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0" windowWidth="19185" windowHeight="8805" tabRatio="697" activeTab="0"/>
  </bookViews>
  <sheets>
    <sheet name="18-24.1.2019 (hafta)" sheetId="1" r:id="rId1"/>
  </sheets>
  <definedNames>
    <definedName name="Excel_BuiltIn__FilterDatabase" localSheetId="0">'18-24.1.2019 (hafta)'!$A$1:$X$82</definedName>
    <definedName name="_xlnm.Print_Area" localSheetId="0">'18-24.1.2019 (hafta)'!#REF!</definedName>
  </definedNames>
  <calcPr fullCalcOnLoad="1"/>
</workbook>
</file>

<file path=xl/sharedStrings.xml><?xml version="1.0" encoding="utf-8"?>
<sst xmlns="http://schemas.openxmlformats.org/spreadsheetml/2006/main" count="338" uniqueCount="175">
  <si>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</si>
  <si>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</si>
  <si>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</si>
  <si>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</si>
  <si>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</si>
  <si>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</si>
  <si>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</si>
  <si>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</si>
  <si>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</si>
  <si>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</si>
  <si>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</si>
  <si>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</si>
  <si>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</si>
  <si>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</si>
  <si>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</si>
  <si>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</si>
  <si>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</si>
  <si>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</si>
  <si>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</si>
  <si>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</si>
  <si>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</si>
  <si>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</si>
  <si>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</si>
  <si>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HAFTA SONU BİLET              %</t>
  </si>
  <si>
    <t>HAFTA İÇİ BİLET                %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</si>
  <si>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</si>
  <si>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</si>
  <si>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</si>
  <si>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</si>
  <si>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</si>
  <si>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</si>
  <si>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</si>
  <si>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</si>
  <si>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</si>
  <si>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</si>
  <si>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</si>
  <si>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</si>
  <si>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</si>
  <si>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HURVINEK A KOUZELNE MUZEUM</t>
  </si>
  <si>
    <t>SIHIRLI MUZE</t>
  </si>
  <si>
    <t>ELIAS OG STOREGAPS HEMMELIGHET</t>
  </si>
  <si>
    <t>SEVIMLI TEKNELER</t>
  </si>
  <si>
    <t>FİLMARTI</t>
  </si>
  <si>
    <t>13+</t>
  </si>
  <si>
    <t>ÖZEN FİLM</t>
  </si>
  <si>
    <t>BS DAĞITIM</t>
  </si>
  <si>
    <t>13+15A</t>
  </si>
  <si>
    <t>PLOEY: YOU NEVER FLY ALONE</t>
  </si>
  <si>
    <t>PULOİ: ASLA YALNIZ UÇMAYACAKSIN</t>
  </si>
  <si>
    <t>MC FİLM</t>
  </si>
  <si>
    <t>KURMACA</t>
  </si>
  <si>
    <t>VYKRADENA PRYNTSESA: RUSLAN I LUDMILA</t>
  </si>
  <si>
    <t>KAYIP PRENSES</t>
  </si>
  <si>
    <t>SURF'S UP 2: WAVEMANIA</t>
  </si>
  <si>
    <t>NEŞELİ DALGALAR: DALGAMANYA</t>
  </si>
  <si>
    <t>EARLY MAN</t>
  </si>
  <si>
    <t>TAŞ DEVRİ FİRARDA</t>
  </si>
  <si>
    <t>HAPPY FAMILY</t>
  </si>
  <si>
    <t>18+</t>
  </si>
  <si>
    <t>BOONIE BEARS: THE BIG TOP SECRET</t>
  </si>
  <si>
    <t>AY KARDEŞLER 3: SİRKTE CURCUNA</t>
  </si>
  <si>
    <t>GNOME ALONE</t>
  </si>
  <si>
    <t>KÜÇÜK KAHRAMANLAR</t>
  </si>
  <si>
    <t>MUTLU CANAVAR AİLESİ</t>
  </si>
  <si>
    <t>LES VACANCES DU PETIT NICOLAS</t>
  </si>
  <si>
    <t>PITIRCIK TATİLDE</t>
  </si>
  <si>
    <t>BLING</t>
  </si>
  <si>
    <t>EN SÜPER KAHRAMANLAR</t>
  </si>
  <si>
    <t>ANONS</t>
  </si>
  <si>
    <t>DAS KLEINE GESPENST</t>
  </si>
  <si>
    <t>SEVİMLİ HAYALET</t>
  </si>
  <si>
    <t>TUMBLEDOWN</t>
  </si>
  <si>
    <t>BAŞIMIN BELASI</t>
  </si>
  <si>
    <t>ŞEYTAN GEÇİDİ</t>
  </si>
  <si>
    <t>DIVAS ASTES</t>
  </si>
  <si>
    <t>İKİ KAFADAR</t>
  </si>
  <si>
    <t>KAPT'N SHARKY</t>
  </si>
  <si>
    <t>KAPTAN DANDUN</t>
  </si>
  <si>
    <t>DEEP</t>
  </si>
  <si>
    <t>DİP DİP: BİR OKYANUS MACERASI</t>
  </si>
  <si>
    <t>CROC-BLANC</t>
  </si>
  <si>
    <t>BEYAZ DİŞ</t>
  </si>
  <si>
    <t>TRANSIT</t>
  </si>
  <si>
    <t>TRANSİT</t>
  </si>
  <si>
    <t>CJET</t>
  </si>
  <si>
    <t>KINGS</t>
  </si>
  <si>
    <t>LAS HEREDERAS</t>
  </si>
  <si>
    <t>MİSAFİRLER</t>
  </si>
  <si>
    <t>EL UMMAR</t>
  </si>
  <si>
    <t>ELLIOT THE LITTLEST REINDEER</t>
  </si>
  <si>
    <t>KARLAR PRENSİ: ELLIOT</t>
  </si>
  <si>
    <t>MÜSLÜM</t>
  </si>
  <si>
    <t>RAFADAN TAYFA</t>
  </si>
  <si>
    <t>CLIMAX</t>
  </si>
  <si>
    <t>BOHEMIAN RHAPSODY</t>
  </si>
  <si>
    <t>PRINCESS AND THE DRAGON</t>
  </si>
  <si>
    <t>PRENSES VE EJDERHA</t>
  </si>
  <si>
    <t>KOYVER GİTSİN</t>
  </si>
  <si>
    <t>DELİLER</t>
  </si>
  <si>
    <t>BİZİ HATIRLA</t>
  </si>
  <si>
    <t>THE GRINCH</t>
  </si>
  <si>
    <t>GRİNÇ</t>
  </si>
  <si>
    <t>THUGS OF HINDOSTAN</t>
  </si>
  <si>
    <t>HİNDİSTAN EŞKIYALARI</t>
  </si>
  <si>
    <t>YEŞİL REHBER</t>
  </si>
  <si>
    <t>GREEN BOOK</t>
  </si>
  <si>
    <t>HEDEFİM SENSİN</t>
  </si>
  <si>
    <t>DEN SKYLDIGE</t>
  </si>
  <si>
    <t>SUÇLU</t>
  </si>
  <si>
    <t>SİHİRBAZIN BALONLARI</t>
  </si>
  <si>
    <t>AHI VIENE CASCARRABIAS</t>
  </si>
  <si>
    <t>THE MAN WHO KILLED DON QUIXOTE</t>
  </si>
  <si>
    <t>DON KİŞOT'U ÖLDÜREN ADAM</t>
  </si>
  <si>
    <t>BİZİM İÇİN ŞAMPİYON</t>
  </si>
  <si>
    <t>SON ÇIKIŞ</t>
  </si>
  <si>
    <t>KAFALAR KARIŞIK</t>
  </si>
  <si>
    <t>DONBASS</t>
  </si>
  <si>
    <t>SPIDER-MAN: INTO THE SPIDER-VERSE</t>
  </si>
  <si>
    <t>ÖRÜMCEK-ADAM: ÖRÜMCEK EVRENİNDE</t>
  </si>
  <si>
    <t>XIONG CHU MO, BIAN XIN JI</t>
  </si>
  <si>
    <t>AYI KARDEŞLER: EYVAH AYILAR KÜÇÜLDÜ!</t>
  </si>
  <si>
    <t>ZIMNA WOJNA</t>
  </si>
  <si>
    <t>RUH ÇAĞIRMA SEANSI</t>
  </si>
  <si>
    <t>OUIJA HOUSE</t>
  </si>
  <si>
    <t>GARANTİLİ ÖLÜM (YOKSA PARAN İADE)</t>
  </si>
  <si>
    <t>DEAD IN A WEEK: OR YOUR MONEY BACK</t>
  </si>
  <si>
    <t>BUMBLEBEE</t>
  </si>
  <si>
    <t>BÖRÜ</t>
  </si>
  <si>
    <t>MÜSAADENİZLE BÜYÜKLER</t>
  </si>
  <si>
    <t>TROLLER VE DİNOZORLAR</t>
  </si>
  <si>
    <t>TROLLED</t>
  </si>
  <si>
    <t>MARY POPPINS RETURNS</t>
  </si>
  <si>
    <t>MARY POPPINS: SİHİRLİ DADI</t>
  </si>
  <si>
    <t>AQUAMAN</t>
  </si>
  <si>
    <t>SOĞUK SAVAŞ</t>
  </si>
  <si>
    <t>YANGIN YEİ</t>
  </si>
  <si>
    <t>ARAF 2: CİN BEBEK DOĞUYOR</t>
  </si>
  <si>
    <t>WILDLIFE</t>
  </si>
  <si>
    <t>GIRL</t>
  </si>
  <si>
    <t>KIZ</t>
  </si>
  <si>
    <t>MAŞA İLE KOCA AYI: YEPYENİ MACERALAR</t>
  </si>
  <si>
    <t>MASHA I MEDVED 3</t>
  </si>
  <si>
    <t>BEKARLIĞA FEDA</t>
  </si>
  <si>
    <t>SE ROKH</t>
  </si>
  <si>
    <t>3 HAYAT</t>
  </si>
  <si>
    <t>SÜPER AYI</t>
  </si>
  <si>
    <t>BEONING</t>
  </si>
  <si>
    <t>ŞÜPHE</t>
  </si>
  <si>
    <t>DALAVERE</t>
  </si>
  <si>
    <t>REPLICAS</t>
  </si>
  <si>
    <t>REPLİKALAR</t>
  </si>
  <si>
    <t>NEREUS</t>
  </si>
  <si>
    <t>LANETLİ SULAR</t>
  </si>
  <si>
    <t>ROBIN HOOD BEGINS</t>
  </si>
  <si>
    <t>ROBIN HOOD</t>
  </si>
  <si>
    <t>RALPH BREAKS THE INTERNET</t>
  </si>
  <si>
    <t>RALP VE İNTERNET</t>
  </si>
  <si>
    <t>CREED 2: EFSANENİN YÜKSELİYOR</t>
  </si>
  <si>
    <t>CREED 2</t>
  </si>
  <si>
    <t>GLASS</t>
  </si>
  <si>
    <t>BORÇ HARÇ</t>
  </si>
  <si>
    <t>ÜÇ HARFLİLER: ADAK</t>
  </si>
  <si>
    <t>XI HA YING XIONG</t>
  </si>
  <si>
    <t>MANBIKI KAZOKU</t>
  </si>
  <si>
    <t xml:space="preserve">CAN DOSTLAR </t>
  </si>
  <si>
    <t>ÇİÇERO</t>
  </si>
  <si>
    <t>LE LIVRE D'IMAGE</t>
  </si>
  <si>
    <t>BS Dağıtım</t>
  </si>
  <si>
    <t>HODJA FRA PJORT</t>
  </si>
  <si>
    <t>CAN DOSTLAR</t>
  </si>
  <si>
    <t>CGVMARS</t>
  </si>
  <si>
    <t>UÇAN HALI VE KAYIP ELMAS</t>
  </si>
  <si>
    <t>İMGELER VE SZÖCÜKLER</t>
  </si>
  <si>
    <t>ARAKÇILAR</t>
  </si>
  <si>
    <t>18 - 24  OCAK  2019 / 3. VİZYON HAFTASI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</si>
</sst>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mmm/yyyy"/>
  </numFmts>
  <fonts count="8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7"/>
      <color indexed="23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b/>
      <sz val="7"/>
      <color theme="0" tint="-0.4999699890613556"/>
      <name val="Calibri"/>
      <family val="2"/>
    </font>
    <font>
      <sz val="7"/>
      <color theme="0" tint="-0.4999699890613556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3" fontId="28" fillId="35" borderId="0" xfId="0" applyNumberFormat="1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>
      <alignment horizontal="left" vertical="center"/>
    </xf>
    <xf numFmtId="4" fontId="27" fillId="0" borderId="14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6" applyNumberFormat="1" applyFont="1" applyFill="1" applyBorder="1" applyAlignment="1" applyProtection="1">
      <alignment horizontal="right" vertical="center"/>
      <protection locked="0"/>
    </xf>
    <xf numFmtId="3" fontId="74" fillId="0" borderId="14" xfId="46" applyNumberFormat="1" applyFont="1" applyFill="1" applyBorder="1" applyAlignment="1" applyProtection="1">
      <alignment horizontal="right" vertical="center"/>
      <protection locked="0"/>
    </xf>
    <xf numFmtId="4" fontId="74" fillId="0" borderId="14" xfId="65" applyNumberFormat="1" applyFont="1" applyFill="1" applyBorder="1" applyAlignment="1" applyProtection="1">
      <alignment horizontal="right" vertical="center"/>
      <protection/>
    </xf>
    <xf numFmtId="3" fontId="74" fillId="0" borderId="14" xfId="65" applyNumberFormat="1" applyFont="1" applyFill="1" applyBorder="1" applyAlignment="1" applyProtection="1">
      <alignment horizontal="right" vertical="center"/>
      <protection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44" applyNumberFormat="1" applyFont="1" applyFill="1" applyBorder="1" applyAlignment="1" applyProtection="1">
      <alignment horizontal="right" vertical="center"/>
      <protection locked="0"/>
    </xf>
    <xf numFmtId="3" fontId="74" fillId="0" borderId="14" xfId="44" applyNumberFormat="1" applyFont="1" applyFill="1" applyBorder="1" applyAlignment="1" applyProtection="1">
      <alignment horizontal="right" vertical="center"/>
      <protection locked="0"/>
    </xf>
    <xf numFmtId="4" fontId="74" fillId="0" borderId="14" xfId="0" applyNumberFormat="1" applyFont="1" applyFill="1" applyBorder="1" applyAlignment="1" applyProtection="1">
      <alignment horizontal="right" vertical="center" shrinkToFit="1"/>
      <protection/>
    </xf>
    <xf numFmtId="3" fontId="74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4" fillId="0" borderId="14" xfId="45" applyNumberFormat="1" applyFont="1" applyFill="1" applyBorder="1" applyAlignment="1" applyProtection="1">
      <alignment horizontal="right" vertical="center" shrinkToFit="1"/>
      <protection/>
    </xf>
    <xf numFmtId="3" fontId="74" fillId="0" borderId="14" xfId="45" applyNumberFormat="1" applyFont="1" applyFill="1" applyBorder="1" applyAlignment="1" applyProtection="1">
      <alignment horizontal="right" vertical="center" shrinkToFit="1"/>
      <protection/>
    </xf>
    <xf numFmtId="4" fontId="74" fillId="0" borderId="14" xfId="0" applyNumberFormat="1" applyFont="1" applyFill="1" applyBorder="1" applyAlignment="1">
      <alignment horizontal="right" vertical="center"/>
    </xf>
    <xf numFmtId="3" fontId="74" fillId="0" borderId="14" xfId="0" applyNumberFormat="1" applyFont="1" applyFill="1" applyBorder="1" applyAlignment="1">
      <alignment horizontal="right" vertical="center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 shrinkToFit="1"/>
      <protection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2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2" applyNumberFormat="1" applyFont="1" applyFill="1" applyBorder="1" applyAlignment="1" applyProtection="1">
      <alignment horizontal="right" vertical="center"/>
      <protection/>
    </xf>
    <xf numFmtId="177" fontId="6" fillId="0" borderId="14" xfId="134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3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8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4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3" fillId="0" borderId="14" xfId="0" applyFont="1" applyFill="1" applyBorder="1" applyAlignment="1">
      <alignment vertical="center"/>
    </xf>
    <xf numFmtId="181" fontId="83" fillId="0" borderId="14" xfId="0" applyNumberFormat="1" applyFont="1" applyFill="1" applyBorder="1" applyAlignment="1">
      <alignment vertical="center"/>
    </xf>
    <xf numFmtId="0" fontId="84" fillId="0" borderId="14" xfId="0" applyFont="1" applyFill="1" applyBorder="1" applyAlignment="1">
      <alignment vertical="center"/>
    </xf>
    <xf numFmtId="181" fontId="26" fillId="0" borderId="14" xfId="0" applyNumberFormat="1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74" fillId="35" borderId="14" xfId="0" applyNumberFormat="1" applyFont="1" applyFill="1" applyBorder="1" applyAlignment="1" applyProtection="1">
      <alignment horizontal="right" vertical="center"/>
      <protection/>
    </xf>
    <xf numFmtId="0" fontId="82" fillId="0" borderId="14" xfId="0" applyFont="1" applyFill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82" fillId="0" borderId="14" xfId="0" applyFont="1" applyBorder="1" applyAlignment="1">
      <alignment vertical="center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5" fillId="0" borderId="14" xfId="0" applyFont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5" fillId="0" borderId="14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6" fillId="0" borderId="14" xfId="0" applyNumberFormat="1" applyFont="1" applyBorder="1" applyAlignment="1">
      <alignment vertical="center"/>
    </xf>
    <xf numFmtId="4" fontId="74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74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86" fillId="0" borderId="14" xfId="0" applyNumberFormat="1" applyFont="1" applyBorder="1" applyAlignment="1">
      <alignment vertical="center"/>
    </xf>
    <xf numFmtId="3" fontId="86" fillId="0" borderId="14" xfId="0" applyNumberFormat="1" applyFont="1" applyFill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Border="1" applyAlignment="1">
      <alignment vertical="center"/>
    </xf>
    <xf numFmtId="4" fontId="86" fillId="0" borderId="14" xfId="0" applyNumberFormat="1" applyFont="1" applyFill="1" applyBorder="1" applyAlignment="1">
      <alignment vertical="center"/>
    </xf>
    <xf numFmtId="3" fontId="74" fillId="35" borderId="14" xfId="0" applyNumberFormat="1" applyFont="1" applyFill="1" applyBorder="1" applyAlignment="1" applyProtection="1">
      <alignment horizontal="right" vertical="center"/>
      <protection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1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3" xfId="123"/>
    <cellStyle name="Virgül 3 2" xfId="124"/>
    <cellStyle name="Virgül 4" xfId="125"/>
    <cellStyle name="Vurgu1" xfId="126"/>
    <cellStyle name="Vurgu2" xfId="127"/>
    <cellStyle name="Vurgu3" xfId="128"/>
    <cellStyle name="Vurgu4" xfId="129"/>
    <cellStyle name="Vurgu5" xfId="130"/>
    <cellStyle name="Vurgu6" xfId="131"/>
    <cellStyle name="Percent" xfId="132"/>
    <cellStyle name="Yüzde 2" xfId="133"/>
    <cellStyle name="Yüzde 2 2" xfId="134"/>
    <cellStyle name="Yüzde 2 3" xfId="135"/>
    <cellStyle name="Yüzde 2 4" xfId="136"/>
    <cellStyle name="Yüzde 2 4 2" xfId="137"/>
    <cellStyle name="Yüzde 3" xfId="138"/>
    <cellStyle name="Yüzde 4" xfId="139"/>
    <cellStyle name="Yüzde 5" xfId="140"/>
    <cellStyle name="Yüzde 6" xfId="141"/>
    <cellStyle name="Yüzde 6 2" xfId="142"/>
    <cellStyle name="Yüzde 7" xfId="143"/>
    <cellStyle name="Yüzde 7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25.00390625" style="3" bestFit="1" customWidth="1"/>
    <col min="4" max="4" width="4.00390625" style="4" bestFit="1" customWidth="1"/>
    <col min="5" max="5" width="18.42187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97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1" bestFit="1" customWidth="1"/>
    <col min="18" max="18" width="4.28125" style="12" bestFit="1" customWidth="1"/>
    <col min="19" max="19" width="5.00390625" style="12" bestFit="1" customWidth="1"/>
    <col min="20" max="21" width="4.7109375" style="12" bestFit="1" customWidth="1"/>
    <col min="22" max="22" width="9.00390625" style="13" bestFit="1" customWidth="1"/>
    <col min="23" max="23" width="6.7109375" style="14" bestFit="1" customWidth="1"/>
    <col min="24" max="24" width="4.28125" style="17" bestFit="1" customWidth="1"/>
    <col min="25" max="16384" width="4.421875" style="3" customWidth="1"/>
  </cols>
  <sheetData>
    <row r="1" spans="1:24" s="23" customFormat="1" ht="12.75">
      <c r="A1" s="18"/>
      <c r="B1" s="177" t="s">
        <v>0</v>
      </c>
      <c r="C1" s="177"/>
      <c r="D1" s="19"/>
      <c r="E1" s="20"/>
      <c r="F1" s="21"/>
      <c r="G1" s="20"/>
      <c r="H1" s="22"/>
      <c r="I1" s="85"/>
      <c r="J1" s="92"/>
      <c r="K1" s="22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s="23" customFormat="1" ht="12.75">
      <c r="A2" s="18"/>
      <c r="B2" s="179" t="s">
        <v>1</v>
      </c>
      <c r="C2" s="179"/>
      <c r="D2" s="24"/>
      <c r="E2" s="25"/>
      <c r="F2" s="26"/>
      <c r="G2" s="25"/>
      <c r="H2" s="27"/>
      <c r="I2" s="27"/>
      <c r="J2" s="93"/>
      <c r="K2" s="2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s="23" customFormat="1" ht="11.25">
      <c r="A3" s="18"/>
      <c r="B3" s="180" t="s">
        <v>174</v>
      </c>
      <c r="C3" s="180"/>
      <c r="D3" s="29"/>
      <c r="E3" s="30"/>
      <c r="F3" s="31"/>
      <c r="G3" s="30"/>
      <c r="H3" s="32"/>
      <c r="I3" s="32"/>
      <c r="J3" s="94"/>
      <c r="K3" s="32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4" s="39" customFormat="1" ht="11.25" customHeight="1">
      <c r="A4" s="33"/>
      <c r="B4" s="34"/>
      <c r="C4" s="35"/>
      <c r="D4" s="36"/>
      <c r="E4" s="35"/>
      <c r="F4" s="37"/>
      <c r="G4" s="38"/>
      <c r="H4" s="38"/>
      <c r="I4" s="86"/>
      <c r="J4" s="95"/>
      <c r="K4" s="38"/>
      <c r="L4" s="176" t="s">
        <v>3</v>
      </c>
      <c r="M4" s="176"/>
      <c r="N4" s="176" t="s">
        <v>3</v>
      </c>
      <c r="O4" s="176"/>
      <c r="P4" s="176" t="s">
        <v>4</v>
      </c>
      <c r="Q4" s="176"/>
      <c r="R4" s="176" t="s">
        <v>2</v>
      </c>
      <c r="S4" s="176"/>
      <c r="T4" s="176"/>
      <c r="U4" s="176"/>
      <c r="V4" s="176" t="s">
        <v>5</v>
      </c>
      <c r="W4" s="176"/>
      <c r="X4" s="176"/>
    </row>
    <row r="5" spans="1:24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87" t="s">
        <v>12</v>
      </c>
      <c r="J5" s="96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9" t="s">
        <v>23</v>
      </c>
      <c r="U5" s="49" t="s">
        <v>24</v>
      </c>
      <c r="V5" s="47" t="s">
        <v>15</v>
      </c>
      <c r="W5" s="48" t="s">
        <v>16</v>
      </c>
      <c r="X5" s="49" t="s">
        <v>18</v>
      </c>
    </row>
    <row r="6" spans="4:21" ht="11.25">
      <c r="D6" s="5"/>
      <c r="L6" s="16"/>
      <c r="M6" s="15"/>
      <c r="N6" s="16"/>
      <c r="O6" s="16"/>
      <c r="P6" s="16"/>
      <c r="Q6" s="16"/>
      <c r="R6" s="16"/>
      <c r="S6" s="16"/>
      <c r="T6" s="16"/>
      <c r="U6" s="16"/>
    </row>
    <row r="7" spans="1:24" s="59" customFormat="1" ht="11.25">
      <c r="A7" s="51">
        <v>1</v>
      </c>
      <c r="B7" s="61" t="s">
        <v>26</v>
      </c>
      <c r="C7" s="137" t="s">
        <v>164</v>
      </c>
      <c r="D7" s="161" t="s">
        <v>33</v>
      </c>
      <c r="E7" s="139" t="s">
        <v>169</v>
      </c>
      <c r="F7" s="55">
        <v>43483</v>
      </c>
      <c r="G7" s="141" t="s">
        <v>84</v>
      </c>
      <c r="H7" s="142">
        <v>353</v>
      </c>
      <c r="I7" s="142">
        <v>353</v>
      </c>
      <c r="J7" s="163">
        <v>358</v>
      </c>
      <c r="K7" s="142">
        <v>1</v>
      </c>
      <c r="L7" s="172">
        <v>5893579</v>
      </c>
      <c r="M7" s="166">
        <v>468866</v>
      </c>
      <c r="N7" s="101">
        <f>M7/J7</f>
        <v>1309.68156424581</v>
      </c>
      <c r="O7" s="105">
        <f aca="true" t="shared" si="0" ref="O7:O70">L7/M7</f>
        <v>12.569857912495255</v>
      </c>
      <c r="P7" s="141"/>
      <c r="Q7" s="141"/>
      <c r="R7" s="141"/>
      <c r="S7" s="141"/>
      <c r="T7" s="106" t="e">
        <f>#REF!*1/M7</f>
        <v>#REF!</v>
      </c>
      <c r="U7" s="106" t="e">
        <f>#REF!*1/M7</f>
        <v>#REF!</v>
      </c>
      <c r="V7" s="143">
        <v>5893579</v>
      </c>
      <c r="W7" s="171">
        <v>468866</v>
      </c>
      <c r="X7" s="109">
        <f aca="true" t="shared" si="1" ref="X7:X70">V7/W7</f>
        <v>12.569857912495255</v>
      </c>
    </row>
    <row r="8" spans="1:24" s="59" customFormat="1" ht="11.25">
      <c r="A8" s="51">
        <v>2</v>
      </c>
      <c r="B8" s="61" t="s">
        <v>26</v>
      </c>
      <c r="C8" s="137" t="s">
        <v>165</v>
      </c>
      <c r="D8" s="161" t="s">
        <v>43</v>
      </c>
      <c r="E8" s="145" t="s">
        <v>165</v>
      </c>
      <c r="F8" s="55">
        <v>43483</v>
      </c>
      <c r="G8" s="141" t="s">
        <v>170</v>
      </c>
      <c r="H8" s="142">
        <v>381</v>
      </c>
      <c r="I8" s="142">
        <v>381</v>
      </c>
      <c r="J8" s="163">
        <v>440</v>
      </c>
      <c r="K8" s="142">
        <v>1</v>
      </c>
      <c r="L8" s="172">
        <v>4070511.31</v>
      </c>
      <c r="M8" s="166">
        <v>302850</v>
      </c>
      <c r="N8" s="101">
        <f>M8/J8</f>
        <v>688.2954545454545</v>
      </c>
      <c r="O8" s="105">
        <f t="shared" si="0"/>
        <v>13.440684530295526</v>
      </c>
      <c r="P8" s="141"/>
      <c r="Q8" s="141"/>
      <c r="R8" s="141"/>
      <c r="S8" s="141"/>
      <c r="T8" s="106" t="e">
        <f>#REF!*1/M8</f>
        <v>#REF!</v>
      </c>
      <c r="U8" s="106" t="e">
        <f>#REF!*1/M8</f>
        <v>#REF!</v>
      </c>
      <c r="V8" s="103">
        <v>4070511.31</v>
      </c>
      <c r="W8" s="104">
        <v>302850</v>
      </c>
      <c r="X8" s="109">
        <f t="shared" si="1"/>
        <v>13.440684530295526</v>
      </c>
    </row>
    <row r="9" spans="1:24" s="59" customFormat="1" ht="11.25">
      <c r="A9" s="51">
        <v>3</v>
      </c>
      <c r="B9" s="52"/>
      <c r="C9" s="53" t="s">
        <v>155</v>
      </c>
      <c r="D9" s="54" t="s">
        <v>36</v>
      </c>
      <c r="E9" s="138" t="s">
        <v>156</v>
      </c>
      <c r="F9" s="55">
        <v>39824</v>
      </c>
      <c r="G9" s="56" t="s">
        <v>25</v>
      </c>
      <c r="H9" s="71">
        <v>291</v>
      </c>
      <c r="I9" s="71">
        <v>300</v>
      </c>
      <c r="J9" s="98">
        <v>300</v>
      </c>
      <c r="K9" s="72">
        <v>2</v>
      </c>
      <c r="L9" s="80">
        <v>3703030</v>
      </c>
      <c r="M9" s="81">
        <v>274025</v>
      </c>
      <c r="N9" s="101">
        <f>M9/J9</f>
        <v>913.4166666666666</v>
      </c>
      <c r="O9" s="105">
        <f t="shared" si="0"/>
        <v>13.51347504789709</v>
      </c>
      <c r="P9" s="57">
        <v>2281418</v>
      </c>
      <c r="Q9" s="58">
        <v>168817</v>
      </c>
      <c r="R9" s="106">
        <f>IF(P9&lt;&gt;0,-(P9-L9)/P9,"")</f>
        <v>0.6231264941365414</v>
      </c>
      <c r="S9" s="106">
        <f>IF(Q9&lt;&gt;0,-(Q9-M9)/Q9,"")</f>
        <v>0.6232073784038338</v>
      </c>
      <c r="T9" s="106" t="e">
        <f>#REF!*1/M9</f>
        <v>#REF!</v>
      </c>
      <c r="U9" s="106" t="e">
        <f>#REF!*1/M9</f>
        <v>#REF!</v>
      </c>
      <c r="V9" s="103">
        <v>5984448</v>
      </c>
      <c r="W9" s="104">
        <v>442842</v>
      </c>
      <c r="X9" s="109">
        <f t="shared" si="1"/>
        <v>13.513731759860176</v>
      </c>
    </row>
    <row r="10" spans="1:24" s="59" customFormat="1" ht="11.25">
      <c r="A10" s="51">
        <v>4</v>
      </c>
      <c r="B10" s="52"/>
      <c r="C10" s="53" t="s">
        <v>113</v>
      </c>
      <c r="D10" s="54" t="s">
        <v>36</v>
      </c>
      <c r="E10" s="138" t="s">
        <v>113</v>
      </c>
      <c r="F10" s="55">
        <v>43441</v>
      </c>
      <c r="G10" s="56" t="s">
        <v>84</v>
      </c>
      <c r="H10" s="71">
        <v>359</v>
      </c>
      <c r="I10" s="71">
        <v>345</v>
      </c>
      <c r="J10" s="98">
        <v>351</v>
      </c>
      <c r="K10" s="72">
        <v>7</v>
      </c>
      <c r="L10" s="80">
        <v>3246460</v>
      </c>
      <c r="M10" s="81">
        <v>246130</v>
      </c>
      <c r="N10" s="101">
        <f>M10/J10</f>
        <v>701.2250712250712</v>
      </c>
      <c r="O10" s="105">
        <f t="shared" si="0"/>
        <v>13.190021533336042</v>
      </c>
      <c r="P10" s="57">
        <v>3851771</v>
      </c>
      <c r="Q10" s="58">
        <v>293237</v>
      </c>
      <c r="R10" s="106">
        <f>IF(P10&lt;&gt;0,-(P10-L10)/P10,"")</f>
        <v>-0.15715134674413406</v>
      </c>
      <c r="S10" s="106">
        <f>IF(Q10&lt;&gt;0,-(Q10-M10)/Q10,"")</f>
        <v>-0.16064480266814898</v>
      </c>
      <c r="T10" s="106" t="e">
        <f>#REF!*1/M10</f>
        <v>#REF!</v>
      </c>
      <c r="U10" s="106" t="e">
        <f>#REF!*1/M10</f>
        <v>#REF!</v>
      </c>
      <c r="V10" s="103">
        <v>29981203</v>
      </c>
      <c r="W10" s="104">
        <v>2267946</v>
      </c>
      <c r="X10" s="109">
        <f t="shared" si="1"/>
        <v>13.219540059595776</v>
      </c>
    </row>
    <row r="11" spans="1:24" s="59" customFormat="1" ht="11.25">
      <c r="A11" s="51">
        <v>5</v>
      </c>
      <c r="B11" s="61" t="s">
        <v>26</v>
      </c>
      <c r="C11" s="137" t="s">
        <v>160</v>
      </c>
      <c r="D11" s="162" t="s">
        <v>29</v>
      </c>
      <c r="E11" s="157" t="s">
        <v>160</v>
      </c>
      <c r="F11" s="119">
        <v>43483</v>
      </c>
      <c r="G11" s="131" t="s">
        <v>28</v>
      </c>
      <c r="H11" s="132">
        <v>312</v>
      </c>
      <c r="I11" s="132">
        <v>312</v>
      </c>
      <c r="J11" s="133">
        <v>312</v>
      </c>
      <c r="K11" s="132">
        <v>1</v>
      </c>
      <c r="L11" s="172">
        <v>1985790.88</v>
      </c>
      <c r="M11" s="166">
        <v>153806</v>
      </c>
      <c r="N11" s="101">
        <f>M11/J11</f>
        <v>492.96794871794873</v>
      </c>
      <c r="O11" s="105">
        <f t="shared" si="0"/>
        <v>12.911010493738866</v>
      </c>
      <c r="P11" s="131"/>
      <c r="Q11" s="131"/>
      <c r="R11" s="131"/>
      <c r="S11" s="131"/>
      <c r="T11" s="106" t="e">
        <f>#REF!*1/M11</f>
        <v>#REF!</v>
      </c>
      <c r="U11" s="106" t="e">
        <f>#REF!*1/M11</f>
        <v>#REF!</v>
      </c>
      <c r="V11" s="134">
        <v>1985790.88</v>
      </c>
      <c r="W11" s="175">
        <v>153806</v>
      </c>
      <c r="X11" s="126">
        <f t="shared" si="1"/>
        <v>12.911010493738866</v>
      </c>
    </row>
    <row r="12" spans="1:24" s="59" customFormat="1" ht="11.25">
      <c r="A12" s="51">
        <v>6</v>
      </c>
      <c r="B12" s="69"/>
      <c r="C12" s="62" t="s">
        <v>133</v>
      </c>
      <c r="D12" s="63" t="s">
        <v>29</v>
      </c>
      <c r="E12" s="140" t="s">
        <v>133</v>
      </c>
      <c r="F12" s="64">
        <v>43462</v>
      </c>
      <c r="G12" s="56" t="s">
        <v>30</v>
      </c>
      <c r="H12" s="73">
        <v>340</v>
      </c>
      <c r="I12" s="73">
        <v>299</v>
      </c>
      <c r="J12" s="98">
        <v>299</v>
      </c>
      <c r="K12" s="72">
        <v>4</v>
      </c>
      <c r="L12" s="80">
        <v>2242137</v>
      </c>
      <c r="M12" s="81">
        <v>153767</v>
      </c>
      <c r="N12" s="101">
        <f>M12/J12</f>
        <v>514.2709030100334</v>
      </c>
      <c r="O12" s="105">
        <f t="shared" si="0"/>
        <v>14.581392626506338</v>
      </c>
      <c r="P12" s="57">
        <v>2990711</v>
      </c>
      <c r="Q12" s="58">
        <v>197581</v>
      </c>
      <c r="R12" s="106">
        <f>IF(P12&lt;&gt;0,-(P12-L12)/P12,"")</f>
        <v>-0.2502996779026793</v>
      </c>
      <c r="S12" s="106">
        <f>IF(Q12&lt;&gt;0,-(Q12-M12)/Q12,"")</f>
        <v>-0.22175209154726416</v>
      </c>
      <c r="T12" s="106" t="e">
        <f>#REF!*1/M12</f>
        <v>#REF!</v>
      </c>
      <c r="U12" s="106" t="e">
        <f>#REF!*1/M12</f>
        <v>#REF!</v>
      </c>
      <c r="V12" s="107">
        <v>15508469</v>
      </c>
      <c r="W12" s="108">
        <v>981003</v>
      </c>
      <c r="X12" s="109">
        <f t="shared" si="1"/>
        <v>15.808788556202172</v>
      </c>
    </row>
    <row r="13" spans="1:24" s="59" customFormat="1" ht="11.25">
      <c r="A13" s="51">
        <v>7</v>
      </c>
      <c r="B13" s="61" t="s">
        <v>26</v>
      </c>
      <c r="C13" s="137" t="s">
        <v>159</v>
      </c>
      <c r="D13" s="161" t="s">
        <v>27</v>
      </c>
      <c r="E13" s="157" t="s">
        <v>159</v>
      </c>
      <c r="F13" s="127">
        <v>43483</v>
      </c>
      <c r="G13" s="120" t="s">
        <v>25</v>
      </c>
      <c r="H13" s="132">
        <v>148</v>
      </c>
      <c r="I13" s="132">
        <v>148</v>
      </c>
      <c r="J13" s="133">
        <v>176</v>
      </c>
      <c r="K13" s="132">
        <v>1</v>
      </c>
      <c r="L13" s="172">
        <v>2164045</v>
      </c>
      <c r="M13" s="166">
        <v>136980</v>
      </c>
      <c r="N13" s="101">
        <f>M13/J13</f>
        <v>778.2954545454545</v>
      </c>
      <c r="O13" s="105">
        <f t="shared" si="0"/>
        <v>15.798255219740108</v>
      </c>
      <c r="P13" s="131"/>
      <c r="Q13" s="131"/>
      <c r="R13" s="131"/>
      <c r="S13" s="131"/>
      <c r="T13" s="106" t="e">
        <f>#REF!*1/M13</f>
        <v>#REF!</v>
      </c>
      <c r="U13" s="106" t="e">
        <f>#REF!*1/M13</f>
        <v>#REF!</v>
      </c>
      <c r="V13" s="148">
        <v>2164045</v>
      </c>
      <c r="W13" s="149">
        <v>136980</v>
      </c>
      <c r="X13" s="126">
        <f t="shared" si="1"/>
        <v>15.798255219740108</v>
      </c>
    </row>
    <row r="14" spans="1:24" s="59" customFormat="1" ht="11.25">
      <c r="A14" s="51">
        <v>8</v>
      </c>
      <c r="B14" s="61" t="s">
        <v>26</v>
      </c>
      <c r="C14" s="137" t="s">
        <v>161</v>
      </c>
      <c r="D14" s="161" t="s">
        <v>27</v>
      </c>
      <c r="E14" s="139" t="s">
        <v>161</v>
      </c>
      <c r="F14" s="64">
        <v>43483</v>
      </c>
      <c r="G14" s="56" t="s">
        <v>28</v>
      </c>
      <c r="H14" s="142">
        <v>301</v>
      </c>
      <c r="I14" s="142">
        <v>301</v>
      </c>
      <c r="J14" s="163">
        <v>301</v>
      </c>
      <c r="K14" s="142">
        <v>1</v>
      </c>
      <c r="L14" s="172">
        <v>1757712.79</v>
      </c>
      <c r="M14" s="166">
        <v>133697</v>
      </c>
      <c r="N14" s="101">
        <f>M14/J14</f>
        <v>444.1760797342193</v>
      </c>
      <c r="O14" s="105">
        <f t="shared" si="0"/>
        <v>13.146987516548615</v>
      </c>
      <c r="P14" s="141"/>
      <c r="Q14" s="141"/>
      <c r="R14" s="141"/>
      <c r="S14" s="141"/>
      <c r="T14" s="106" t="e">
        <f>#REF!*1/M14</f>
        <v>#REF!</v>
      </c>
      <c r="U14" s="106" t="e">
        <f>#REF!*1/M14</f>
        <v>#REF!</v>
      </c>
      <c r="V14" s="107">
        <v>1757712.79</v>
      </c>
      <c r="W14" s="108">
        <v>133697</v>
      </c>
      <c r="X14" s="109">
        <f t="shared" si="1"/>
        <v>13.146987516548615</v>
      </c>
    </row>
    <row r="15" spans="1:24" s="59" customFormat="1" ht="11.25">
      <c r="A15" s="51">
        <v>9</v>
      </c>
      <c r="B15" s="52"/>
      <c r="C15" s="53" t="s">
        <v>141</v>
      </c>
      <c r="D15" s="54" t="s">
        <v>33</v>
      </c>
      <c r="E15" s="138" t="s">
        <v>140</v>
      </c>
      <c r="F15" s="55">
        <v>43469</v>
      </c>
      <c r="G15" s="56" t="s">
        <v>34</v>
      </c>
      <c r="H15" s="71">
        <v>352</v>
      </c>
      <c r="I15" s="71">
        <v>196</v>
      </c>
      <c r="J15" s="98">
        <v>196</v>
      </c>
      <c r="K15" s="72">
        <v>3</v>
      </c>
      <c r="L15" s="80">
        <v>651708.07</v>
      </c>
      <c r="M15" s="81">
        <v>52429</v>
      </c>
      <c r="N15" s="101">
        <f>M15/J15</f>
        <v>267.4948979591837</v>
      </c>
      <c r="O15" s="105">
        <f t="shared" si="0"/>
        <v>12.430297545251673</v>
      </c>
      <c r="P15" s="57">
        <v>1019844.22</v>
      </c>
      <c r="Q15" s="58">
        <v>81740</v>
      </c>
      <c r="R15" s="106">
        <f>IF(P15&lt;&gt;0,-(P15-L15)/P15,"")</f>
        <v>-0.36097292388439484</v>
      </c>
      <c r="S15" s="106">
        <f>IF(Q15&lt;&gt;0,-(Q15-M15)/Q15,"")</f>
        <v>-0.3585882065084414</v>
      </c>
      <c r="T15" s="106" t="e">
        <f>#REF!*1/M15</f>
        <v>#REF!</v>
      </c>
      <c r="U15" s="106" t="e">
        <f>#REF!*1/M15</f>
        <v>#REF!</v>
      </c>
      <c r="V15" s="103">
        <v>2865438.66</v>
      </c>
      <c r="W15" s="104">
        <v>226356</v>
      </c>
      <c r="X15" s="109">
        <f t="shared" si="1"/>
        <v>12.65899141175847</v>
      </c>
    </row>
    <row r="16" spans="1:24" s="59" customFormat="1" ht="11.25">
      <c r="A16" s="51">
        <v>10</v>
      </c>
      <c r="B16" s="61" t="s">
        <v>26</v>
      </c>
      <c r="C16" s="137" t="s">
        <v>168</v>
      </c>
      <c r="D16" s="161" t="s">
        <v>31</v>
      </c>
      <c r="E16" s="145" t="s">
        <v>171</v>
      </c>
      <c r="F16" s="150">
        <v>43483</v>
      </c>
      <c r="G16" s="146" t="s">
        <v>35</v>
      </c>
      <c r="H16" s="147">
        <v>133</v>
      </c>
      <c r="I16" s="147">
        <v>133</v>
      </c>
      <c r="J16" s="164">
        <v>133</v>
      </c>
      <c r="K16" s="147">
        <v>1</v>
      </c>
      <c r="L16" s="173">
        <v>527858</v>
      </c>
      <c r="M16" s="169">
        <v>42309</v>
      </c>
      <c r="N16" s="101">
        <f>M16/J16</f>
        <v>318.1127819548872</v>
      </c>
      <c r="O16" s="105">
        <f t="shared" si="0"/>
        <v>12.476258006570706</v>
      </c>
      <c r="P16" s="146"/>
      <c r="Q16" s="146"/>
      <c r="R16" s="146"/>
      <c r="S16" s="146"/>
      <c r="T16" s="106" t="e">
        <f>#REF!*1/M16</f>
        <v>#REF!</v>
      </c>
      <c r="U16" s="106" t="e">
        <f>#REF!*1/M16</f>
        <v>#REF!</v>
      </c>
      <c r="V16" s="151">
        <v>527858</v>
      </c>
      <c r="W16" s="152">
        <v>42309</v>
      </c>
      <c r="X16" s="153">
        <f t="shared" si="1"/>
        <v>12.476258006570706</v>
      </c>
    </row>
    <row r="17" spans="1:24" s="59" customFormat="1" ht="11.25">
      <c r="A17" s="51">
        <v>11</v>
      </c>
      <c r="B17" s="52"/>
      <c r="C17" s="53" t="s">
        <v>106</v>
      </c>
      <c r="D17" s="54" t="s">
        <v>29</v>
      </c>
      <c r="E17" s="138" t="s">
        <v>106</v>
      </c>
      <c r="F17" s="55">
        <v>43434</v>
      </c>
      <c r="G17" s="56" t="s">
        <v>84</v>
      </c>
      <c r="H17" s="71">
        <v>392</v>
      </c>
      <c r="I17" s="71">
        <v>102</v>
      </c>
      <c r="J17" s="98">
        <v>103</v>
      </c>
      <c r="K17" s="72">
        <v>8</v>
      </c>
      <c r="L17" s="80">
        <v>554958</v>
      </c>
      <c r="M17" s="81">
        <v>40748</v>
      </c>
      <c r="N17" s="101">
        <f>M17/J17</f>
        <v>395.6116504854369</v>
      </c>
      <c r="O17" s="105">
        <f t="shared" si="0"/>
        <v>13.619269657406498</v>
      </c>
      <c r="P17" s="57">
        <v>1065527</v>
      </c>
      <c r="Q17" s="58">
        <v>80384</v>
      </c>
      <c r="R17" s="106">
        <f aca="true" t="shared" si="2" ref="R17:S22">IF(P17&lt;&gt;0,-(P17-L17)/P17,"")</f>
        <v>-0.47917040112545245</v>
      </c>
      <c r="S17" s="106">
        <f t="shared" si="2"/>
        <v>-0.49308320063694266</v>
      </c>
      <c r="T17" s="106" t="e">
        <f>#REF!*1/M17</f>
        <v>#REF!</v>
      </c>
      <c r="U17" s="106" t="e">
        <f>#REF!*1/M17</f>
        <v>#REF!</v>
      </c>
      <c r="V17" s="103">
        <v>24725505</v>
      </c>
      <c r="W17" s="104">
        <v>1867303</v>
      </c>
      <c r="X17" s="109">
        <f t="shared" si="1"/>
        <v>13.241292388005588</v>
      </c>
    </row>
    <row r="18" spans="1:24" s="59" customFormat="1" ht="11.25">
      <c r="A18" s="51">
        <v>12</v>
      </c>
      <c r="B18" s="52"/>
      <c r="C18" s="53" t="s">
        <v>127</v>
      </c>
      <c r="D18" s="54" t="s">
        <v>29</v>
      </c>
      <c r="E18" s="138" t="s">
        <v>127</v>
      </c>
      <c r="F18" s="55">
        <v>43462</v>
      </c>
      <c r="G18" s="56" t="s">
        <v>34</v>
      </c>
      <c r="H18" s="71">
        <v>379</v>
      </c>
      <c r="I18" s="71">
        <v>133</v>
      </c>
      <c r="J18" s="98">
        <v>133</v>
      </c>
      <c r="K18" s="72">
        <v>4</v>
      </c>
      <c r="L18" s="80">
        <v>397144.15</v>
      </c>
      <c r="M18" s="81">
        <v>29816</v>
      </c>
      <c r="N18" s="101">
        <f>M18/J18</f>
        <v>224.18045112781954</v>
      </c>
      <c r="O18" s="105">
        <f t="shared" si="0"/>
        <v>13.319833310973975</v>
      </c>
      <c r="P18" s="57">
        <v>1276522.46</v>
      </c>
      <c r="Q18" s="58">
        <v>98615</v>
      </c>
      <c r="R18" s="106">
        <f t="shared" si="2"/>
        <v>-0.68888588924632</v>
      </c>
      <c r="S18" s="106">
        <f t="shared" si="2"/>
        <v>-0.6976524869441768</v>
      </c>
      <c r="T18" s="106" t="e">
        <f>#REF!*1/M18</f>
        <v>#REF!</v>
      </c>
      <c r="U18" s="106" t="e">
        <f>#REF!*1/M18</f>
        <v>#REF!</v>
      </c>
      <c r="V18" s="103">
        <v>7553525.99</v>
      </c>
      <c r="W18" s="104">
        <v>567232</v>
      </c>
      <c r="X18" s="109">
        <f t="shared" si="1"/>
        <v>13.316466613308135</v>
      </c>
    </row>
    <row r="19" spans="1:24" s="59" customFormat="1" ht="11.25">
      <c r="A19" s="51">
        <v>13</v>
      </c>
      <c r="B19" s="52"/>
      <c r="C19" s="62" t="s">
        <v>153</v>
      </c>
      <c r="D19" s="63" t="s">
        <v>27</v>
      </c>
      <c r="E19" s="140" t="s">
        <v>154</v>
      </c>
      <c r="F19" s="64">
        <v>43476</v>
      </c>
      <c r="G19" s="56" t="s">
        <v>28</v>
      </c>
      <c r="H19" s="73">
        <v>308</v>
      </c>
      <c r="I19" s="73">
        <v>145</v>
      </c>
      <c r="J19" s="98">
        <v>145</v>
      </c>
      <c r="K19" s="72">
        <v>2</v>
      </c>
      <c r="L19" s="80">
        <v>421114.89</v>
      </c>
      <c r="M19" s="81">
        <v>29735</v>
      </c>
      <c r="N19" s="101">
        <f>M19/J19</f>
        <v>205.06896551724137</v>
      </c>
      <c r="O19" s="105">
        <f t="shared" si="0"/>
        <v>14.162262989742727</v>
      </c>
      <c r="P19" s="57">
        <v>1486955.41</v>
      </c>
      <c r="Q19" s="58">
        <v>110512</v>
      </c>
      <c r="R19" s="106">
        <f t="shared" si="2"/>
        <v>-0.716793868082433</v>
      </c>
      <c r="S19" s="106">
        <f t="shared" si="2"/>
        <v>-0.7309341971912553</v>
      </c>
      <c r="T19" s="106" t="e">
        <f>#REF!*1/M19</f>
        <v>#REF!</v>
      </c>
      <c r="U19" s="106" t="e">
        <f>#REF!*1/M19</f>
        <v>#REF!</v>
      </c>
      <c r="V19" s="107">
        <v>1908070.2999999998</v>
      </c>
      <c r="W19" s="108">
        <v>140247</v>
      </c>
      <c r="X19" s="109">
        <f t="shared" si="1"/>
        <v>13.605070340185529</v>
      </c>
    </row>
    <row r="20" spans="1:24" s="59" customFormat="1" ht="11.25">
      <c r="A20" s="51">
        <v>14</v>
      </c>
      <c r="B20" s="69"/>
      <c r="C20" s="62" t="s">
        <v>158</v>
      </c>
      <c r="D20" s="63" t="s">
        <v>43</v>
      </c>
      <c r="E20" s="140" t="s">
        <v>157</v>
      </c>
      <c r="F20" s="64">
        <v>43476</v>
      </c>
      <c r="G20" s="56" t="s">
        <v>30</v>
      </c>
      <c r="H20" s="73">
        <v>141</v>
      </c>
      <c r="I20" s="73">
        <v>129</v>
      </c>
      <c r="J20" s="98">
        <v>129</v>
      </c>
      <c r="K20" s="72">
        <v>2</v>
      </c>
      <c r="L20" s="80">
        <v>434091</v>
      </c>
      <c r="M20" s="81">
        <v>28733</v>
      </c>
      <c r="N20" s="101">
        <f>M20/J20</f>
        <v>222.73643410852713</v>
      </c>
      <c r="O20" s="105">
        <f t="shared" si="0"/>
        <v>15.10775066996137</v>
      </c>
      <c r="P20" s="57">
        <v>1046517</v>
      </c>
      <c r="Q20" s="58">
        <v>69331</v>
      </c>
      <c r="R20" s="106">
        <f t="shared" si="2"/>
        <v>-0.5852040626191453</v>
      </c>
      <c r="S20" s="106">
        <f t="shared" si="2"/>
        <v>-0.5855677835311766</v>
      </c>
      <c r="T20" s="106" t="e">
        <f>#REF!*1/M20</f>
        <v>#REF!</v>
      </c>
      <c r="U20" s="106" t="e">
        <f>#REF!*1/M20</f>
        <v>#REF!</v>
      </c>
      <c r="V20" s="107">
        <v>1480608</v>
      </c>
      <c r="W20" s="108">
        <v>98064</v>
      </c>
      <c r="X20" s="109">
        <f t="shared" si="1"/>
        <v>15.098384728340676</v>
      </c>
    </row>
    <row r="21" spans="1:24" s="59" customFormat="1" ht="11.25">
      <c r="A21" s="51">
        <v>15</v>
      </c>
      <c r="B21" s="52"/>
      <c r="C21" s="53" t="s">
        <v>91</v>
      </c>
      <c r="D21" s="54" t="s">
        <v>43</v>
      </c>
      <c r="E21" s="138" t="s">
        <v>91</v>
      </c>
      <c r="F21" s="55">
        <v>43399</v>
      </c>
      <c r="G21" s="56" t="s">
        <v>34</v>
      </c>
      <c r="H21" s="71">
        <v>411</v>
      </c>
      <c r="I21" s="71">
        <v>50</v>
      </c>
      <c r="J21" s="98">
        <v>50</v>
      </c>
      <c r="K21" s="72">
        <v>13</v>
      </c>
      <c r="L21" s="80">
        <v>204177.04</v>
      </c>
      <c r="M21" s="81">
        <v>19584</v>
      </c>
      <c r="N21" s="101">
        <f>M21/J21</f>
        <v>391.68</v>
      </c>
      <c r="O21" s="105">
        <f t="shared" si="0"/>
        <v>10.425706699346406</v>
      </c>
      <c r="P21" s="57">
        <v>432391.21</v>
      </c>
      <c r="Q21" s="58">
        <v>43360</v>
      </c>
      <c r="R21" s="106">
        <f t="shared" si="2"/>
        <v>-0.5277955812283973</v>
      </c>
      <c r="S21" s="106">
        <f t="shared" si="2"/>
        <v>-0.548339483394834</v>
      </c>
      <c r="T21" s="106" t="e">
        <f>#REF!*1/M21</f>
        <v>#REF!</v>
      </c>
      <c r="U21" s="106" t="e">
        <f>#REF!*1/M21</f>
        <v>#REF!</v>
      </c>
      <c r="V21" s="103">
        <v>84100991.23</v>
      </c>
      <c r="W21" s="104">
        <v>6426486</v>
      </c>
      <c r="X21" s="109">
        <f t="shared" si="1"/>
        <v>13.086621713639461</v>
      </c>
    </row>
    <row r="22" spans="1:24" s="59" customFormat="1" ht="11.25">
      <c r="A22" s="51">
        <v>16</v>
      </c>
      <c r="B22" s="52"/>
      <c r="C22" s="62" t="s">
        <v>149</v>
      </c>
      <c r="D22" s="63" t="s">
        <v>43</v>
      </c>
      <c r="E22" s="140" t="s">
        <v>150</v>
      </c>
      <c r="F22" s="64">
        <v>43476</v>
      </c>
      <c r="G22" s="56" t="s">
        <v>32</v>
      </c>
      <c r="H22" s="73">
        <v>146</v>
      </c>
      <c r="I22" s="102">
        <v>146</v>
      </c>
      <c r="J22" s="100">
        <v>78</v>
      </c>
      <c r="K22" s="72">
        <v>2</v>
      </c>
      <c r="L22" s="78">
        <v>242992.9</v>
      </c>
      <c r="M22" s="79">
        <v>15805</v>
      </c>
      <c r="N22" s="101">
        <f>M22/J22</f>
        <v>202.62820512820514</v>
      </c>
      <c r="O22" s="105">
        <f t="shared" si="0"/>
        <v>15.3744321417273</v>
      </c>
      <c r="P22" s="57">
        <v>754665.7</v>
      </c>
      <c r="Q22" s="58">
        <v>51649</v>
      </c>
      <c r="R22" s="106">
        <f t="shared" si="2"/>
        <v>-0.6780125292563316</v>
      </c>
      <c r="S22" s="106">
        <f t="shared" si="2"/>
        <v>-0.6939921392476137</v>
      </c>
      <c r="T22" s="106" t="e">
        <f>#REF!*1/M22</f>
        <v>#REF!</v>
      </c>
      <c r="U22" s="106" t="e">
        <f>#REF!*1/M22</f>
        <v>#REF!</v>
      </c>
      <c r="V22" s="112">
        <v>997658.6</v>
      </c>
      <c r="W22" s="113">
        <v>67454</v>
      </c>
      <c r="X22" s="109">
        <f t="shared" si="1"/>
        <v>14.790206659353041</v>
      </c>
    </row>
    <row r="23" spans="1:24" s="59" customFormat="1" ht="11.25">
      <c r="A23" s="51">
        <v>17</v>
      </c>
      <c r="B23" s="61" t="s">
        <v>26</v>
      </c>
      <c r="C23" s="137" t="s">
        <v>163</v>
      </c>
      <c r="D23" s="161" t="s">
        <v>46</v>
      </c>
      <c r="E23" s="145" t="s">
        <v>173</v>
      </c>
      <c r="F23" s="64">
        <v>43483</v>
      </c>
      <c r="G23" s="154" t="s">
        <v>42</v>
      </c>
      <c r="H23" s="155">
        <v>17</v>
      </c>
      <c r="I23" s="155">
        <v>17</v>
      </c>
      <c r="J23" s="165">
        <v>17</v>
      </c>
      <c r="K23" s="155">
        <v>1</v>
      </c>
      <c r="L23" s="173">
        <v>69626.79</v>
      </c>
      <c r="M23" s="169">
        <v>5898</v>
      </c>
      <c r="N23" s="101">
        <f>M23/J23</f>
        <v>346.94117647058823</v>
      </c>
      <c r="O23" s="105">
        <f t="shared" si="0"/>
        <v>11.805152594099694</v>
      </c>
      <c r="P23" s="154"/>
      <c r="Q23" s="154"/>
      <c r="R23" s="154"/>
      <c r="S23" s="154"/>
      <c r="T23" s="106" t="e">
        <f>#REF!*1/M23</f>
        <v>#REF!</v>
      </c>
      <c r="U23" s="106" t="e">
        <f>#REF!*1/M23</f>
        <v>#REF!</v>
      </c>
      <c r="V23" s="103">
        <v>69626.79</v>
      </c>
      <c r="W23" s="104">
        <v>5898</v>
      </c>
      <c r="X23" s="109">
        <f t="shared" si="1"/>
        <v>11.805152594099694</v>
      </c>
    </row>
    <row r="24" spans="1:24" s="59" customFormat="1" ht="11.25">
      <c r="A24" s="51">
        <v>18</v>
      </c>
      <c r="B24" s="52"/>
      <c r="C24" s="53" t="s">
        <v>136</v>
      </c>
      <c r="D24" s="54" t="s">
        <v>46</v>
      </c>
      <c r="E24" s="138" t="s">
        <v>136</v>
      </c>
      <c r="F24" s="55">
        <v>43469</v>
      </c>
      <c r="G24" s="56" t="s">
        <v>35</v>
      </c>
      <c r="H24" s="71">
        <v>245</v>
      </c>
      <c r="I24" s="71">
        <v>48</v>
      </c>
      <c r="J24" s="98">
        <v>48</v>
      </c>
      <c r="K24" s="72">
        <v>3</v>
      </c>
      <c r="L24" s="80">
        <v>66502.56</v>
      </c>
      <c r="M24" s="81">
        <v>5078</v>
      </c>
      <c r="N24" s="101">
        <f>M24/J24</f>
        <v>105.79166666666667</v>
      </c>
      <c r="O24" s="105">
        <f t="shared" si="0"/>
        <v>13.096211106734934</v>
      </c>
      <c r="P24" s="57">
        <v>505208.57</v>
      </c>
      <c r="Q24" s="58">
        <v>38567</v>
      </c>
      <c r="R24" s="106">
        <f aca="true" t="shared" si="3" ref="R24:S28">IF(P24&lt;&gt;0,-(P24-L24)/P24,"")</f>
        <v>-0.8683661284684858</v>
      </c>
      <c r="S24" s="106">
        <f t="shared" si="3"/>
        <v>-0.8683330308294656</v>
      </c>
      <c r="T24" s="106" t="e">
        <f>#REF!*1/M24</f>
        <v>#REF!</v>
      </c>
      <c r="U24" s="106" t="e">
        <f>#REF!*1/M24</f>
        <v>#REF!</v>
      </c>
      <c r="V24" s="76">
        <v>1390490.4100000001</v>
      </c>
      <c r="W24" s="77">
        <v>105485</v>
      </c>
      <c r="X24" s="109">
        <f t="shared" si="1"/>
        <v>13.181878086931793</v>
      </c>
    </row>
    <row r="25" spans="1:24" s="59" customFormat="1" ht="11.25">
      <c r="A25" s="51">
        <v>19</v>
      </c>
      <c r="B25" s="69"/>
      <c r="C25" s="62" t="s">
        <v>115</v>
      </c>
      <c r="D25" s="63" t="s">
        <v>29</v>
      </c>
      <c r="E25" s="140" t="s">
        <v>115</v>
      </c>
      <c r="F25" s="64">
        <v>43441</v>
      </c>
      <c r="G25" s="56" t="s">
        <v>28</v>
      </c>
      <c r="H25" s="73">
        <v>357</v>
      </c>
      <c r="I25" s="73">
        <v>12</v>
      </c>
      <c r="J25" s="98">
        <v>12</v>
      </c>
      <c r="K25" s="72">
        <v>7</v>
      </c>
      <c r="L25" s="80">
        <v>56385.5</v>
      </c>
      <c r="M25" s="81">
        <v>4435</v>
      </c>
      <c r="N25" s="101">
        <f>M25/J25</f>
        <v>369.5833333333333</v>
      </c>
      <c r="O25" s="105">
        <f t="shared" si="0"/>
        <v>12.713754227733935</v>
      </c>
      <c r="P25" s="57">
        <v>207353.09</v>
      </c>
      <c r="Q25" s="58">
        <v>19324</v>
      </c>
      <c r="R25" s="106">
        <f t="shared" si="3"/>
        <v>-0.7280701242503789</v>
      </c>
      <c r="S25" s="106">
        <f t="shared" si="3"/>
        <v>-0.7704926516249224</v>
      </c>
      <c r="T25" s="106" t="e">
        <f>#REF!*1/M25</f>
        <v>#REF!</v>
      </c>
      <c r="U25" s="106" t="e">
        <f>#REF!*1/M25</f>
        <v>#REF!</v>
      </c>
      <c r="V25" s="107">
        <v>10427102.4</v>
      </c>
      <c r="W25" s="108">
        <v>862762</v>
      </c>
      <c r="X25" s="109">
        <f t="shared" si="1"/>
        <v>12.085722829702746</v>
      </c>
    </row>
    <row r="26" spans="1:24" s="59" customFormat="1" ht="11.25">
      <c r="A26" s="51">
        <v>20</v>
      </c>
      <c r="B26" s="69"/>
      <c r="C26" s="135" t="s">
        <v>94</v>
      </c>
      <c r="D26" s="63" t="s">
        <v>46</v>
      </c>
      <c r="E26" s="140" t="s">
        <v>94</v>
      </c>
      <c r="F26" s="64">
        <v>43406</v>
      </c>
      <c r="G26" s="56" t="s">
        <v>28</v>
      </c>
      <c r="H26" s="73">
        <v>132</v>
      </c>
      <c r="I26" s="73">
        <v>14</v>
      </c>
      <c r="J26" s="98">
        <v>14</v>
      </c>
      <c r="K26" s="72">
        <v>12</v>
      </c>
      <c r="L26" s="80">
        <v>76209.56</v>
      </c>
      <c r="M26" s="81">
        <v>4361</v>
      </c>
      <c r="N26" s="101">
        <f>M26/J26</f>
        <v>311.5</v>
      </c>
      <c r="O26" s="105">
        <f t="shared" si="0"/>
        <v>17.47524879614767</v>
      </c>
      <c r="P26" s="57">
        <v>164482.32</v>
      </c>
      <c r="Q26" s="58">
        <v>9053</v>
      </c>
      <c r="R26" s="106">
        <f t="shared" si="3"/>
        <v>-0.5366702026090099</v>
      </c>
      <c r="S26" s="106">
        <f t="shared" si="3"/>
        <v>-0.518281232740528</v>
      </c>
      <c r="T26" s="106" t="e">
        <f>#REF!*1/M26</f>
        <v>#REF!</v>
      </c>
      <c r="U26" s="106" t="e">
        <f>#REF!*1/M26</f>
        <v>#REF!</v>
      </c>
      <c r="V26" s="107">
        <v>10468001.370000003</v>
      </c>
      <c r="W26" s="108">
        <v>616566</v>
      </c>
      <c r="X26" s="109">
        <f t="shared" si="1"/>
        <v>16.977908885666746</v>
      </c>
    </row>
    <row r="27" spans="1:24" s="59" customFormat="1" ht="11.25">
      <c r="A27" s="51">
        <v>21</v>
      </c>
      <c r="B27" s="52"/>
      <c r="C27" s="53" t="s">
        <v>92</v>
      </c>
      <c r="D27" s="54" t="s">
        <v>33</v>
      </c>
      <c r="E27" s="138" t="s">
        <v>92</v>
      </c>
      <c r="F27" s="55">
        <v>43399</v>
      </c>
      <c r="G27" s="56" t="s">
        <v>34</v>
      </c>
      <c r="H27" s="71">
        <v>311</v>
      </c>
      <c r="I27" s="71">
        <v>12</v>
      </c>
      <c r="J27" s="98">
        <v>12</v>
      </c>
      <c r="K27" s="72">
        <v>13</v>
      </c>
      <c r="L27" s="80">
        <v>40779</v>
      </c>
      <c r="M27" s="81">
        <v>4064</v>
      </c>
      <c r="N27" s="101">
        <f>M27/J27</f>
        <v>338.6666666666667</v>
      </c>
      <c r="O27" s="105">
        <f t="shared" si="0"/>
        <v>10.034202755905511</v>
      </c>
      <c r="P27" s="57">
        <v>404443.15</v>
      </c>
      <c r="Q27" s="58">
        <v>80990</v>
      </c>
      <c r="R27" s="106">
        <f t="shared" si="3"/>
        <v>-0.8991724794943369</v>
      </c>
      <c r="S27" s="106">
        <f t="shared" si="3"/>
        <v>-0.9498209655513026</v>
      </c>
      <c r="T27" s="106" t="e">
        <f>#REF!*1/M27</f>
        <v>#REF!</v>
      </c>
      <c r="U27" s="106" t="e">
        <f>#REF!*1/M27</f>
        <v>#REF!</v>
      </c>
      <c r="V27" s="103">
        <v>20263821.38</v>
      </c>
      <c r="W27" s="104">
        <v>1775154</v>
      </c>
      <c r="X27" s="109">
        <f t="shared" si="1"/>
        <v>11.415247003921912</v>
      </c>
    </row>
    <row r="28" spans="1:24" s="59" customFormat="1" ht="11.25">
      <c r="A28" s="51">
        <v>22</v>
      </c>
      <c r="B28" s="52"/>
      <c r="C28" s="53" t="s">
        <v>146</v>
      </c>
      <c r="D28" s="54" t="s">
        <v>27</v>
      </c>
      <c r="E28" s="138" t="s">
        <v>147</v>
      </c>
      <c r="F28" s="55">
        <v>43476</v>
      </c>
      <c r="G28" s="56" t="s">
        <v>45</v>
      </c>
      <c r="H28" s="71">
        <v>24</v>
      </c>
      <c r="I28" s="71">
        <v>23</v>
      </c>
      <c r="J28" s="98">
        <v>23</v>
      </c>
      <c r="K28" s="72">
        <v>2</v>
      </c>
      <c r="L28" s="80">
        <v>37543.29</v>
      </c>
      <c r="M28" s="81">
        <v>3707</v>
      </c>
      <c r="N28" s="101">
        <f>M28/J28</f>
        <v>161.17391304347825</v>
      </c>
      <c r="O28" s="105">
        <f t="shared" si="0"/>
        <v>10.127674669544106</v>
      </c>
      <c r="P28" s="57">
        <v>71476.18</v>
      </c>
      <c r="Q28" s="58">
        <v>5116</v>
      </c>
      <c r="R28" s="106">
        <f t="shared" si="3"/>
        <v>-0.4747440336067204</v>
      </c>
      <c r="S28" s="106">
        <f t="shared" si="3"/>
        <v>-0.27541047693510556</v>
      </c>
      <c r="T28" s="106" t="e">
        <f>#REF!*1/M28</f>
        <v>#REF!</v>
      </c>
      <c r="U28" s="106" t="e">
        <f>#REF!*1/M28</f>
        <v>#REF!</v>
      </c>
      <c r="V28" s="80">
        <v>115290.13</v>
      </c>
      <c r="W28" s="81">
        <v>9298</v>
      </c>
      <c r="X28" s="109">
        <f t="shared" si="1"/>
        <v>12.399454721445473</v>
      </c>
    </row>
    <row r="29" spans="1:24" s="59" customFormat="1" ht="11.25">
      <c r="A29" s="51">
        <v>23</v>
      </c>
      <c r="B29" s="61" t="s">
        <v>26</v>
      </c>
      <c r="C29" s="137" t="s">
        <v>166</v>
      </c>
      <c r="D29" s="161" t="s">
        <v>27</v>
      </c>
      <c r="E29" s="158" t="s">
        <v>172</v>
      </c>
      <c r="F29" s="55">
        <v>43483</v>
      </c>
      <c r="G29" s="144" t="s">
        <v>167</v>
      </c>
      <c r="H29" s="156">
        <v>18</v>
      </c>
      <c r="I29" s="156">
        <v>1</v>
      </c>
      <c r="J29" s="98">
        <v>1</v>
      </c>
      <c r="K29" s="156">
        <v>1</v>
      </c>
      <c r="L29" s="174">
        <v>35275.44</v>
      </c>
      <c r="M29" s="170">
        <v>2467</v>
      </c>
      <c r="N29" s="101">
        <f>M29/J29</f>
        <v>2467</v>
      </c>
      <c r="O29" s="105">
        <f t="shared" si="0"/>
        <v>14.298921767328741</v>
      </c>
      <c r="P29" s="144"/>
      <c r="Q29" s="144"/>
      <c r="R29" s="144"/>
      <c r="S29" s="144"/>
      <c r="T29" s="106" t="e">
        <f>#REF!*1/M29</f>
        <v>#REF!</v>
      </c>
      <c r="U29" s="106" t="e">
        <f>#REF!*1/M29</f>
        <v>#REF!</v>
      </c>
      <c r="V29" s="103">
        <v>38525.420000000006</v>
      </c>
      <c r="W29" s="104">
        <v>3081</v>
      </c>
      <c r="X29" s="109">
        <f t="shared" si="1"/>
        <v>12.504193443687116</v>
      </c>
    </row>
    <row r="30" spans="1:24" s="59" customFormat="1" ht="11.25">
      <c r="A30" s="51">
        <v>24</v>
      </c>
      <c r="B30" s="52"/>
      <c r="C30" s="53" t="s">
        <v>110</v>
      </c>
      <c r="D30" s="54" t="s">
        <v>36</v>
      </c>
      <c r="E30" s="138" t="s">
        <v>109</v>
      </c>
      <c r="F30" s="55">
        <v>43441</v>
      </c>
      <c r="G30" s="56" t="s">
        <v>35</v>
      </c>
      <c r="H30" s="71">
        <v>120</v>
      </c>
      <c r="I30" s="71">
        <v>6</v>
      </c>
      <c r="J30" s="98">
        <v>6</v>
      </c>
      <c r="K30" s="72">
        <v>7</v>
      </c>
      <c r="L30" s="80">
        <v>12495.5</v>
      </c>
      <c r="M30" s="81">
        <v>2365</v>
      </c>
      <c r="N30" s="101">
        <f>M30/J30</f>
        <v>394.1666666666667</v>
      </c>
      <c r="O30" s="105">
        <f t="shared" si="0"/>
        <v>5.283509513742072</v>
      </c>
      <c r="P30" s="57">
        <v>3720</v>
      </c>
      <c r="Q30" s="58">
        <v>430</v>
      </c>
      <c r="R30" s="106">
        <f aca="true" t="shared" si="4" ref="R30:R82">IF(P30&lt;&gt;0,-(P30-L30)/P30,"")</f>
        <v>2.359005376344086</v>
      </c>
      <c r="S30" s="106">
        <f aca="true" t="shared" si="5" ref="S30:S82">IF(Q30&lt;&gt;0,-(Q30-M30)/Q30,"")</f>
        <v>4.5</v>
      </c>
      <c r="T30" s="106" t="e">
        <f>#REF!*1/M30</f>
        <v>#REF!</v>
      </c>
      <c r="U30" s="106" t="e">
        <f>#REF!*1/M30</f>
        <v>#REF!</v>
      </c>
      <c r="V30" s="110">
        <v>441613.89999999997</v>
      </c>
      <c r="W30" s="111">
        <v>36802</v>
      </c>
      <c r="X30" s="109">
        <f t="shared" si="1"/>
        <v>11.999725558393564</v>
      </c>
    </row>
    <row r="31" spans="1:24" s="59" customFormat="1" ht="11.25">
      <c r="A31" s="51">
        <v>25</v>
      </c>
      <c r="B31" s="52"/>
      <c r="C31" s="53" t="s">
        <v>119</v>
      </c>
      <c r="D31" s="54" t="s">
        <v>31</v>
      </c>
      <c r="E31" s="138" t="s">
        <v>120</v>
      </c>
      <c r="F31" s="55">
        <v>43455</v>
      </c>
      <c r="G31" s="56" t="s">
        <v>35</v>
      </c>
      <c r="H31" s="71">
        <v>250</v>
      </c>
      <c r="I31" s="71">
        <v>16</v>
      </c>
      <c r="J31" s="98">
        <v>16</v>
      </c>
      <c r="K31" s="72">
        <v>5</v>
      </c>
      <c r="L31" s="80">
        <v>14109.2</v>
      </c>
      <c r="M31" s="81">
        <v>2255</v>
      </c>
      <c r="N31" s="101">
        <f>M31/J31</f>
        <v>140.9375</v>
      </c>
      <c r="O31" s="105">
        <f t="shared" si="0"/>
        <v>6.256851441241685</v>
      </c>
      <c r="P31" s="57">
        <v>24150.8</v>
      </c>
      <c r="Q31" s="58">
        <v>2783</v>
      </c>
      <c r="R31" s="106">
        <f t="shared" si="4"/>
        <v>-0.4157874687380956</v>
      </c>
      <c r="S31" s="106">
        <f t="shared" si="5"/>
        <v>-0.18972332015810275</v>
      </c>
      <c r="T31" s="106" t="e">
        <f>#REF!*1/M31</f>
        <v>#REF!</v>
      </c>
      <c r="U31" s="106" t="e">
        <f>#REF!*1/M31</f>
        <v>#REF!</v>
      </c>
      <c r="V31" s="110">
        <v>1270821.04</v>
      </c>
      <c r="W31" s="111">
        <v>102483</v>
      </c>
      <c r="X31" s="109">
        <f t="shared" si="1"/>
        <v>12.400310685674697</v>
      </c>
    </row>
    <row r="32" spans="1:24" s="59" customFormat="1" ht="11.25">
      <c r="A32" s="51">
        <v>26</v>
      </c>
      <c r="B32" s="52"/>
      <c r="C32" s="53" t="s">
        <v>121</v>
      </c>
      <c r="D32" s="54" t="s">
        <v>43</v>
      </c>
      <c r="E32" s="138" t="s">
        <v>134</v>
      </c>
      <c r="F32" s="55">
        <v>43455</v>
      </c>
      <c r="G32" s="56" t="s">
        <v>45</v>
      </c>
      <c r="H32" s="71">
        <v>24</v>
      </c>
      <c r="I32" s="71">
        <v>14</v>
      </c>
      <c r="J32" s="98">
        <v>14</v>
      </c>
      <c r="K32" s="72">
        <v>6</v>
      </c>
      <c r="L32" s="80">
        <v>17110.83</v>
      </c>
      <c r="M32" s="81">
        <v>1852</v>
      </c>
      <c r="N32" s="101">
        <f>M32/J32</f>
        <v>132.28571428571428</v>
      </c>
      <c r="O32" s="105">
        <f t="shared" si="0"/>
        <v>9.2391090712743</v>
      </c>
      <c r="P32" s="57">
        <v>27897.17</v>
      </c>
      <c r="Q32" s="58">
        <v>1938</v>
      </c>
      <c r="R32" s="106">
        <f t="shared" si="4"/>
        <v>-0.38664638742926244</v>
      </c>
      <c r="S32" s="106">
        <f t="shared" si="5"/>
        <v>-0.04437564499484004</v>
      </c>
      <c r="T32" s="106" t="e">
        <f>#REF!*1/M32</f>
        <v>#REF!</v>
      </c>
      <c r="U32" s="106" t="e">
        <f>#REF!*1/M32</f>
        <v>#REF!</v>
      </c>
      <c r="V32" s="80">
        <v>285216.11000000004</v>
      </c>
      <c r="W32" s="81">
        <v>20760</v>
      </c>
      <c r="X32" s="109">
        <f t="shared" si="1"/>
        <v>13.738733622350676</v>
      </c>
    </row>
    <row r="33" spans="1:24" s="59" customFormat="1" ht="11.25">
      <c r="A33" s="51">
        <v>27</v>
      </c>
      <c r="B33" s="52"/>
      <c r="C33" s="53" t="s">
        <v>138</v>
      </c>
      <c r="D33" s="54" t="s">
        <v>58</v>
      </c>
      <c r="E33" s="138" t="s">
        <v>139</v>
      </c>
      <c r="F33" s="55">
        <v>43469</v>
      </c>
      <c r="G33" s="56" t="s">
        <v>45</v>
      </c>
      <c r="H33" s="71">
        <v>20</v>
      </c>
      <c r="I33" s="71">
        <v>13</v>
      </c>
      <c r="J33" s="98">
        <v>13</v>
      </c>
      <c r="K33" s="72">
        <v>3</v>
      </c>
      <c r="L33" s="80">
        <v>20156.74</v>
      </c>
      <c r="M33" s="81">
        <v>1702</v>
      </c>
      <c r="N33" s="101">
        <f>M33/J33</f>
        <v>130.92307692307693</v>
      </c>
      <c r="O33" s="105">
        <f t="shared" si="0"/>
        <v>11.842972972972975</v>
      </c>
      <c r="P33" s="57">
        <v>46854.13</v>
      </c>
      <c r="Q33" s="58">
        <v>3355</v>
      </c>
      <c r="R33" s="106">
        <f t="shared" si="4"/>
        <v>-0.5697980092683398</v>
      </c>
      <c r="S33" s="106">
        <f t="shared" si="5"/>
        <v>-0.49269746646795826</v>
      </c>
      <c r="T33" s="106" t="e">
        <f>#REF!*1/M33</f>
        <v>#REF!</v>
      </c>
      <c r="U33" s="106" t="e">
        <f>#REF!*1/M33</f>
        <v>#REF!</v>
      </c>
      <c r="V33" s="80">
        <v>133248.22999999998</v>
      </c>
      <c r="W33" s="81">
        <v>9616</v>
      </c>
      <c r="X33" s="109">
        <f t="shared" si="1"/>
        <v>13.8569290765391</v>
      </c>
    </row>
    <row r="34" spans="1:24" s="59" customFormat="1" ht="11.25">
      <c r="A34" s="51">
        <v>28</v>
      </c>
      <c r="B34" s="52"/>
      <c r="C34" s="136" t="s">
        <v>59</v>
      </c>
      <c r="D34" s="54" t="s">
        <v>31</v>
      </c>
      <c r="E34" s="138" t="s">
        <v>60</v>
      </c>
      <c r="F34" s="55">
        <v>42930</v>
      </c>
      <c r="G34" s="56" t="s">
        <v>35</v>
      </c>
      <c r="H34" s="71">
        <v>210</v>
      </c>
      <c r="I34" s="84">
        <v>3</v>
      </c>
      <c r="J34" s="99">
        <v>3</v>
      </c>
      <c r="K34" s="84">
        <v>41</v>
      </c>
      <c r="L34" s="88">
        <v>6177.6</v>
      </c>
      <c r="M34" s="89">
        <v>1235</v>
      </c>
      <c r="N34" s="101">
        <f>M34/J34</f>
        <v>411.6666666666667</v>
      </c>
      <c r="O34" s="105">
        <f t="shared" si="0"/>
        <v>5.002105263157895</v>
      </c>
      <c r="P34" s="57">
        <v>3020.35</v>
      </c>
      <c r="Q34" s="70">
        <v>604</v>
      </c>
      <c r="R34" s="106">
        <f t="shared" si="4"/>
        <v>1.045325872829308</v>
      </c>
      <c r="S34" s="106">
        <f t="shared" si="5"/>
        <v>1.044701986754967</v>
      </c>
      <c r="T34" s="106" t="e">
        <f>#REF!*1/M34</f>
        <v>#REF!</v>
      </c>
      <c r="U34" s="106" t="e">
        <f>#REF!*1/M34</f>
        <v>#REF!</v>
      </c>
      <c r="V34" s="116">
        <v>803013.93</v>
      </c>
      <c r="W34" s="117">
        <v>84685</v>
      </c>
      <c r="X34" s="109">
        <f t="shared" si="1"/>
        <v>9.482363228434789</v>
      </c>
    </row>
    <row r="35" spans="1:24" s="59" customFormat="1" ht="11.25">
      <c r="A35" s="51">
        <v>29</v>
      </c>
      <c r="B35" s="52"/>
      <c r="C35" s="62" t="s">
        <v>117</v>
      </c>
      <c r="D35" s="63" t="s">
        <v>29</v>
      </c>
      <c r="E35" s="140" t="s">
        <v>118</v>
      </c>
      <c r="F35" s="64">
        <v>43448</v>
      </c>
      <c r="G35" s="56" t="s">
        <v>30</v>
      </c>
      <c r="H35" s="73">
        <v>243</v>
      </c>
      <c r="I35" s="73">
        <v>4</v>
      </c>
      <c r="J35" s="98">
        <v>4</v>
      </c>
      <c r="K35" s="72">
        <v>6</v>
      </c>
      <c r="L35" s="80">
        <v>14659</v>
      </c>
      <c r="M35" s="81">
        <v>1222</v>
      </c>
      <c r="N35" s="101">
        <f>M35/J35</f>
        <v>305.5</v>
      </c>
      <c r="O35" s="105">
        <f t="shared" si="0"/>
        <v>11.995908346972177</v>
      </c>
      <c r="P35" s="57">
        <v>29051</v>
      </c>
      <c r="Q35" s="58">
        <v>1688</v>
      </c>
      <c r="R35" s="106">
        <f t="shared" si="4"/>
        <v>-0.4954046332312141</v>
      </c>
      <c r="S35" s="106">
        <f t="shared" si="5"/>
        <v>-0.27606635071090047</v>
      </c>
      <c r="T35" s="106" t="e">
        <f>#REF!*1/M35</f>
        <v>#REF!</v>
      </c>
      <c r="U35" s="106" t="e">
        <f>#REF!*1/M35</f>
        <v>#REF!</v>
      </c>
      <c r="V35" s="107">
        <v>2691407</v>
      </c>
      <c r="W35" s="108">
        <v>177565</v>
      </c>
      <c r="X35" s="109">
        <f t="shared" si="1"/>
        <v>15.157305775349872</v>
      </c>
    </row>
    <row r="36" spans="1:24" s="59" customFormat="1" ht="11.25">
      <c r="A36" s="51">
        <v>30</v>
      </c>
      <c r="B36" s="52"/>
      <c r="C36" s="53" t="s">
        <v>38</v>
      </c>
      <c r="D36" s="54" t="s">
        <v>31</v>
      </c>
      <c r="E36" s="138" t="s">
        <v>39</v>
      </c>
      <c r="F36" s="55">
        <v>43259</v>
      </c>
      <c r="G36" s="56" t="s">
        <v>35</v>
      </c>
      <c r="H36" s="71">
        <v>110</v>
      </c>
      <c r="I36" s="71">
        <v>2</v>
      </c>
      <c r="J36" s="98">
        <v>2</v>
      </c>
      <c r="K36" s="72">
        <v>15</v>
      </c>
      <c r="L36" s="80">
        <v>5940</v>
      </c>
      <c r="M36" s="81">
        <v>1188</v>
      </c>
      <c r="N36" s="101">
        <f>M36/J36</f>
        <v>594</v>
      </c>
      <c r="O36" s="105">
        <f t="shared" si="0"/>
        <v>5</v>
      </c>
      <c r="P36" s="57">
        <v>752.5</v>
      </c>
      <c r="Q36" s="58">
        <v>140</v>
      </c>
      <c r="R36" s="106">
        <f t="shared" si="4"/>
        <v>6.893687707641196</v>
      </c>
      <c r="S36" s="106">
        <f t="shared" si="5"/>
        <v>7.485714285714286</v>
      </c>
      <c r="T36" s="106" t="e">
        <f>#REF!*1/M36</f>
        <v>#REF!</v>
      </c>
      <c r="U36" s="106" t="e">
        <f>#REF!*1/M36</f>
        <v>#REF!</v>
      </c>
      <c r="V36" s="110">
        <v>242935.35</v>
      </c>
      <c r="W36" s="111">
        <v>22656</v>
      </c>
      <c r="X36" s="109">
        <f t="shared" si="1"/>
        <v>10.722782044491526</v>
      </c>
    </row>
    <row r="37" spans="1:24" s="59" customFormat="1" ht="11.25">
      <c r="A37" s="51">
        <v>31</v>
      </c>
      <c r="B37" s="52"/>
      <c r="C37" s="53" t="s">
        <v>55</v>
      </c>
      <c r="D37" s="54" t="s">
        <v>29</v>
      </c>
      <c r="E37" s="138" t="s">
        <v>56</v>
      </c>
      <c r="F37" s="55">
        <v>43203</v>
      </c>
      <c r="G37" s="56" t="s">
        <v>35</v>
      </c>
      <c r="H37" s="71">
        <v>170</v>
      </c>
      <c r="I37" s="84">
        <v>2</v>
      </c>
      <c r="J37" s="99">
        <v>2</v>
      </c>
      <c r="K37" s="72">
        <v>20</v>
      </c>
      <c r="L37" s="88">
        <v>5821.2</v>
      </c>
      <c r="M37" s="89">
        <v>1164</v>
      </c>
      <c r="N37" s="101">
        <f>M37/J37</f>
        <v>582</v>
      </c>
      <c r="O37" s="105">
        <f t="shared" si="0"/>
        <v>5.0010309278350515</v>
      </c>
      <c r="P37" s="57">
        <v>2376</v>
      </c>
      <c r="Q37" s="58">
        <v>475</v>
      </c>
      <c r="R37" s="106">
        <f t="shared" si="4"/>
        <v>1.45</v>
      </c>
      <c r="S37" s="106">
        <f t="shared" si="5"/>
        <v>1.4505263157894737</v>
      </c>
      <c r="T37" s="106" t="e">
        <f>#REF!*1/M37</f>
        <v>#REF!</v>
      </c>
      <c r="U37" s="106" t="e">
        <f>#REF!*1/M37</f>
        <v>#REF!</v>
      </c>
      <c r="V37" s="82">
        <v>301565.48</v>
      </c>
      <c r="W37" s="83">
        <v>28565</v>
      </c>
      <c r="X37" s="109">
        <f t="shared" si="1"/>
        <v>10.557167162611586</v>
      </c>
    </row>
    <row r="38" spans="1:24" s="59" customFormat="1" ht="11.25">
      <c r="A38" s="51">
        <v>32</v>
      </c>
      <c r="B38" s="52"/>
      <c r="C38" s="53" t="s">
        <v>126</v>
      </c>
      <c r="D38" s="54" t="s">
        <v>29</v>
      </c>
      <c r="E38" s="138" t="s">
        <v>126</v>
      </c>
      <c r="F38" s="55">
        <v>43455</v>
      </c>
      <c r="G38" s="56" t="s">
        <v>25</v>
      </c>
      <c r="H38" s="71">
        <v>327</v>
      </c>
      <c r="I38" s="71">
        <v>6</v>
      </c>
      <c r="J38" s="98">
        <v>6</v>
      </c>
      <c r="K38" s="72">
        <v>5</v>
      </c>
      <c r="L38" s="80">
        <v>12973</v>
      </c>
      <c r="M38" s="81">
        <v>1116</v>
      </c>
      <c r="N38" s="101">
        <f>M38/J38</f>
        <v>186</v>
      </c>
      <c r="O38" s="105">
        <f t="shared" si="0"/>
        <v>11.624551971326165</v>
      </c>
      <c r="P38" s="57">
        <v>229599</v>
      </c>
      <c r="Q38" s="58">
        <v>17807</v>
      </c>
      <c r="R38" s="106">
        <f t="shared" si="4"/>
        <v>-0.943497140666989</v>
      </c>
      <c r="S38" s="106">
        <f t="shared" si="5"/>
        <v>-0.937328017071938</v>
      </c>
      <c r="T38" s="106" t="e">
        <f>#REF!*1/M38</f>
        <v>#REF!</v>
      </c>
      <c r="U38" s="106" t="e">
        <f>#REF!*1/M38</f>
        <v>#REF!</v>
      </c>
      <c r="V38" s="103">
        <v>5025267</v>
      </c>
      <c r="W38" s="104">
        <v>347596</v>
      </c>
      <c r="X38" s="109">
        <f t="shared" si="1"/>
        <v>14.457206066813196</v>
      </c>
    </row>
    <row r="39" spans="1:24" s="59" customFormat="1" ht="11.25">
      <c r="A39" s="51">
        <v>33</v>
      </c>
      <c r="B39" s="52"/>
      <c r="C39" s="53" t="s">
        <v>93</v>
      </c>
      <c r="D39" s="54" t="s">
        <v>58</v>
      </c>
      <c r="E39" s="138" t="s">
        <v>93</v>
      </c>
      <c r="F39" s="55">
        <v>43406</v>
      </c>
      <c r="G39" s="56" t="s">
        <v>45</v>
      </c>
      <c r="H39" s="71">
        <v>30</v>
      </c>
      <c r="I39" s="71">
        <v>1</v>
      </c>
      <c r="J39" s="98">
        <v>1</v>
      </c>
      <c r="K39" s="72">
        <v>12</v>
      </c>
      <c r="L39" s="80">
        <v>4514.4</v>
      </c>
      <c r="M39" s="81">
        <v>903</v>
      </c>
      <c r="N39" s="101">
        <f>M39/J39</f>
        <v>903</v>
      </c>
      <c r="O39" s="105">
        <f t="shared" si="0"/>
        <v>4.999335548172757</v>
      </c>
      <c r="P39" s="57">
        <v>1958.56</v>
      </c>
      <c r="Q39" s="58">
        <v>183</v>
      </c>
      <c r="R39" s="106">
        <f t="shared" si="4"/>
        <v>1.3049587452005553</v>
      </c>
      <c r="S39" s="106">
        <f t="shared" si="5"/>
        <v>3.9344262295081966</v>
      </c>
      <c r="T39" s="106" t="e">
        <f>#REF!*1/M39</f>
        <v>#REF!</v>
      </c>
      <c r="U39" s="106" t="e">
        <f>#REF!*1/M39</f>
        <v>#REF!</v>
      </c>
      <c r="V39" s="80">
        <v>516375.92</v>
      </c>
      <c r="W39" s="81">
        <v>40289</v>
      </c>
      <c r="X39" s="109">
        <f t="shared" si="1"/>
        <v>12.816796644245327</v>
      </c>
    </row>
    <row r="40" spans="1:24" s="59" customFormat="1" ht="11.25">
      <c r="A40" s="51">
        <v>34</v>
      </c>
      <c r="B40" s="52"/>
      <c r="C40" s="53" t="s">
        <v>74</v>
      </c>
      <c r="D40" s="54" t="s">
        <v>33</v>
      </c>
      <c r="E40" s="138" t="s">
        <v>75</v>
      </c>
      <c r="F40" s="55">
        <v>43273</v>
      </c>
      <c r="G40" s="56" t="s">
        <v>35</v>
      </c>
      <c r="H40" s="71">
        <v>208</v>
      </c>
      <c r="I40" s="71">
        <v>2</v>
      </c>
      <c r="J40" s="98">
        <v>2</v>
      </c>
      <c r="K40" s="72">
        <v>21</v>
      </c>
      <c r="L40" s="80">
        <v>4395.6</v>
      </c>
      <c r="M40" s="81">
        <v>879</v>
      </c>
      <c r="N40" s="101">
        <f>M40/J40</f>
        <v>439.5</v>
      </c>
      <c r="O40" s="105">
        <f t="shared" si="0"/>
        <v>5.000682593856656</v>
      </c>
      <c r="P40" s="57">
        <v>1203</v>
      </c>
      <c r="Q40" s="58">
        <v>154</v>
      </c>
      <c r="R40" s="106">
        <f t="shared" si="4"/>
        <v>2.6538653366583542</v>
      </c>
      <c r="S40" s="106">
        <f t="shared" si="5"/>
        <v>4.707792207792208</v>
      </c>
      <c r="T40" s="106" t="e">
        <f>#REF!*1/M40</f>
        <v>#REF!</v>
      </c>
      <c r="U40" s="106" t="e">
        <f>#REF!*1/M40</f>
        <v>#REF!</v>
      </c>
      <c r="V40" s="76">
        <v>1008562.18</v>
      </c>
      <c r="W40" s="77">
        <v>86159</v>
      </c>
      <c r="X40" s="109">
        <f t="shared" si="1"/>
        <v>11.705825044394667</v>
      </c>
    </row>
    <row r="41" spans="1:24" s="59" customFormat="1" ht="11.25">
      <c r="A41" s="51">
        <v>35</v>
      </c>
      <c r="B41" s="52"/>
      <c r="C41" s="53" t="s">
        <v>78</v>
      </c>
      <c r="D41" s="54" t="s">
        <v>31</v>
      </c>
      <c r="E41" s="138" t="s">
        <v>79</v>
      </c>
      <c r="F41" s="55">
        <v>43308</v>
      </c>
      <c r="G41" s="56" t="s">
        <v>35</v>
      </c>
      <c r="H41" s="71">
        <v>242</v>
      </c>
      <c r="I41" s="71">
        <v>2</v>
      </c>
      <c r="J41" s="98">
        <v>2</v>
      </c>
      <c r="K41" s="72">
        <v>26</v>
      </c>
      <c r="L41" s="80">
        <v>3801.6</v>
      </c>
      <c r="M41" s="81">
        <v>760</v>
      </c>
      <c r="N41" s="101">
        <f>M41/J41</f>
        <v>380</v>
      </c>
      <c r="O41" s="105">
        <f t="shared" si="0"/>
        <v>5.002105263157895</v>
      </c>
      <c r="P41" s="57">
        <v>1170</v>
      </c>
      <c r="Q41" s="58">
        <v>234</v>
      </c>
      <c r="R41" s="106">
        <f t="shared" si="4"/>
        <v>2.249230769230769</v>
      </c>
      <c r="S41" s="106">
        <f t="shared" si="5"/>
        <v>2.247863247863248</v>
      </c>
      <c r="T41" s="106" t="e">
        <f>#REF!*1/M41</f>
        <v>#REF!</v>
      </c>
      <c r="U41" s="106" t="e">
        <f>#REF!*1/M41</f>
        <v>#REF!</v>
      </c>
      <c r="V41" s="76">
        <v>915404.4400000001</v>
      </c>
      <c r="W41" s="77">
        <v>87357</v>
      </c>
      <c r="X41" s="109">
        <f t="shared" si="1"/>
        <v>10.478890529665625</v>
      </c>
    </row>
    <row r="42" spans="1:24" s="59" customFormat="1" ht="11.25">
      <c r="A42" s="51">
        <v>36</v>
      </c>
      <c r="B42" s="52"/>
      <c r="C42" s="62" t="s">
        <v>105</v>
      </c>
      <c r="D42" s="63" t="s">
        <v>36</v>
      </c>
      <c r="E42" s="140" t="s">
        <v>104</v>
      </c>
      <c r="F42" s="64">
        <v>43434</v>
      </c>
      <c r="G42" s="56" t="s">
        <v>32</v>
      </c>
      <c r="H42" s="73">
        <v>31</v>
      </c>
      <c r="I42" s="102">
        <v>30</v>
      </c>
      <c r="J42" s="100">
        <v>3</v>
      </c>
      <c r="K42" s="72">
        <v>8</v>
      </c>
      <c r="L42" s="78">
        <v>11709.97</v>
      </c>
      <c r="M42" s="79">
        <v>657</v>
      </c>
      <c r="N42" s="101">
        <f>M42/J42</f>
        <v>219</v>
      </c>
      <c r="O42" s="105">
        <f t="shared" si="0"/>
        <v>17.82339421613394</v>
      </c>
      <c r="P42" s="57">
        <v>18932.63</v>
      </c>
      <c r="Q42" s="58">
        <v>1055</v>
      </c>
      <c r="R42" s="106">
        <f t="shared" si="4"/>
        <v>-0.38149269277432674</v>
      </c>
      <c r="S42" s="106">
        <f t="shared" si="5"/>
        <v>-0.37725118483412323</v>
      </c>
      <c r="T42" s="106" t="e">
        <f>#REF!*1/M42</f>
        <v>#REF!</v>
      </c>
      <c r="U42" s="106" t="e">
        <f>#REF!*1/M42</f>
        <v>#REF!</v>
      </c>
      <c r="V42" s="112">
        <v>303939.25</v>
      </c>
      <c r="W42" s="113">
        <v>17531</v>
      </c>
      <c r="X42" s="109">
        <f t="shared" si="1"/>
        <v>17.33724545091552</v>
      </c>
    </row>
    <row r="43" spans="1:24" s="59" customFormat="1" ht="11.25">
      <c r="A43" s="51">
        <v>37</v>
      </c>
      <c r="B43" s="52"/>
      <c r="C43" s="53" t="s">
        <v>51</v>
      </c>
      <c r="D43" s="54" t="s">
        <v>36</v>
      </c>
      <c r="E43" s="138" t="s">
        <v>52</v>
      </c>
      <c r="F43" s="55">
        <v>43182</v>
      </c>
      <c r="G43" s="56" t="s">
        <v>35</v>
      </c>
      <c r="H43" s="71">
        <v>250</v>
      </c>
      <c r="I43" s="84">
        <v>2</v>
      </c>
      <c r="J43" s="99">
        <v>2</v>
      </c>
      <c r="K43" s="72">
        <v>25</v>
      </c>
      <c r="L43" s="88">
        <v>3207.6</v>
      </c>
      <c r="M43" s="89">
        <v>641</v>
      </c>
      <c r="N43" s="101">
        <f>M43/J43</f>
        <v>320.5</v>
      </c>
      <c r="O43" s="105">
        <f t="shared" si="0"/>
        <v>5.004056162246489</v>
      </c>
      <c r="P43" s="57">
        <v>432</v>
      </c>
      <c r="Q43" s="58">
        <v>72</v>
      </c>
      <c r="R43" s="106">
        <f t="shared" si="4"/>
        <v>6.425</v>
      </c>
      <c r="S43" s="106">
        <f t="shared" si="5"/>
        <v>7.902777777777778</v>
      </c>
      <c r="T43" s="106" t="e">
        <f>#REF!*1/M43</f>
        <v>#REF!</v>
      </c>
      <c r="U43" s="106" t="e">
        <f>#REF!*1/M43</f>
        <v>#REF!</v>
      </c>
      <c r="V43" s="116">
        <v>1172597.0600000005</v>
      </c>
      <c r="W43" s="117">
        <v>98237</v>
      </c>
      <c r="X43" s="109">
        <f t="shared" si="1"/>
        <v>11.936409499475763</v>
      </c>
    </row>
    <row r="44" spans="1:24" s="59" customFormat="1" ht="11.25">
      <c r="A44" s="51">
        <v>38</v>
      </c>
      <c r="B44" s="52"/>
      <c r="C44" s="53" t="s">
        <v>86</v>
      </c>
      <c r="D44" s="54" t="s">
        <v>46</v>
      </c>
      <c r="E44" s="138" t="s">
        <v>87</v>
      </c>
      <c r="F44" s="55">
        <v>43385</v>
      </c>
      <c r="G44" s="56" t="s">
        <v>45</v>
      </c>
      <c r="H44" s="71">
        <v>20</v>
      </c>
      <c r="I44" s="71">
        <v>5</v>
      </c>
      <c r="J44" s="98">
        <v>5</v>
      </c>
      <c r="K44" s="72">
        <v>8</v>
      </c>
      <c r="L44" s="80">
        <v>3755.4</v>
      </c>
      <c r="M44" s="81">
        <v>622</v>
      </c>
      <c r="N44" s="101">
        <f>M44/J44</f>
        <v>124.4</v>
      </c>
      <c r="O44" s="105">
        <f t="shared" si="0"/>
        <v>6.037620578778135</v>
      </c>
      <c r="P44" s="57">
        <v>1782</v>
      </c>
      <c r="Q44" s="58">
        <v>356</v>
      </c>
      <c r="R44" s="106">
        <f t="shared" si="4"/>
        <v>1.1074074074074074</v>
      </c>
      <c r="S44" s="106">
        <f t="shared" si="5"/>
        <v>0.7471910112359551</v>
      </c>
      <c r="T44" s="106" t="e">
        <f>#REF!*1/M44</f>
        <v>#REF!</v>
      </c>
      <c r="U44" s="106" t="e">
        <f>#REF!*1/M44</f>
        <v>#REF!</v>
      </c>
      <c r="V44" s="80">
        <v>51408.630000000005</v>
      </c>
      <c r="W44" s="81">
        <v>5894</v>
      </c>
      <c r="X44" s="109">
        <f t="shared" si="1"/>
        <v>8.722197149643707</v>
      </c>
    </row>
    <row r="45" spans="1:24" s="59" customFormat="1" ht="11.25">
      <c r="A45" s="51">
        <v>39</v>
      </c>
      <c r="B45" s="52"/>
      <c r="C45" s="53" t="s">
        <v>116</v>
      </c>
      <c r="D45" s="54" t="s">
        <v>43</v>
      </c>
      <c r="E45" s="138" t="s">
        <v>116</v>
      </c>
      <c r="F45" s="55">
        <v>43448</v>
      </c>
      <c r="G45" s="56" t="s">
        <v>45</v>
      </c>
      <c r="H45" s="71">
        <v>11</v>
      </c>
      <c r="I45" s="71">
        <v>5</v>
      </c>
      <c r="J45" s="98">
        <v>5</v>
      </c>
      <c r="K45" s="72">
        <v>5</v>
      </c>
      <c r="L45" s="80">
        <v>3397.2</v>
      </c>
      <c r="M45" s="81">
        <v>601</v>
      </c>
      <c r="N45" s="101">
        <f>M45/J45</f>
        <v>120.2</v>
      </c>
      <c r="O45" s="105">
        <f t="shared" si="0"/>
        <v>5.6525790349417635</v>
      </c>
      <c r="P45" s="57">
        <v>4448.75</v>
      </c>
      <c r="Q45" s="58">
        <v>449</v>
      </c>
      <c r="R45" s="106">
        <f t="shared" si="4"/>
        <v>-0.23636976678842375</v>
      </c>
      <c r="S45" s="106">
        <f t="shared" si="5"/>
        <v>0.33853006681514475</v>
      </c>
      <c r="T45" s="106" t="e">
        <f>#REF!*1/M45</f>
        <v>#REF!</v>
      </c>
      <c r="U45" s="106" t="e">
        <f>#REF!*1/M45</f>
        <v>#REF!</v>
      </c>
      <c r="V45" s="80">
        <v>47388.659999999996</v>
      </c>
      <c r="W45" s="81">
        <v>3898</v>
      </c>
      <c r="X45" s="109">
        <f t="shared" si="1"/>
        <v>12.157172909184196</v>
      </c>
    </row>
    <row r="46" spans="1:24" s="59" customFormat="1" ht="11.25">
      <c r="A46" s="51">
        <v>40</v>
      </c>
      <c r="B46" s="52"/>
      <c r="C46" s="53" t="s">
        <v>99</v>
      </c>
      <c r="D46" s="54" t="s">
        <v>29</v>
      </c>
      <c r="E46" s="138" t="s">
        <v>99</v>
      </c>
      <c r="F46" s="55">
        <v>43427</v>
      </c>
      <c r="G46" s="56" t="s">
        <v>84</v>
      </c>
      <c r="H46" s="71">
        <v>336</v>
      </c>
      <c r="I46" s="71">
        <v>2</v>
      </c>
      <c r="J46" s="98">
        <v>2</v>
      </c>
      <c r="K46" s="72">
        <v>9</v>
      </c>
      <c r="L46" s="80">
        <v>6950</v>
      </c>
      <c r="M46" s="81">
        <v>596</v>
      </c>
      <c r="N46" s="101">
        <f>M46/J46</f>
        <v>298</v>
      </c>
      <c r="O46" s="105">
        <f t="shared" si="0"/>
        <v>11.661073825503356</v>
      </c>
      <c r="P46" s="57">
        <v>6522</v>
      </c>
      <c r="Q46" s="58">
        <v>542</v>
      </c>
      <c r="R46" s="106">
        <f t="shared" si="4"/>
        <v>0.06562404170499847</v>
      </c>
      <c r="S46" s="106">
        <f t="shared" si="5"/>
        <v>0.0996309963099631</v>
      </c>
      <c r="T46" s="106" t="e">
        <f>#REF!*1/M46</f>
        <v>#REF!</v>
      </c>
      <c r="U46" s="106" t="e">
        <f>#REF!*1/M46</f>
        <v>#REF!</v>
      </c>
      <c r="V46" s="103">
        <v>3732673</v>
      </c>
      <c r="W46" s="104">
        <v>289790</v>
      </c>
      <c r="X46" s="109">
        <f t="shared" si="1"/>
        <v>12.880613547741468</v>
      </c>
    </row>
    <row r="47" spans="1:24" s="59" customFormat="1" ht="11.25">
      <c r="A47" s="51">
        <v>41</v>
      </c>
      <c r="B47" s="69"/>
      <c r="C47" s="62" t="s">
        <v>162</v>
      </c>
      <c r="D47" s="63" t="s">
        <v>36</v>
      </c>
      <c r="E47" s="140" t="s">
        <v>145</v>
      </c>
      <c r="F47" s="64">
        <v>43469</v>
      </c>
      <c r="G47" s="56" t="s">
        <v>28</v>
      </c>
      <c r="H47" s="73">
        <v>168</v>
      </c>
      <c r="I47" s="73">
        <v>9</v>
      </c>
      <c r="J47" s="98">
        <v>9</v>
      </c>
      <c r="K47" s="72">
        <v>3</v>
      </c>
      <c r="L47" s="80">
        <v>6058.5</v>
      </c>
      <c r="M47" s="81">
        <v>511</v>
      </c>
      <c r="N47" s="101">
        <f>M47/J47</f>
        <v>56.77777777777778</v>
      </c>
      <c r="O47" s="105">
        <f t="shared" si="0"/>
        <v>11.856164383561644</v>
      </c>
      <c r="P47" s="57">
        <v>81138.8</v>
      </c>
      <c r="Q47" s="58">
        <v>8695</v>
      </c>
      <c r="R47" s="106">
        <f t="shared" si="4"/>
        <v>-0.925331653906639</v>
      </c>
      <c r="S47" s="106">
        <f t="shared" si="5"/>
        <v>-0.9412305922944221</v>
      </c>
      <c r="T47" s="106" t="e">
        <f>#REF!*1/M47</f>
        <v>#REF!</v>
      </c>
      <c r="U47" s="106" t="e">
        <f>#REF!*1/M47</f>
        <v>#REF!</v>
      </c>
      <c r="V47" s="107">
        <v>366395.66000000003</v>
      </c>
      <c r="W47" s="108">
        <v>31074</v>
      </c>
      <c r="X47" s="109">
        <f t="shared" si="1"/>
        <v>11.791068417326382</v>
      </c>
    </row>
    <row r="48" spans="1:24" s="59" customFormat="1" ht="11.25">
      <c r="A48" s="51">
        <v>42</v>
      </c>
      <c r="B48" s="52"/>
      <c r="C48" s="53" t="s">
        <v>137</v>
      </c>
      <c r="D48" s="54" t="s">
        <v>29</v>
      </c>
      <c r="E48" s="138" t="s">
        <v>135</v>
      </c>
      <c r="F48" s="55">
        <v>43469</v>
      </c>
      <c r="G48" s="56" t="s">
        <v>35</v>
      </c>
      <c r="H48" s="71">
        <v>40</v>
      </c>
      <c r="I48" s="71">
        <v>6</v>
      </c>
      <c r="J48" s="98">
        <v>6</v>
      </c>
      <c r="K48" s="72">
        <v>3</v>
      </c>
      <c r="L48" s="80">
        <v>6070.6</v>
      </c>
      <c r="M48" s="81">
        <v>465</v>
      </c>
      <c r="N48" s="101">
        <f>M48/J48</f>
        <v>77.5</v>
      </c>
      <c r="O48" s="105">
        <f t="shared" si="0"/>
        <v>13.055053763440862</v>
      </c>
      <c r="P48" s="57">
        <v>37000.84</v>
      </c>
      <c r="Q48" s="58">
        <v>2172</v>
      </c>
      <c r="R48" s="106">
        <f t="shared" si="4"/>
        <v>-0.835933454483736</v>
      </c>
      <c r="S48" s="106">
        <f t="shared" si="5"/>
        <v>-0.7859116022099447</v>
      </c>
      <c r="T48" s="106" t="e">
        <f>#REF!*1/M48</f>
        <v>#REF!</v>
      </c>
      <c r="U48" s="106" t="e">
        <f>#REF!*1/M48</f>
        <v>#REF!</v>
      </c>
      <c r="V48" s="76">
        <v>190525.93000000002</v>
      </c>
      <c r="W48" s="77">
        <v>11565</v>
      </c>
      <c r="X48" s="109">
        <f t="shared" si="1"/>
        <v>16.474356247297884</v>
      </c>
    </row>
    <row r="49" spans="1:24" s="59" customFormat="1" ht="11.25">
      <c r="A49" s="51">
        <v>43</v>
      </c>
      <c r="B49" s="52"/>
      <c r="C49" s="53" t="s">
        <v>131</v>
      </c>
      <c r="D49" s="54" t="s">
        <v>31</v>
      </c>
      <c r="E49" s="138" t="s">
        <v>132</v>
      </c>
      <c r="F49" s="55">
        <v>43462</v>
      </c>
      <c r="G49" s="56" t="s">
        <v>25</v>
      </c>
      <c r="H49" s="71">
        <v>66</v>
      </c>
      <c r="I49" s="71">
        <v>1</v>
      </c>
      <c r="J49" s="98">
        <v>1</v>
      </c>
      <c r="K49" s="72">
        <v>4</v>
      </c>
      <c r="L49" s="80">
        <v>7694</v>
      </c>
      <c r="M49" s="81">
        <v>445</v>
      </c>
      <c r="N49" s="101">
        <f>M49/J49</f>
        <v>445</v>
      </c>
      <c r="O49" s="105">
        <f t="shared" si="0"/>
        <v>17.28988764044944</v>
      </c>
      <c r="P49" s="57">
        <v>82010</v>
      </c>
      <c r="Q49" s="58">
        <v>5224</v>
      </c>
      <c r="R49" s="106">
        <f t="shared" si="4"/>
        <v>-0.9061821729057432</v>
      </c>
      <c r="S49" s="106">
        <f t="shared" si="5"/>
        <v>-0.9148162327718223</v>
      </c>
      <c r="T49" s="106" t="e">
        <f>#REF!*1/M49</f>
        <v>#REF!</v>
      </c>
      <c r="U49" s="106" t="e">
        <f>#REF!*1/M49</f>
        <v>#REF!</v>
      </c>
      <c r="V49" s="103">
        <v>721771</v>
      </c>
      <c r="W49" s="104">
        <v>45628</v>
      </c>
      <c r="X49" s="109">
        <f t="shared" si="1"/>
        <v>15.818598229157535</v>
      </c>
    </row>
    <row r="50" spans="1:24" s="59" customFormat="1" ht="11.25">
      <c r="A50" s="51">
        <v>44</v>
      </c>
      <c r="B50" s="52"/>
      <c r="C50" s="53" t="s">
        <v>111</v>
      </c>
      <c r="D50" s="54" t="s">
        <v>43</v>
      </c>
      <c r="E50" s="138" t="s">
        <v>112</v>
      </c>
      <c r="F50" s="55">
        <v>43441</v>
      </c>
      <c r="G50" s="56" t="s">
        <v>45</v>
      </c>
      <c r="H50" s="71">
        <v>24</v>
      </c>
      <c r="I50" s="71">
        <v>1</v>
      </c>
      <c r="J50" s="98">
        <v>1</v>
      </c>
      <c r="K50" s="72">
        <v>7</v>
      </c>
      <c r="L50" s="80">
        <v>2138.4</v>
      </c>
      <c r="M50" s="81">
        <v>428</v>
      </c>
      <c r="N50" s="101">
        <f>M50/J50</f>
        <v>428</v>
      </c>
      <c r="O50" s="105">
        <f t="shared" si="0"/>
        <v>4.996261682242991</v>
      </c>
      <c r="P50" s="57">
        <v>319.97</v>
      </c>
      <c r="Q50" s="58">
        <v>29</v>
      </c>
      <c r="R50" s="106">
        <f t="shared" si="4"/>
        <v>5.683126543113417</v>
      </c>
      <c r="S50" s="106">
        <f t="shared" si="5"/>
        <v>13.758620689655173</v>
      </c>
      <c r="T50" s="106" t="e">
        <f>#REF!*1/M50</f>
        <v>#REF!</v>
      </c>
      <c r="U50" s="106" t="e">
        <f>#REF!*1/M50</f>
        <v>#REF!</v>
      </c>
      <c r="V50" s="80">
        <v>82563.01999999999</v>
      </c>
      <c r="W50" s="81">
        <v>6384</v>
      </c>
      <c r="X50" s="109">
        <f t="shared" si="1"/>
        <v>12.932803884711777</v>
      </c>
    </row>
    <row r="51" spans="1:24" s="59" customFormat="1" ht="11.25">
      <c r="A51" s="51">
        <v>45</v>
      </c>
      <c r="B51" s="52"/>
      <c r="C51" s="53" t="s">
        <v>151</v>
      </c>
      <c r="D51" s="54" t="s">
        <v>46</v>
      </c>
      <c r="E51" s="138" t="s">
        <v>152</v>
      </c>
      <c r="F51" s="55">
        <v>43476</v>
      </c>
      <c r="G51" s="56" t="s">
        <v>44</v>
      </c>
      <c r="H51" s="71">
        <v>47</v>
      </c>
      <c r="I51" s="71">
        <v>47</v>
      </c>
      <c r="J51" s="98">
        <v>10</v>
      </c>
      <c r="K51" s="72">
        <v>2</v>
      </c>
      <c r="L51" s="80">
        <v>4392</v>
      </c>
      <c r="M51" s="75">
        <v>397</v>
      </c>
      <c r="N51" s="101">
        <f>M51/J51</f>
        <v>39.7</v>
      </c>
      <c r="O51" s="105">
        <f t="shared" si="0"/>
        <v>11.062972292191436</v>
      </c>
      <c r="P51" s="57">
        <v>46994.5</v>
      </c>
      <c r="Q51" s="70">
        <v>3587</v>
      </c>
      <c r="R51" s="106">
        <f t="shared" si="4"/>
        <v>-0.9065422549447276</v>
      </c>
      <c r="S51" s="106">
        <f t="shared" si="5"/>
        <v>-0.8893225536660162</v>
      </c>
      <c r="T51" s="106" t="e">
        <f>#REF!*1/M51</f>
        <v>#REF!</v>
      </c>
      <c r="U51" s="106" t="e">
        <f>#REF!*1/M51</f>
        <v>#REF!</v>
      </c>
      <c r="V51" s="107">
        <v>51386.5</v>
      </c>
      <c r="W51" s="108">
        <v>3984</v>
      </c>
      <c r="X51" s="109">
        <f t="shared" si="1"/>
        <v>12.898217871485944</v>
      </c>
    </row>
    <row r="52" spans="1:24" s="59" customFormat="1" ht="11.25">
      <c r="A52" s="51">
        <v>46</v>
      </c>
      <c r="B52" s="52"/>
      <c r="C52" s="53" t="s">
        <v>100</v>
      </c>
      <c r="D52" s="54" t="s">
        <v>33</v>
      </c>
      <c r="E52" s="138" t="s">
        <v>101</v>
      </c>
      <c r="F52" s="55">
        <v>43427</v>
      </c>
      <c r="G52" s="56" t="s">
        <v>25</v>
      </c>
      <c r="H52" s="71">
        <v>227</v>
      </c>
      <c r="I52" s="71">
        <v>1</v>
      </c>
      <c r="J52" s="98">
        <v>1</v>
      </c>
      <c r="K52" s="72">
        <v>9</v>
      </c>
      <c r="L52" s="80">
        <v>6257</v>
      </c>
      <c r="M52" s="81">
        <v>395</v>
      </c>
      <c r="N52" s="101">
        <f>M52/J52</f>
        <v>395</v>
      </c>
      <c r="O52" s="105">
        <f t="shared" si="0"/>
        <v>15.840506329113923</v>
      </c>
      <c r="P52" s="57">
        <v>6342</v>
      </c>
      <c r="Q52" s="58">
        <v>670</v>
      </c>
      <c r="R52" s="106">
        <f t="shared" si="4"/>
        <v>-0.013402712078208767</v>
      </c>
      <c r="S52" s="106">
        <f t="shared" si="5"/>
        <v>-0.41044776119402987</v>
      </c>
      <c r="T52" s="106" t="e">
        <f>#REF!*1/M52</f>
        <v>#REF!</v>
      </c>
      <c r="U52" s="106" t="e">
        <f>#REF!*1/M52</f>
        <v>#REF!</v>
      </c>
      <c r="V52" s="103">
        <v>5115785</v>
      </c>
      <c r="W52" s="104">
        <v>371516</v>
      </c>
      <c r="X52" s="109">
        <f t="shared" si="1"/>
        <v>13.77002605540542</v>
      </c>
    </row>
    <row r="53" spans="1:24" s="59" customFormat="1" ht="11.25">
      <c r="A53" s="51">
        <v>47</v>
      </c>
      <c r="B53" s="52"/>
      <c r="C53" s="53" t="s">
        <v>53</v>
      </c>
      <c r="D53" s="54" t="s">
        <v>31</v>
      </c>
      <c r="E53" s="138" t="s">
        <v>54</v>
      </c>
      <c r="F53" s="55">
        <v>42804</v>
      </c>
      <c r="G53" s="56" t="s">
        <v>35</v>
      </c>
      <c r="H53" s="71">
        <v>192</v>
      </c>
      <c r="I53" s="71">
        <v>1</v>
      </c>
      <c r="J53" s="98">
        <v>1</v>
      </c>
      <c r="K53" s="72">
        <v>38</v>
      </c>
      <c r="L53" s="80">
        <v>1900.8</v>
      </c>
      <c r="M53" s="75">
        <v>380</v>
      </c>
      <c r="N53" s="101">
        <f>M53/J53</f>
        <v>380</v>
      </c>
      <c r="O53" s="105">
        <f t="shared" si="0"/>
        <v>5.002105263157895</v>
      </c>
      <c r="P53" s="57">
        <v>1188</v>
      </c>
      <c r="Q53" s="70">
        <v>238</v>
      </c>
      <c r="R53" s="106">
        <f t="shared" si="4"/>
        <v>0.6</v>
      </c>
      <c r="S53" s="106">
        <f t="shared" si="5"/>
        <v>0.5966386554621849</v>
      </c>
      <c r="T53" s="106" t="e">
        <f>#REF!*1/M53</f>
        <v>#REF!</v>
      </c>
      <c r="U53" s="106" t="e">
        <f>#REF!*1/M53</f>
        <v>#REF!</v>
      </c>
      <c r="V53" s="107">
        <v>1430330.5400000003</v>
      </c>
      <c r="W53" s="108">
        <v>138551</v>
      </c>
      <c r="X53" s="109">
        <f t="shared" si="1"/>
        <v>10.323494886359537</v>
      </c>
    </row>
    <row r="54" spans="1:24" s="59" customFormat="1" ht="11.25">
      <c r="A54" s="51">
        <v>48</v>
      </c>
      <c r="B54" s="52"/>
      <c r="C54" s="53" t="s">
        <v>71</v>
      </c>
      <c r="D54" s="54"/>
      <c r="E54" s="138" t="s">
        <v>72</v>
      </c>
      <c r="F54" s="55">
        <v>42510</v>
      </c>
      <c r="G54" s="56" t="s">
        <v>35</v>
      </c>
      <c r="H54" s="71">
        <v>38</v>
      </c>
      <c r="I54" s="71">
        <v>1</v>
      </c>
      <c r="J54" s="98">
        <v>1</v>
      </c>
      <c r="K54" s="72">
        <v>5</v>
      </c>
      <c r="L54" s="80">
        <v>1900.8</v>
      </c>
      <c r="M54" s="75">
        <v>380</v>
      </c>
      <c r="N54" s="101">
        <f>M54/J54</f>
        <v>380</v>
      </c>
      <c r="O54" s="105">
        <f t="shared" si="0"/>
        <v>5.002105263157895</v>
      </c>
      <c r="P54" s="57">
        <v>1188</v>
      </c>
      <c r="Q54" s="70">
        <v>238</v>
      </c>
      <c r="R54" s="106">
        <f t="shared" si="4"/>
        <v>0.6</v>
      </c>
      <c r="S54" s="106">
        <f t="shared" si="5"/>
        <v>0.5966386554621849</v>
      </c>
      <c r="T54" s="106" t="e">
        <f>#REF!*1/M54</f>
        <v>#REF!</v>
      </c>
      <c r="U54" s="106" t="e">
        <f>#REF!*1/M54</f>
        <v>#REF!</v>
      </c>
      <c r="V54" s="107">
        <v>85734.14</v>
      </c>
      <c r="W54" s="108">
        <v>6618</v>
      </c>
      <c r="X54" s="109">
        <f t="shared" si="1"/>
        <v>12.954690238742822</v>
      </c>
    </row>
    <row r="55" spans="1:24" s="59" customFormat="1" ht="11.25">
      <c r="A55" s="51">
        <v>49</v>
      </c>
      <c r="B55" s="52"/>
      <c r="C55" s="53" t="s">
        <v>143</v>
      </c>
      <c r="D55" s="54" t="s">
        <v>29</v>
      </c>
      <c r="E55" s="138" t="s">
        <v>144</v>
      </c>
      <c r="F55" s="55">
        <v>43469</v>
      </c>
      <c r="G55" s="56" t="s">
        <v>42</v>
      </c>
      <c r="H55" s="71">
        <v>17</v>
      </c>
      <c r="I55" s="71">
        <v>2</v>
      </c>
      <c r="J55" s="98">
        <v>2</v>
      </c>
      <c r="K55" s="72">
        <v>3</v>
      </c>
      <c r="L55" s="80">
        <v>3126</v>
      </c>
      <c r="M55" s="81">
        <v>308</v>
      </c>
      <c r="N55" s="101">
        <f>M55/J55</f>
        <v>154</v>
      </c>
      <c r="O55" s="105">
        <f t="shared" si="0"/>
        <v>10.14935064935065</v>
      </c>
      <c r="P55" s="57">
        <v>11296.97</v>
      </c>
      <c r="Q55" s="58">
        <v>919</v>
      </c>
      <c r="R55" s="106">
        <f t="shared" si="4"/>
        <v>-0.7232886340319572</v>
      </c>
      <c r="S55" s="106">
        <f t="shared" si="5"/>
        <v>-0.6648531011969532</v>
      </c>
      <c r="T55" s="106" t="e">
        <f>#REF!*1/M55</f>
        <v>#REF!</v>
      </c>
      <c r="U55" s="106" t="e">
        <f>#REF!*1/M55</f>
        <v>#REF!</v>
      </c>
      <c r="V55" s="103">
        <v>46391.77</v>
      </c>
      <c r="W55" s="104">
        <v>3895</v>
      </c>
      <c r="X55" s="109">
        <f t="shared" si="1"/>
        <v>11.910595635430038</v>
      </c>
    </row>
    <row r="56" spans="1:24" s="59" customFormat="1" ht="11.25">
      <c r="A56" s="51">
        <v>50</v>
      </c>
      <c r="B56" s="52"/>
      <c r="C56" s="53" t="s">
        <v>95</v>
      </c>
      <c r="D56" s="54" t="s">
        <v>33</v>
      </c>
      <c r="E56" s="138" t="s">
        <v>96</v>
      </c>
      <c r="F56" s="55">
        <v>43420</v>
      </c>
      <c r="G56" s="56" t="s">
        <v>35</v>
      </c>
      <c r="H56" s="71">
        <v>134</v>
      </c>
      <c r="I56" s="71">
        <v>2</v>
      </c>
      <c r="J56" s="98">
        <v>2</v>
      </c>
      <c r="K56" s="72">
        <v>10</v>
      </c>
      <c r="L56" s="80">
        <v>1587.1</v>
      </c>
      <c r="M56" s="81">
        <v>302</v>
      </c>
      <c r="N56" s="101">
        <f>M56/J56</f>
        <v>151</v>
      </c>
      <c r="O56" s="105">
        <f t="shared" si="0"/>
        <v>5.255298013245032</v>
      </c>
      <c r="P56" s="57">
        <v>1771</v>
      </c>
      <c r="Q56" s="58">
        <v>277</v>
      </c>
      <c r="R56" s="106">
        <f t="shared" si="4"/>
        <v>-0.10383963862224736</v>
      </c>
      <c r="S56" s="106">
        <f t="shared" si="5"/>
        <v>0.09025270758122744</v>
      </c>
      <c r="T56" s="106" t="e">
        <f>#REF!*1/M56</f>
        <v>#REF!</v>
      </c>
      <c r="U56" s="106" t="e">
        <f>#REF!*1/M56</f>
        <v>#REF!</v>
      </c>
      <c r="V56" s="110">
        <v>533777.76</v>
      </c>
      <c r="W56" s="111">
        <v>43596</v>
      </c>
      <c r="X56" s="109">
        <f t="shared" si="1"/>
        <v>12.24373245251858</v>
      </c>
    </row>
    <row r="57" spans="1:24" s="59" customFormat="1" ht="11.25">
      <c r="A57" s="51">
        <v>51</v>
      </c>
      <c r="B57" s="52"/>
      <c r="C57" s="53" t="s">
        <v>123</v>
      </c>
      <c r="D57" s="54" t="s">
        <v>27</v>
      </c>
      <c r="E57" s="138" t="s">
        <v>122</v>
      </c>
      <c r="F57" s="55">
        <v>43455</v>
      </c>
      <c r="G57" s="56" t="s">
        <v>84</v>
      </c>
      <c r="H57" s="71">
        <v>54</v>
      </c>
      <c r="I57" s="71">
        <v>2</v>
      </c>
      <c r="J57" s="98">
        <v>2</v>
      </c>
      <c r="K57" s="72">
        <v>5</v>
      </c>
      <c r="L57" s="80">
        <v>3093</v>
      </c>
      <c r="M57" s="81">
        <v>291</v>
      </c>
      <c r="N57" s="101">
        <f>M57/J57</f>
        <v>145.5</v>
      </c>
      <c r="O57" s="105">
        <f t="shared" si="0"/>
        <v>10.628865979381443</v>
      </c>
      <c r="P57" s="57">
        <v>2472</v>
      </c>
      <c r="Q57" s="58">
        <v>231</v>
      </c>
      <c r="R57" s="106">
        <f t="shared" si="4"/>
        <v>0.2512135922330097</v>
      </c>
      <c r="S57" s="106">
        <f t="shared" si="5"/>
        <v>0.2597402597402597</v>
      </c>
      <c r="T57" s="106" t="e">
        <f>#REF!*1/M57</f>
        <v>#REF!</v>
      </c>
      <c r="U57" s="106" t="e">
        <f>#REF!*1/M57</f>
        <v>#REF!</v>
      </c>
      <c r="V57" s="103">
        <v>145287</v>
      </c>
      <c r="W57" s="104">
        <v>11338</v>
      </c>
      <c r="X57" s="109">
        <f t="shared" si="1"/>
        <v>12.814164755688834</v>
      </c>
    </row>
    <row r="58" spans="1:24" s="59" customFormat="1" ht="11.25">
      <c r="A58" s="51">
        <v>52</v>
      </c>
      <c r="B58" s="52"/>
      <c r="C58" s="53" t="s">
        <v>47</v>
      </c>
      <c r="D58" s="54" t="s">
        <v>33</v>
      </c>
      <c r="E58" s="138" t="s">
        <v>48</v>
      </c>
      <c r="F58" s="55">
        <v>43161</v>
      </c>
      <c r="G58" s="56" t="s">
        <v>35</v>
      </c>
      <c r="H58" s="71">
        <v>180</v>
      </c>
      <c r="I58" s="84">
        <v>1</v>
      </c>
      <c r="J58" s="99">
        <v>1</v>
      </c>
      <c r="K58" s="72">
        <v>29</v>
      </c>
      <c r="L58" s="88">
        <v>1425.6</v>
      </c>
      <c r="M58" s="89">
        <v>285</v>
      </c>
      <c r="N58" s="101">
        <f>M58/J58</f>
        <v>285</v>
      </c>
      <c r="O58" s="105">
        <f t="shared" si="0"/>
        <v>5.002105263157895</v>
      </c>
      <c r="P58" s="57">
        <v>1900</v>
      </c>
      <c r="Q58" s="58">
        <v>350</v>
      </c>
      <c r="R58" s="106">
        <f t="shared" si="4"/>
        <v>-0.24968421052631584</v>
      </c>
      <c r="S58" s="106">
        <f t="shared" si="5"/>
        <v>-0.18571428571428572</v>
      </c>
      <c r="T58" s="106" t="e">
        <f>#REF!*1/M58</f>
        <v>#REF!</v>
      </c>
      <c r="U58" s="106" t="e">
        <f>#REF!*1/M58</f>
        <v>#REF!</v>
      </c>
      <c r="V58" s="116">
        <v>1116774.9200000002</v>
      </c>
      <c r="W58" s="117">
        <v>110074</v>
      </c>
      <c r="X58" s="109">
        <f t="shared" si="1"/>
        <v>10.145674001126517</v>
      </c>
    </row>
    <row r="59" spans="1:24" s="59" customFormat="1" ht="11.25">
      <c r="A59" s="51">
        <v>53</v>
      </c>
      <c r="B59" s="52"/>
      <c r="C59" s="53" t="s">
        <v>76</v>
      </c>
      <c r="D59" s="54" t="s">
        <v>31</v>
      </c>
      <c r="E59" s="138" t="s">
        <v>77</v>
      </c>
      <c r="F59" s="55">
        <v>43287</v>
      </c>
      <c r="G59" s="56" t="s">
        <v>35</v>
      </c>
      <c r="H59" s="71">
        <v>200</v>
      </c>
      <c r="I59" s="71">
        <v>2</v>
      </c>
      <c r="J59" s="98">
        <v>2</v>
      </c>
      <c r="K59" s="72">
        <v>16</v>
      </c>
      <c r="L59" s="80">
        <v>1425.6</v>
      </c>
      <c r="M59" s="81">
        <v>285</v>
      </c>
      <c r="N59" s="101">
        <f>M59/J59</f>
        <v>142.5</v>
      </c>
      <c r="O59" s="105">
        <f t="shared" si="0"/>
        <v>5.002105263157895</v>
      </c>
      <c r="P59" s="57">
        <v>2887</v>
      </c>
      <c r="Q59" s="58">
        <v>405</v>
      </c>
      <c r="R59" s="106">
        <f t="shared" si="4"/>
        <v>-0.5062002078281954</v>
      </c>
      <c r="S59" s="106">
        <f t="shared" si="5"/>
        <v>-0.2962962962962963</v>
      </c>
      <c r="T59" s="106" t="e">
        <f>#REF!*1/M59</f>
        <v>#REF!</v>
      </c>
      <c r="U59" s="106" t="e">
        <f>#REF!*1/M59</f>
        <v>#REF!</v>
      </c>
      <c r="V59" s="110">
        <v>347407.1899999999</v>
      </c>
      <c r="W59" s="111">
        <v>33692</v>
      </c>
      <c r="X59" s="109">
        <f t="shared" si="1"/>
        <v>10.311266472753173</v>
      </c>
    </row>
    <row r="60" spans="1:24" s="59" customFormat="1" ht="11.25">
      <c r="A60" s="51">
        <v>54</v>
      </c>
      <c r="B60" s="52"/>
      <c r="C60" s="53" t="s">
        <v>82</v>
      </c>
      <c r="D60" s="54" t="s">
        <v>43</v>
      </c>
      <c r="E60" s="138" t="s">
        <v>83</v>
      </c>
      <c r="F60" s="55">
        <v>43350</v>
      </c>
      <c r="G60" s="56" t="s">
        <v>45</v>
      </c>
      <c r="H60" s="71">
        <v>22</v>
      </c>
      <c r="I60" s="71">
        <v>9</v>
      </c>
      <c r="J60" s="98">
        <v>9</v>
      </c>
      <c r="K60" s="72">
        <v>11</v>
      </c>
      <c r="L60" s="80">
        <v>3360.28</v>
      </c>
      <c r="M60" s="81">
        <v>248</v>
      </c>
      <c r="N60" s="101">
        <f>M60/J60</f>
        <v>27.555555555555557</v>
      </c>
      <c r="O60" s="105">
        <f t="shared" si="0"/>
        <v>13.54951612903226</v>
      </c>
      <c r="P60" s="57">
        <v>831.6</v>
      </c>
      <c r="Q60" s="58">
        <v>166</v>
      </c>
      <c r="R60" s="106">
        <f t="shared" si="4"/>
        <v>3.040740740740741</v>
      </c>
      <c r="S60" s="106">
        <f t="shared" si="5"/>
        <v>0.4939759036144578</v>
      </c>
      <c r="T60" s="106" t="e">
        <f>#REF!*1/M60</f>
        <v>#REF!</v>
      </c>
      <c r="U60" s="106" t="e">
        <f>#REF!*1/M60</f>
        <v>#REF!</v>
      </c>
      <c r="V60" s="80">
        <v>101561.26000000001</v>
      </c>
      <c r="W60" s="81">
        <v>8813</v>
      </c>
      <c r="X60" s="109">
        <f t="shared" si="1"/>
        <v>11.524028140247363</v>
      </c>
    </row>
    <row r="61" spans="1:24" s="59" customFormat="1" ht="11.25">
      <c r="A61" s="51">
        <v>55</v>
      </c>
      <c r="B61" s="52"/>
      <c r="C61" s="53" t="s">
        <v>66</v>
      </c>
      <c r="D61" s="54"/>
      <c r="E61" s="138" t="s">
        <v>67</v>
      </c>
      <c r="F61" s="55">
        <v>42664</v>
      </c>
      <c r="G61" s="56" t="s">
        <v>35</v>
      </c>
      <c r="H61" s="71">
        <v>138</v>
      </c>
      <c r="I61" s="71">
        <v>1</v>
      </c>
      <c r="J61" s="98">
        <v>1</v>
      </c>
      <c r="K61" s="72">
        <v>31</v>
      </c>
      <c r="L61" s="80">
        <v>1188</v>
      </c>
      <c r="M61" s="75">
        <v>238</v>
      </c>
      <c r="N61" s="101">
        <f>M61/J61</f>
        <v>238</v>
      </c>
      <c r="O61" s="105">
        <f t="shared" si="0"/>
        <v>4.991596638655462</v>
      </c>
      <c r="P61" s="57">
        <v>1782</v>
      </c>
      <c r="Q61" s="70">
        <v>356</v>
      </c>
      <c r="R61" s="106">
        <f t="shared" si="4"/>
        <v>-0.3333333333333333</v>
      </c>
      <c r="S61" s="106">
        <f t="shared" si="5"/>
        <v>-0.33146067415730335</v>
      </c>
      <c r="T61" s="106" t="e">
        <f>#REF!*1/M61</f>
        <v>#REF!</v>
      </c>
      <c r="U61" s="106" t="e">
        <f>#REF!*1/M61</f>
        <v>#REF!</v>
      </c>
      <c r="V61" s="107">
        <v>617523.9399999998</v>
      </c>
      <c r="W61" s="108">
        <v>58037</v>
      </c>
      <c r="X61" s="109">
        <f t="shared" si="1"/>
        <v>10.640176783775864</v>
      </c>
    </row>
    <row r="62" spans="1:24" s="59" customFormat="1" ht="11.25">
      <c r="A62" s="51">
        <v>56</v>
      </c>
      <c r="B62" s="52"/>
      <c r="C62" s="53" t="s">
        <v>64</v>
      </c>
      <c r="D62" s="54"/>
      <c r="E62" s="138" t="s">
        <v>65</v>
      </c>
      <c r="F62" s="55">
        <v>41831</v>
      </c>
      <c r="G62" s="56" t="s">
        <v>35</v>
      </c>
      <c r="H62" s="71">
        <v>35</v>
      </c>
      <c r="I62" s="71">
        <v>1</v>
      </c>
      <c r="J62" s="98">
        <v>1</v>
      </c>
      <c r="K62" s="72">
        <v>33</v>
      </c>
      <c r="L62" s="80">
        <v>1188</v>
      </c>
      <c r="M62" s="81">
        <v>238</v>
      </c>
      <c r="N62" s="101">
        <f>M62/J62</f>
        <v>238</v>
      </c>
      <c r="O62" s="105">
        <f t="shared" si="0"/>
        <v>4.991596638655462</v>
      </c>
      <c r="P62" s="57">
        <v>2376</v>
      </c>
      <c r="Q62" s="58">
        <v>475</v>
      </c>
      <c r="R62" s="106">
        <f t="shared" si="4"/>
        <v>-0.5</v>
      </c>
      <c r="S62" s="106">
        <f t="shared" si="5"/>
        <v>-0.49894736842105264</v>
      </c>
      <c r="T62" s="106" t="e">
        <f>#REF!*1/M62</f>
        <v>#REF!</v>
      </c>
      <c r="U62" s="106" t="e">
        <f>#REF!*1/M62</f>
        <v>#REF!</v>
      </c>
      <c r="V62" s="103">
        <v>506971.08999999997</v>
      </c>
      <c r="W62" s="104">
        <v>50854</v>
      </c>
      <c r="X62" s="109">
        <f t="shared" si="1"/>
        <v>9.969148739528846</v>
      </c>
    </row>
    <row r="63" spans="1:24" s="59" customFormat="1" ht="11.25">
      <c r="A63" s="51">
        <v>57</v>
      </c>
      <c r="B63" s="52"/>
      <c r="C63" s="53" t="s">
        <v>69</v>
      </c>
      <c r="D63" s="54"/>
      <c r="E63" s="138" t="s">
        <v>70</v>
      </c>
      <c r="F63" s="55">
        <v>41747</v>
      </c>
      <c r="G63" s="56" t="s">
        <v>35</v>
      </c>
      <c r="H63" s="71">
        <v>56</v>
      </c>
      <c r="I63" s="71">
        <v>1</v>
      </c>
      <c r="J63" s="98">
        <v>1</v>
      </c>
      <c r="K63" s="72">
        <v>44</v>
      </c>
      <c r="L63" s="80">
        <v>1188</v>
      </c>
      <c r="M63" s="81">
        <v>238</v>
      </c>
      <c r="N63" s="101">
        <f>M63/J63</f>
        <v>238</v>
      </c>
      <c r="O63" s="105">
        <f t="shared" si="0"/>
        <v>4.991596638655462</v>
      </c>
      <c r="P63" s="57">
        <v>2376</v>
      </c>
      <c r="Q63" s="58">
        <v>475</v>
      </c>
      <c r="R63" s="106">
        <f t="shared" si="4"/>
        <v>-0.5</v>
      </c>
      <c r="S63" s="106">
        <f t="shared" si="5"/>
        <v>-0.49894736842105264</v>
      </c>
      <c r="T63" s="106" t="e">
        <f>#REF!*1/M63</f>
        <v>#REF!</v>
      </c>
      <c r="U63" s="106" t="e">
        <f>#REF!*1/M63</f>
        <v>#REF!</v>
      </c>
      <c r="V63" s="103">
        <v>342756.2899999999</v>
      </c>
      <c r="W63" s="104">
        <v>38721</v>
      </c>
      <c r="X63" s="109">
        <f t="shared" si="1"/>
        <v>8.851948296789853</v>
      </c>
    </row>
    <row r="64" spans="1:24" s="59" customFormat="1" ht="11.25">
      <c r="A64" s="51">
        <v>58</v>
      </c>
      <c r="B64" s="52"/>
      <c r="C64" s="53" t="s">
        <v>68</v>
      </c>
      <c r="D64" s="54" t="s">
        <v>43</v>
      </c>
      <c r="E64" s="138" t="s">
        <v>68</v>
      </c>
      <c r="F64" s="55">
        <v>43098</v>
      </c>
      <c r="G64" s="56" t="s">
        <v>35</v>
      </c>
      <c r="H64" s="71">
        <v>31</v>
      </c>
      <c r="I64" s="71">
        <v>1</v>
      </c>
      <c r="J64" s="98">
        <v>1</v>
      </c>
      <c r="K64" s="72">
        <v>13</v>
      </c>
      <c r="L64" s="80">
        <v>1188</v>
      </c>
      <c r="M64" s="75">
        <v>238</v>
      </c>
      <c r="N64" s="101">
        <f>M64/J64</f>
        <v>238</v>
      </c>
      <c r="O64" s="105">
        <f t="shared" si="0"/>
        <v>4.991596638655462</v>
      </c>
      <c r="P64" s="57">
        <v>345.97</v>
      </c>
      <c r="Q64" s="70">
        <v>33</v>
      </c>
      <c r="R64" s="106">
        <f t="shared" si="4"/>
        <v>2.433823741942943</v>
      </c>
      <c r="S64" s="106">
        <f t="shared" si="5"/>
        <v>6.212121212121212</v>
      </c>
      <c r="T64" s="106" t="e">
        <f>#REF!*1/M64</f>
        <v>#REF!</v>
      </c>
      <c r="U64" s="106" t="e">
        <f>#REF!*1/M64</f>
        <v>#REF!</v>
      </c>
      <c r="V64" s="107">
        <v>136217.15999999997</v>
      </c>
      <c r="W64" s="108">
        <v>13264</v>
      </c>
      <c r="X64" s="109">
        <f t="shared" si="1"/>
        <v>10.269689384800962</v>
      </c>
    </row>
    <row r="65" spans="1:24" s="59" customFormat="1" ht="11.25">
      <c r="A65" s="51">
        <v>59</v>
      </c>
      <c r="B65" s="52"/>
      <c r="C65" s="53" t="s">
        <v>128</v>
      </c>
      <c r="D65" s="54" t="s">
        <v>33</v>
      </c>
      <c r="E65" s="138" t="s">
        <v>128</v>
      </c>
      <c r="F65" s="55">
        <v>43462</v>
      </c>
      <c r="G65" s="56" t="s">
        <v>34</v>
      </c>
      <c r="H65" s="71">
        <v>121</v>
      </c>
      <c r="I65" s="71">
        <v>2</v>
      </c>
      <c r="J65" s="98">
        <v>2</v>
      </c>
      <c r="K65" s="72">
        <v>4</v>
      </c>
      <c r="L65" s="80">
        <v>2543</v>
      </c>
      <c r="M65" s="81">
        <v>226</v>
      </c>
      <c r="N65" s="101">
        <f>M65/J65</f>
        <v>113</v>
      </c>
      <c r="O65" s="105">
        <f t="shared" si="0"/>
        <v>11.252212389380531</v>
      </c>
      <c r="P65" s="57">
        <v>7878</v>
      </c>
      <c r="Q65" s="58">
        <v>821</v>
      </c>
      <c r="R65" s="106">
        <f t="shared" si="4"/>
        <v>-0.6772023356181772</v>
      </c>
      <c r="S65" s="106">
        <f t="shared" si="5"/>
        <v>-0.7247259439707674</v>
      </c>
      <c r="T65" s="106" t="e">
        <f>#REF!*1/M65</f>
        <v>#REF!</v>
      </c>
      <c r="U65" s="106" t="e">
        <f>#REF!*1/M65</f>
        <v>#REF!</v>
      </c>
      <c r="V65" s="103">
        <v>219487.24</v>
      </c>
      <c r="W65" s="104">
        <v>16760</v>
      </c>
      <c r="X65" s="109">
        <f t="shared" si="1"/>
        <v>13.09589737470167</v>
      </c>
    </row>
    <row r="66" spans="1:24" s="59" customFormat="1" ht="11.25">
      <c r="A66" s="51">
        <v>60</v>
      </c>
      <c r="B66" s="52"/>
      <c r="C66" s="62" t="s">
        <v>89</v>
      </c>
      <c r="D66" s="63" t="s">
        <v>33</v>
      </c>
      <c r="E66" s="140" t="s">
        <v>90</v>
      </c>
      <c r="F66" s="64">
        <v>43392</v>
      </c>
      <c r="G66" s="56" t="s">
        <v>28</v>
      </c>
      <c r="H66" s="73">
        <v>266</v>
      </c>
      <c r="I66" s="73">
        <v>2</v>
      </c>
      <c r="J66" s="98">
        <v>2</v>
      </c>
      <c r="K66" s="72">
        <v>13</v>
      </c>
      <c r="L66" s="80">
        <v>2076</v>
      </c>
      <c r="M66" s="81">
        <v>208</v>
      </c>
      <c r="N66" s="101">
        <f>M66/J66</f>
        <v>104</v>
      </c>
      <c r="O66" s="105">
        <f t="shared" si="0"/>
        <v>9.98076923076923</v>
      </c>
      <c r="P66" s="57">
        <v>12081.5</v>
      </c>
      <c r="Q66" s="58">
        <v>1133</v>
      </c>
      <c r="R66" s="106">
        <f t="shared" si="4"/>
        <v>-0.8281670322393743</v>
      </c>
      <c r="S66" s="106">
        <f t="shared" si="5"/>
        <v>-0.8164165931156222</v>
      </c>
      <c r="T66" s="106" t="e">
        <f>#REF!*1/M66</f>
        <v>#REF!</v>
      </c>
      <c r="U66" s="106" t="e">
        <f>#REF!*1/M66</f>
        <v>#REF!</v>
      </c>
      <c r="V66" s="107">
        <v>1232373.6099999999</v>
      </c>
      <c r="W66" s="108">
        <v>97436</v>
      </c>
      <c r="X66" s="109">
        <f t="shared" si="1"/>
        <v>12.648031631019334</v>
      </c>
    </row>
    <row r="67" spans="1:24" s="59" customFormat="1" ht="11.25">
      <c r="A67" s="51">
        <v>61</v>
      </c>
      <c r="B67" s="52"/>
      <c r="C67" s="53" t="s">
        <v>107</v>
      </c>
      <c r="D67" s="54" t="s">
        <v>43</v>
      </c>
      <c r="E67" s="138" t="s">
        <v>108</v>
      </c>
      <c r="F67" s="55">
        <v>43434</v>
      </c>
      <c r="G67" s="56" t="s">
        <v>42</v>
      </c>
      <c r="H67" s="71">
        <v>14</v>
      </c>
      <c r="I67" s="71">
        <v>5</v>
      </c>
      <c r="J67" s="98">
        <v>5</v>
      </c>
      <c r="K67" s="72">
        <v>6</v>
      </c>
      <c r="L67" s="80">
        <v>2509.4</v>
      </c>
      <c r="M67" s="81">
        <v>187</v>
      </c>
      <c r="N67" s="101">
        <f>M67/J67</f>
        <v>37.4</v>
      </c>
      <c r="O67" s="105">
        <f t="shared" si="0"/>
        <v>13.419251336898396</v>
      </c>
      <c r="P67" s="57">
        <v>749</v>
      </c>
      <c r="Q67" s="58">
        <v>113</v>
      </c>
      <c r="R67" s="106">
        <f t="shared" si="4"/>
        <v>2.3503337783711618</v>
      </c>
      <c r="S67" s="106">
        <f t="shared" si="5"/>
        <v>0.6548672566371682</v>
      </c>
      <c r="T67" s="106" t="e">
        <f>#REF!*1/M67</f>
        <v>#REF!</v>
      </c>
      <c r="U67" s="106" t="e">
        <f>#REF!*1/M67</f>
        <v>#REF!</v>
      </c>
      <c r="V67" s="103">
        <v>98995.44</v>
      </c>
      <c r="W67" s="104">
        <v>8897</v>
      </c>
      <c r="X67" s="109">
        <f t="shared" si="1"/>
        <v>11.126833764190177</v>
      </c>
    </row>
    <row r="68" spans="1:24" s="59" customFormat="1" ht="11.25">
      <c r="A68" s="51">
        <v>62</v>
      </c>
      <c r="B68" s="52"/>
      <c r="C68" s="62" t="s">
        <v>40</v>
      </c>
      <c r="D68" s="63" t="s">
        <v>33</v>
      </c>
      <c r="E68" s="140" t="s">
        <v>41</v>
      </c>
      <c r="F68" s="64">
        <v>43259</v>
      </c>
      <c r="G68" s="56" t="s">
        <v>28</v>
      </c>
      <c r="H68" s="73">
        <v>209</v>
      </c>
      <c r="I68" s="73">
        <v>1</v>
      </c>
      <c r="J68" s="98">
        <v>1</v>
      </c>
      <c r="K68" s="72">
        <v>10</v>
      </c>
      <c r="L68" s="80">
        <v>1500</v>
      </c>
      <c r="M68" s="81">
        <v>150</v>
      </c>
      <c r="N68" s="101">
        <f>M68/J68</f>
        <v>150</v>
      </c>
      <c r="O68" s="105">
        <f t="shared" si="0"/>
        <v>10</v>
      </c>
      <c r="P68" s="57">
        <v>1500</v>
      </c>
      <c r="Q68" s="58">
        <v>150</v>
      </c>
      <c r="R68" s="106">
        <f t="shared" si="4"/>
        <v>0</v>
      </c>
      <c r="S68" s="106">
        <f t="shared" si="5"/>
        <v>0</v>
      </c>
      <c r="T68" s="106" t="e">
        <f>#REF!*1/M68</f>
        <v>#REF!</v>
      </c>
      <c r="U68" s="106" t="e">
        <f>#REF!*1/M68</f>
        <v>#REF!</v>
      </c>
      <c r="V68" s="107">
        <v>199815.96</v>
      </c>
      <c r="W68" s="108">
        <v>17134</v>
      </c>
      <c r="X68" s="109">
        <f t="shared" si="1"/>
        <v>11.661956344111124</v>
      </c>
    </row>
    <row r="69" spans="1:24" s="59" customFormat="1" ht="11.25">
      <c r="A69" s="51">
        <v>63</v>
      </c>
      <c r="B69" s="52"/>
      <c r="C69" s="53" t="s">
        <v>148</v>
      </c>
      <c r="D69" s="54" t="s">
        <v>43</v>
      </c>
      <c r="E69" s="138" t="s">
        <v>148</v>
      </c>
      <c r="F69" s="55">
        <v>43476</v>
      </c>
      <c r="G69" s="56" t="s">
        <v>34</v>
      </c>
      <c r="H69" s="71">
        <v>67</v>
      </c>
      <c r="I69" s="71">
        <v>6</v>
      </c>
      <c r="J69" s="98">
        <v>6</v>
      </c>
      <c r="K69" s="72">
        <v>2</v>
      </c>
      <c r="L69" s="80">
        <v>1167</v>
      </c>
      <c r="M69" s="81">
        <v>133</v>
      </c>
      <c r="N69" s="101">
        <f>M69/J69</f>
        <v>22.166666666666668</v>
      </c>
      <c r="O69" s="105">
        <f t="shared" si="0"/>
        <v>8.774436090225564</v>
      </c>
      <c r="P69" s="57">
        <v>70760.51</v>
      </c>
      <c r="Q69" s="58">
        <v>5532</v>
      </c>
      <c r="R69" s="106">
        <f t="shared" si="4"/>
        <v>-0.983507750297447</v>
      </c>
      <c r="S69" s="106">
        <f t="shared" si="5"/>
        <v>-0.9759580621836587</v>
      </c>
      <c r="T69" s="106" t="e">
        <f>#REF!*1/M69</f>
        <v>#REF!</v>
      </c>
      <c r="U69" s="106" t="e">
        <f>#REF!*1/M69</f>
        <v>#REF!</v>
      </c>
      <c r="V69" s="103">
        <v>71927.51</v>
      </c>
      <c r="W69" s="104">
        <v>5665</v>
      </c>
      <c r="X69" s="109">
        <f t="shared" si="1"/>
        <v>12.696824360105913</v>
      </c>
    </row>
    <row r="70" spans="1:24" s="59" customFormat="1" ht="11.25">
      <c r="A70" s="51">
        <v>64</v>
      </c>
      <c r="B70" s="52"/>
      <c r="C70" s="62" t="s">
        <v>57</v>
      </c>
      <c r="D70" s="63" t="s">
        <v>29</v>
      </c>
      <c r="E70" s="140" t="s">
        <v>63</v>
      </c>
      <c r="F70" s="64">
        <v>43147</v>
      </c>
      <c r="G70" s="56" t="s">
        <v>28</v>
      </c>
      <c r="H70" s="73">
        <v>235</v>
      </c>
      <c r="I70" s="73">
        <v>1</v>
      </c>
      <c r="J70" s="98">
        <v>1</v>
      </c>
      <c r="K70" s="72">
        <v>15</v>
      </c>
      <c r="L70" s="167">
        <v>1000</v>
      </c>
      <c r="M70" s="168">
        <v>100</v>
      </c>
      <c r="N70" s="101">
        <f>M70/J70</f>
        <v>100</v>
      </c>
      <c r="O70" s="105">
        <f t="shared" si="0"/>
        <v>10</v>
      </c>
      <c r="P70" s="57">
        <v>770</v>
      </c>
      <c r="Q70" s="58">
        <v>77</v>
      </c>
      <c r="R70" s="106">
        <f t="shared" si="4"/>
        <v>0.2987012987012987</v>
      </c>
      <c r="S70" s="106">
        <f t="shared" si="5"/>
        <v>0.2987012987012987</v>
      </c>
      <c r="T70" s="106" t="e">
        <f>#REF!*1/M70</f>
        <v>#REF!</v>
      </c>
      <c r="U70" s="106" t="e">
        <f>#REF!*1/M70</f>
        <v>#REF!</v>
      </c>
      <c r="V70" s="118">
        <v>1159835.7600000002</v>
      </c>
      <c r="W70" s="117">
        <v>96661</v>
      </c>
      <c r="X70" s="109">
        <f t="shared" si="1"/>
        <v>11.999004355427735</v>
      </c>
    </row>
    <row r="71" spans="1:24" s="59" customFormat="1" ht="11.25">
      <c r="A71" s="51">
        <v>65</v>
      </c>
      <c r="B71" s="52"/>
      <c r="C71" s="62" t="s">
        <v>80</v>
      </c>
      <c r="D71" s="63" t="s">
        <v>29</v>
      </c>
      <c r="E71" s="140" t="s">
        <v>81</v>
      </c>
      <c r="F71" s="64">
        <v>43329</v>
      </c>
      <c r="G71" s="56" t="s">
        <v>28</v>
      </c>
      <c r="H71" s="73">
        <v>150</v>
      </c>
      <c r="I71" s="73">
        <v>1</v>
      </c>
      <c r="J71" s="98">
        <v>1</v>
      </c>
      <c r="K71" s="72">
        <v>11</v>
      </c>
      <c r="L71" s="80">
        <v>1000</v>
      </c>
      <c r="M71" s="81">
        <v>100</v>
      </c>
      <c r="N71" s="101">
        <f>M71/J71</f>
        <v>100</v>
      </c>
      <c r="O71" s="105">
        <f aca="true" t="shared" si="6" ref="O71:O82">L71/M71</f>
        <v>10</v>
      </c>
      <c r="P71" s="57">
        <v>1000</v>
      </c>
      <c r="Q71" s="58">
        <v>100</v>
      </c>
      <c r="R71" s="106">
        <f t="shared" si="4"/>
        <v>0</v>
      </c>
      <c r="S71" s="106">
        <f t="shared" si="5"/>
        <v>0</v>
      </c>
      <c r="T71" s="106" t="e">
        <f>#REF!*1/M71</f>
        <v>#REF!</v>
      </c>
      <c r="U71" s="106" t="e">
        <f>#REF!*1/M71</f>
        <v>#REF!</v>
      </c>
      <c r="V71" s="74">
        <v>266837.26</v>
      </c>
      <c r="W71" s="75">
        <v>21932</v>
      </c>
      <c r="X71" s="109">
        <f aca="true" t="shared" si="7" ref="X71:X82">V71/W71</f>
        <v>12.166572132044502</v>
      </c>
    </row>
    <row r="72" spans="1:24" s="59" customFormat="1" ht="11.25">
      <c r="A72" s="51">
        <v>66</v>
      </c>
      <c r="B72" s="52"/>
      <c r="C72" s="53" t="s">
        <v>85</v>
      </c>
      <c r="D72" s="54" t="s">
        <v>27</v>
      </c>
      <c r="E72" s="138" t="s">
        <v>85</v>
      </c>
      <c r="F72" s="55">
        <v>43385</v>
      </c>
      <c r="G72" s="56" t="s">
        <v>35</v>
      </c>
      <c r="H72" s="71">
        <v>40</v>
      </c>
      <c r="I72" s="71">
        <v>3</v>
      </c>
      <c r="J72" s="98">
        <v>3</v>
      </c>
      <c r="K72" s="72">
        <v>6</v>
      </c>
      <c r="L72" s="80">
        <v>903.81</v>
      </c>
      <c r="M72" s="81">
        <v>84</v>
      </c>
      <c r="N72" s="101">
        <f>M72/J72</f>
        <v>28</v>
      </c>
      <c r="O72" s="105">
        <f t="shared" si="6"/>
        <v>10.759642857142856</v>
      </c>
      <c r="P72" s="57">
        <v>2138.4</v>
      </c>
      <c r="Q72" s="58">
        <v>428</v>
      </c>
      <c r="R72" s="106">
        <f t="shared" si="4"/>
        <v>-0.5773428731762066</v>
      </c>
      <c r="S72" s="106">
        <f t="shared" si="5"/>
        <v>-0.8037383177570093</v>
      </c>
      <c r="T72" s="106" t="e">
        <f>#REF!*1/M72</f>
        <v>#REF!</v>
      </c>
      <c r="U72" s="106" t="e">
        <f>#REF!*1/M72</f>
        <v>#REF!</v>
      </c>
      <c r="V72" s="110">
        <v>69615.32999999999</v>
      </c>
      <c r="W72" s="111">
        <v>5053</v>
      </c>
      <c r="X72" s="109">
        <f t="shared" si="7"/>
        <v>13.777029487433206</v>
      </c>
    </row>
    <row r="73" spans="1:24" s="59" customFormat="1" ht="11.25">
      <c r="A73" s="51">
        <v>67</v>
      </c>
      <c r="B73" s="52"/>
      <c r="C73" s="53" t="s">
        <v>98</v>
      </c>
      <c r="D73" s="54" t="s">
        <v>43</v>
      </c>
      <c r="E73" s="138" t="s">
        <v>98</v>
      </c>
      <c r="F73" s="55">
        <v>43427</v>
      </c>
      <c r="G73" s="56" t="s">
        <v>34</v>
      </c>
      <c r="H73" s="71">
        <v>322</v>
      </c>
      <c r="I73" s="71">
        <v>2</v>
      </c>
      <c r="J73" s="98">
        <v>2</v>
      </c>
      <c r="K73" s="72">
        <v>8</v>
      </c>
      <c r="L73" s="80">
        <v>662</v>
      </c>
      <c r="M73" s="81">
        <v>56</v>
      </c>
      <c r="N73" s="101">
        <f>M73/J73</f>
        <v>28</v>
      </c>
      <c r="O73" s="105">
        <f t="shared" si="6"/>
        <v>11.821428571428571</v>
      </c>
      <c r="P73" s="57">
        <v>1179</v>
      </c>
      <c r="Q73" s="58">
        <v>131</v>
      </c>
      <c r="R73" s="106">
        <f t="shared" si="4"/>
        <v>-0.4385072094995759</v>
      </c>
      <c r="S73" s="106">
        <f t="shared" si="5"/>
        <v>-0.5725190839694656</v>
      </c>
      <c r="T73" s="106" t="e">
        <f>#REF!*1/M73</f>
        <v>#REF!</v>
      </c>
      <c r="U73" s="106" t="e">
        <f>#REF!*1/M73</f>
        <v>#REF!</v>
      </c>
      <c r="V73" s="103">
        <v>7273719.67</v>
      </c>
      <c r="W73" s="104">
        <v>577652</v>
      </c>
      <c r="X73" s="109">
        <f t="shared" si="7"/>
        <v>12.591871351609619</v>
      </c>
    </row>
    <row r="74" spans="1:24" s="59" customFormat="1" ht="11.25">
      <c r="A74" s="51">
        <v>68</v>
      </c>
      <c r="B74" s="52"/>
      <c r="C74" s="53" t="s">
        <v>102</v>
      </c>
      <c r="D74" s="54" t="s">
        <v>43</v>
      </c>
      <c r="E74" s="138" t="s">
        <v>103</v>
      </c>
      <c r="F74" s="55">
        <v>43434</v>
      </c>
      <c r="G74" s="56" t="s">
        <v>34</v>
      </c>
      <c r="H74" s="71">
        <v>101</v>
      </c>
      <c r="I74" s="71">
        <v>1</v>
      </c>
      <c r="J74" s="98">
        <v>1</v>
      </c>
      <c r="K74" s="72">
        <v>8</v>
      </c>
      <c r="L74" s="80">
        <v>1250</v>
      </c>
      <c r="M74" s="81">
        <v>50</v>
      </c>
      <c r="N74" s="101">
        <f>M74/J74</f>
        <v>50</v>
      </c>
      <c r="O74" s="105">
        <f t="shared" si="6"/>
        <v>25</v>
      </c>
      <c r="P74" s="57">
        <v>1340</v>
      </c>
      <c r="Q74" s="58">
        <v>74</v>
      </c>
      <c r="R74" s="106">
        <f t="shared" si="4"/>
        <v>-0.06716417910447761</v>
      </c>
      <c r="S74" s="106">
        <f t="shared" si="5"/>
        <v>-0.32432432432432434</v>
      </c>
      <c r="T74" s="106" t="e">
        <f>#REF!*1/M74</f>
        <v>#REF!</v>
      </c>
      <c r="U74" s="106" t="e">
        <f>#REF!*1/M74</f>
        <v>#REF!</v>
      </c>
      <c r="V74" s="103">
        <v>718406.5</v>
      </c>
      <c r="W74" s="104">
        <v>48851</v>
      </c>
      <c r="X74" s="109">
        <f t="shared" si="7"/>
        <v>14.706075617694623</v>
      </c>
    </row>
    <row r="75" spans="1:25" s="59" customFormat="1" ht="11.25">
      <c r="A75" s="51">
        <v>69</v>
      </c>
      <c r="B75" s="52"/>
      <c r="C75" s="53" t="s">
        <v>73</v>
      </c>
      <c r="D75" s="54" t="s">
        <v>27</v>
      </c>
      <c r="E75" s="138" t="s">
        <v>73</v>
      </c>
      <c r="F75" s="55">
        <v>43441</v>
      </c>
      <c r="G75" s="56" t="s">
        <v>49</v>
      </c>
      <c r="H75" s="71">
        <v>40</v>
      </c>
      <c r="I75" s="71">
        <v>40</v>
      </c>
      <c r="J75" s="98">
        <v>1</v>
      </c>
      <c r="K75" s="72">
        <v>7</v>
      </c>
      <c r="L75" s="80">
        <v>333</v>
      </c>
      <c r="M75" s="81">
        <v>37</v>
      </c>
      <c r="N75" s="101">
        <f>M75/J75</f>
        <v>37</v>
      </c>
      <c r="O75" s="105">
        <f t="shared" si="6"/>
        <v>9</v>
      </c>
      <c r="P75" s="57">
        <v>524</v>
      </c>
      <c r="Q75" s="58">
        <v>55</v>
      </c>
      <c r="R75" s="106">
        <f t="shared" si="4"/>
        <v>-0.36450381679389315</v>
      </c>
      <c r="S75" s="106">
        <f t="shared" si="5"/>
        <v>-0.32727272727272727</v>
      </c>
      <c r="T75" s="106" t="e">
        <f>#REF!*1/M75</f>
        <v>#REF!</v>
      </c>
      <c r="U75" s="106" t="e">
        <f>#REF!*1/M75</f>
        <v>#REF!</v>
      </c>
      <c r="V75" s="103">
        <v>62817</v>
      </c>
      <c r="W75" s="104">
        <v>6183</v>
      </c>
      <c r="X75" s="109">
        <f t="shared" si="7"/>
        <v>10.159631246967491</v>
      </c>
      <c r="Y75" s="60"/>
    </row>
    <row r="76" spans="1:24" s="59" customFormat="1" ht="11.25">
      <c r="A76" s="51">
        <v>70</v>
      </c>
      <c r="B76" s="65"/>
      <c r="C76" s="66" t="s">
        <v>97</v>
      </c>
      <c r="D76" s="54" t="s">
        <v>43</v>
      </c>
      <c r="E76" s="159" t="s">
        <v>97</v>
      </c>
      <c r="F76" s="55">
        <v>43420</v>
      </c>
      <c r="G76" s="56" t="s">
        <v>37</v>
      </c>
      <c r="H76" s="71">
        <v>37</v>
      </c>
      <c r="I76" s="71">
        <v>37</v>
      </c>
      <c r="J76" s="98">
        <v>1</v>
      </c>
      <c r="K76" s="72">
        <v>10</v>
      </c>
      <c r="L76" s="90">
        <v>414</v>
      </c>
      <c r="M76" s="91">
        <v>34</v>
      </c>
      <c r="N76" s="101">
        <f>M76/J76</f>
        <v>34</v>
      </c>
      <c r="O76" s="105">
        <f t="shared" si="6"/>
        <v>12.176470588235293</v>
      </c>
      <c r="P76" s="67">
        <v>346</v>
      </c>
      <c r="Q76" s="68">
        <v>28</v>
      </c>
      <c r="R76" s="106">
        <f t="shared" si="4"/>
        <v>0.19653179190751446</v>
      </c>
      <c r="S76" s="106">
        <f t="shared" si="5"/>
        <v>0.21428571428571427</v>
      </c>
      <c r="T76" s="106" t="e">
        <f>#REF!*1/M76</f>
        <v>#REF!</v>
      </c>
      <c r="U76" s="106" t="e">
        <f>#REF!*1/M76</f>
        <v>#REF!</v>
      </c>
      <c r="V76" s="114">
        <v>2616374.9</v>
      </c>
      <c r="W76" s="115">
        <v>218222</v>
      </c>
      <c r="X76" s="109">
        <f t="shared" si="7"/>
        <v>11.989510223533832</v>
      </c>
    </row>
    <row r="77" spans="1:24" s="59" customFormat="1" ht="11.25">
      <c r="A77" s="51">
        <v>71</v>
      </c>
      <c r="B77" s="65"/>
      <c r="C77" s="66" t="s">
        <v>142</v>
      </c>
      <c r="D77" s="54" t="s">
        <v>43</v>
      </c>
      <c r="E77" s="159" t="s">
        <v>142</v>
      </c>
      <c r="F77" s="55">
        <v>43469</v>
      </c>
      <c r="G77" s="56" t="s">
        <v>37</v>
      </c>
      <c r="H77" s="71">
        <v>61</v>
      </c>
      <c r="I77" s="71">
        <v>61</v>
      </c>
      <c r="J77" s="98">
        <v>1</v>
      </c>
      <c r="K77" s="72">
        <v>3</v>
      </c>
      <c r="L77" s="90">
        <v>272</v>
      </c>
      <c r="M77" s="91">
        <v>34</v>
      </c>
      <c r="N77" s="101">
        <f>M77/J77</f>
        <v>34</v>
      </c>
      <c r="O77" s="105">
        <f t="shared" si="6"/>
        <v>8</v>
      </c>
      <c r="P77" s="67">
        <v>582</v>
      </c>
      <c r="Q77" s="68">
        <v>62</v>
      </c>
      <c r="R77" s="106">
        <f t="shared" si="4"/>
        <v>-0.5326460481099656</v>
      </c>
      <c r="S77" s="106">
        <f t="shared" si="5"/>
        <v>-0.45161290322580644</v>
      </c>
      <c r="T77" s="106" t="e">
        <f>#REF!*1/M77</f>
        <v>#REF!</v>
      </c>
      <c r="U77" s="106" t="e">
        <f>#REF!*1/M77</f>
        <v>#REF!</v>
      </c>
      <c r="V77" s="114">
        <v>38062.34</v>
      </c>
      <c r="W77" s="115">
        <v>3016</v>
      </c>
      <c r="X77" s="109">
        <f t="shared" si="7"/>
        <v>12.62013925729443</v>
      </c>
    </row>
    <row r="78" spans="1:24" s="59" customFormat="1" ht="11.25">
      <c r="A78" s="51">
        <v>72</v>
      </c>
      <c r="B78" s="52"/>
      <c r="C78" s="53" t="s">
        <v>125</v>
      </c>
      <c r="D78" s="54" t="s">
        <v>27</v>
      </c>
      <c r="E78" s="138" t="s">
        <v>124</v>
      </c>
      <c r="F78" s="55">
        <v>43455</v>
      </c>
      <c r="G78" s="56" t="s">
        <v>50</v>
      </c>
      <c r="H78" s="71">
        <v>21</v>
      </c>
      <c r="I78" s="71">
        <v>1</v>
      </c>
      <c r="J78" s="98">
        <v>1</v>
      </c>
      <c r="K78" s="72">
        <v>5</v>
      </c>
      <c r="L78" s="80">
        <v>394</v>
      </c>
      <c r="M78" s="81">
        <v>32</v>
      </c>
      <c r="N78" s="101">
        <f>M78/J78</f>
        <v>32</v>
      </c>
      <c r="O78" s="105">
        <f t="shared" si="6"/>
        <v>12.3125</v>
      </c>
      <c r="P78" s="57">
        <v>304</v>
      </c>
      <c r="Q78" s="58">
        <v>38</v>
      </c>
      <c r="R78" s="106">
        <f t="shared" si="4"/>
        <v>0.29605263157894735</v>
      </c>
      <c r="S78" s="106">
        <f t="shared" si="5"/>
        <v>-0.15789473684210525</v>
      </c>
      <c r="T78" s="106" t="e">
        <f>#REF!*1/M78</f>
        <v>#REF!</v>
      </c>
      <c r="U78" s="106" t="e">
        <f>#REF!*1/M78</f>
        <v>#REF!</v>
      </c>
      <c r="V78" s="103">
        <v>14053</v>
      </c>
      <c r="W78" s="104">
        <v>1092</v>
      </c>
      <c r="X78" s="109">
        <f t="shared" si="7"/>
        <v>12.869047619047619</v>
      </c>
    </row>
    <row r="79" spans="1:24" s="59" customFormat="1" ht="11.25">
      <c r="A79" s="51">
        <v>73</v>
      </c>
      <c r="B79" s="52"/>
      <c r="C79" s="53" t="s">
        <v>88</v>
      </c>
      <c r="D79" s="54" t="s">
        <v>58</v>
      </c>
      <c r="E79" s="138" t="s">
        <v>88</v>
      </c>
      <c r="F79" s="55">
        <v>43392</v>
      </c>
      <c r="G79" s="56" t="s">
        <v>49</v>
      </c>
      <c r="H79" s="71">
        <v>65</v>
      </c>
      <c r="I79" s="71">
        <v>65</v>
      </c>
      <c r="J79" s="98">
        <v>1</v>
      </c>
      <c r="K79" s="72">
        <v>14</v>
      </c>
      <c r="L79" s="80">
        <v>216</v>
      </c>
      <c r="M79" s="81">
        <v>18</v>
      </c>
      <c r="N79" s="101">
        <f>M79/J79</f>
        <v>18</v>
      </c>
      <c r="O79" s="105">
        <f t="shared" si="6"/>
        <v>12</v>
      </c>
      <c r="P79" s="57">
        <v>202</v>
      </c>
      <c r="Q79" s="58">
        <v>18</v>
      </c>
      <c r="R79" s="106">
        <f t="shared" si="4"/>
        <v>0.06930693069306931</v>
      </c>
      <c r="S79" s="106">
        <f t="shared" si="5"/>
        <v>0</v>
      </c>
      <c r="T79" s="106" t="e">
        <f>#REF!*1/M79</f>
        <v>#REF!</v>
      </c>
      <c r="U79" s="106" t="e">
        <f>#REF!*1/M79</f>
        <v>#REF!</v>
      </c>
      <c r="V79" s="80">
        <v>97042</v>
      </c>
      <c r="W79" s="81">
        <v>8710</v>
      </c>
      <c r="X79" s="109">
        <f t="shared" si="7"/>
        <v>11.141446613088403</v>
      </c>
    </row>
    <row r="80" spans="1:24" s="59" customFormat="1" ht="11.25">
      <c r="A80" s="51">
        <v>74</v>
      </c>
      <c r="B80" s="52"/>
      <c r="C80" s="53" t="s">
        <v>130</v>
      </c>
      <c r="D80" s="54" t="s">
        <v>31</v>
      </c>
      <c r="E80" s="138" t="s">
        <v>129</v>
      </c>
      <c r="F80" s="55">
        <v>43462</v>
      </c>
      <c r="G80" s="56" t="s">
        <v>44</v>
      </c>
      <c r="H80" s="71">
        <v>124</v>
      </c>
      <c r="I80" s="71">
        <v>124</v>
      </c>
      <c r="J80" s="98">
        <v>1</v>
      </c>
      <c r="K80" s="72">
        <v>4</v>
      </c>
      <c r="L80" s="80">
        <v>177</v>
      </c>
      <c r="M80" s="75">
        <v>13</v>
      </c>
      <c r="N80" s="101">
        <f>M80/J80</f>
        <v>13</v>
      </c>
      <c r="O80" s="105">
        <f t="shared" si="6"/>
        <v>13.615384615384615</v>
      </c>
      <c r="P80" s="57">
        <v>1201</v>
      </c>
      <c r="Q80" s="70">
        <v>140</v>
      </c>
      <c r="R80" s="106">
        <f t="shared" si="4"/>
        <v>-0.8526228143213989</v>
      </c>
      <c r="S80" s="106">
        <f t="shared" si="5"/>
        <v>-0.9071428571428571</v>
      </c>
      <c r="T80" s="106" t="e">
        <f>#REF!*1/M80</f>
        <v>#REF!</v>
      </c>
      <c r="U80" s="106" t="e">
        <f>#REF!*1/M80</f>
        <v>#REF!</v>
      </c>
      <c r="V80" s="107">
        <v>186468.5</v>
      </c>
      <c r="W80" s="108">
        <v>14015</v>
      </c>
      <c r="X80" s="109">
        <f t="shared" si="7"/>
        <v>13.30492329646807</v>
      </c>
    </row>
    <row r="81" spans="1:24" s="59" customFormat="1" ht="11.25">
      <c r="A81" s="51">
        <v>75</v>
      </c>
      <c r="B81" s="52"/>
      <c r="C81" s="53" t="s">
        <v>114</v>
      </c>
      <c r="D81" s="54" t="s">
        <v>43</v>
      </c>
      <c r="E81" s="138" t="s">
        <v>114</v>
      </c>
      <c r="F81" s="55">
        <v>43441</v>
      </c>
      <c r="G81" s="56" t="s">
        <v>50</v>
      </c>
      <c r="H81" s="71">
        <v>26</v>
      </c>
      <c r="I81" s="71">
        <v>1</v>
      </c>
      <c r="J81" s="98">
        <v>1</v>
      </c>
      <c r="K81" s="72">
        <v>4</v>
      </c>
      <c r="L81" s="80">
        <v>120</v>
      </c>
      <c r="M81" s="81">
        <v>10</v>
      </c>
      <c r="N81" s="101">
        <f>M81/J81</f>
        <v>10</v>
      </c>
      <c r="O81" s="105">
        <f t="shared" si="6"/>
        <v>12</v>
      </c>
      <c r="P81" s="57">
        <v>2566.14</v>
      </c>
      <c r="Q81" s="58">
        <v>489</v>
      </c>
      <c r="R81" s="106">
        <f t="shared" si="4"/>
        <v>-0.9532371577544483</v>
      </c>
      <c r="S81" s="106">
        <f t="shared" si="5"/>
        <v>-0.9795501022494888</v>
      </c>
      <c r="T81" s="106" t="e">
        <f>#REF!*1/M81</f>
        <v>#REF!</v>
      </c>
      <c r="U81" s="106" t="e">
        <f>#REF!*1/M81</f>
        <v>#REF!</v>
      </c>
      <c r="V81" s="103">
        <v>17166.61</v>
      </c>
      <c r="W81" s="104">
        <v>2192</v>
      </c>
      <c r="X81" s="109">
        <f t="shared" si="7"/>
        <v>7.831482664233577</v>
      </c>
    </row>
    <row r="82" spans="1:24" s="59" customFormat="1" ht="11.25">
      <c r="A82" s="51">
        <v>76</v>
      </c>
      <c r="B82" s="69"/>
      <c r="C82" s="135" t="s">
        <v>61</v>
      </c>
      <c r="D82" s="63" t="s">
        <v>36</v>
      </c>
      <c r="E82" s="160" t="s">
        <v>62</v>
      </c>
      <c r="F82" s="127">
        <v>43168</v>
      </c>
      <c r="G82" s="120" t="s">
        <v>28</v>
      </c>
      <c r="H82" s="128">
        <v>248</v>
      </c>
      <c r="I82" s="128">
        <v>1</v>
      </c>
      <c r="J82" s="121">
        <v>1</v>
      </c>
      <c r="K82" s="122">
        <v>10</v>
      </c>
      <c r="L82" s="167">
        <v>28.5</v>
      </c>
      <c r="M82" s="168">
        <v>3</v>
      </c>
      <c r="N82" s="101">
        <f>M82/J82</f>
        <v>3</v>
      </c>
      <c r="O82" s="105">
        <f t="shared" si="6"/>
        <v>9.5</v>
      </c>
      <c r="P82" s="123">
        <v>480</v>
      </c>
      <c r="Q82" s="124">
        <v>48</v>
      </c>
      <c r="R82" s="125">
        <f t="shared" si="4"/>
        <v>-0.940625</v>
      </c>
      <c r="S82" s="125">
        <f t="shared" si="5"/>
        <v>-0.9375</v>
      </c>
      <c r="T82" s="106" t="e">
        <f>#REF!*1/M82</f>
        <v>#REF!</v>
      </c>
      <c r="U82" s="106" t="e">
        <f>#REF!*1/M82</f>
        <v>#REF!</v>
      </c>
      <c r="V82" s="129">
        <v>757251.67</v>
      </c>
      <c r="W82" s="130">
        <v>61134</v>
      </c>
      <c r="X82" s="126">
        <f t="shared" si="7"/>
        <v>12.38675156214218</v>
      </c>
    </row>
  </sheetData>
  <sheetProtection selectLockedCells="1" selectUnlockedCells="1"/>
  <mergeCells count="10">
    <mergeCell ref="B1:C1"/>
    <mergeCell ref="L1:X3"/>
    <mergeCell ref="B2:C2"/>
    <mergeCell ref="B3:C3"/>
    <mergeCell ref="V4:X4"/>
    <mergeCell ref="L4:M4"/>
    <mergeCell ref="N4:O4"/>
    <mergeCell ref="P4:Q4"/>
    <mergeCell ref="R4:S4"/>
    <mergeCell ref="T4:U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2019-01-28T16:19:03Z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