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150" windowWidth="24120" windowHeight="8385" tabRatio="697" activeTab="0"/>
  </bookViews>
  <sheets>
    <sheet name="4-6.1.2019 (hafta sonu)" sheetId="1" r:id="rId1"/>
  </sheets>
  <definedNames>
    <definedName name="Excel_BuiltIn__FilterDatabase" localSheetId="0">'4-6.1.2019 (hafta sonu)'!$A$1:$AB$52</definedName>
    <definedName name="_xlnm.Print_Area" localSheetId="0">'4-6.1.2019 (hafta sonu)'!#REF!</definedName>
  </definedNames>
  <calcPr fullCalcOnLoad="1"/>
</workbook>
</file>

<file path=xl/sharedStrings.xml><?xml version="1.0" encoding="utf-8"?>
<sst xmlns="http://schemas.openxmlformats.org/spreadsheetml/2006/main" count="229" uniqueCount="121">
  <si>
    <t>Türkiye Haftalık Bilet Satışı ve Hasılat Raporu</t>
  </si>
  <si>
    <r>
      <rPr>
        <b/>
        <sz val="5"/>
        <rFont val="Corbel"/>
        <family val="2"/>
      </rP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</si>
  <si>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</si>
  <si>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</si>
  <si>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</si>
  <si>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</si>
  <si>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</si>
  <si>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ÖNCEKİ HAFTA</t>
  </si>
  <si>
    <t>DEĞİŞİM</t>
  </si>
  <si>
    <t>KÜMÜLATİF</t>
  </si>
  <si>
    <t>FİLMİN ORİJİNAL ADI</t>
  </si>
  <si>
    <t>SINIFLANDIRMA</t>
  </si>
  <si>
    <t>FİLMİN TÜRKÇE ADI</t>
  </si>
  <si>
    <t>VİZYON TARİHİ</t>
  </si>
  <si>
    <t>DAĞITIM</t>
  </si>
  <si>
    <t>ÇIKIŞ KOPYA SAYISI</t>
  </si>
  <si>
    <t>LOKASYON</t>
  </si>
  <si>
    <t>PERDE</t>
  </si>
  <si>
    <t>HAFTA</t>
  </si>
  <si>
    <t>HASILAT</t>
  </si>
  <si>
    <t>BİLET SATIŞ</t>
  </si>
  <si>
    <t xml:space="preserve">HASILAT </t>
  </si>
  <si>
    <r>
      <rPr>
        <b/>
        <sz val="7"/>
        <color indexed="9"/>
        <rFont val="Calibri"/>
        <family val="2"/>
      </rPr>
      <t xml:space="preserve">BİLET SATIŞ    </t>
    </r>
    <r>
      <rPr>
        <b/>
        <sz val="7"/>
        <color indexed="10"/>
        <rFont val="Webdings"/>
        <family val="1"/>
      </rPr>
      <t>6</t>
    </r>
  </si>
  <si>
    <t>ORTALAMA
BİLET ADEDİ</t>
  </si>
  <si>
    <t>ORTALAMA
BİLET FİYATI</t>
  </si>
  <si>
    <t>BİLET</t>
  </si>
  <si>
    <t>HASILAT %</t>
  </si>
  <si>
    <t>BİLET %</t>
  </si>
  <si>
    <t>UIP TURKEY</t>
  </si>
  <si>
    <t>YENİ</t>
  </si>
  <si>
    <t>15+</t>
  </si>
  <si>
    <t>TME</t>
  </si>
  <si>
    <t>7+13A</t>
  </si>
  <si>
    <t>WARNER BROS. TURKEY</t>
  </si>
  <si>
    <t>7A</t>
  </si>
  <si>
    <t>CHANTIER FILMS</t>
  </si>
  <si>
    <t>G</t>
  </si>
  <si>
    <t>CGVMARS DAĞITIM</t>
  </si>
  <si>
    <t>BİR FİLM</t>
  </si>
  <si>
    <t>7+</t>
  </si>
  <si>
    <t>DERİN FİLM</t>
  </si>
  <si>
    <t>PİNEMA</t>
  </si>
  <si>
    <t>FİLMARTI</t>
  </si>
  <si>
    <t>13+</t>
  </si>
  <si>
    <t>ÖZEN FİLM</t>
  </si>
  <si>
    <t>BS DAĞITIM</t>
  </si>
  <si>
    <t>13+15A</t>
  </si>
  <si>
    <t>MC FİLM</t>
  </si>
  <si>
    <t>KURMACA</t>
  </si>
  <si>
    <t>18+</t>
  </si>
  <si>
    <t>ŞEYTAN GEÇİDİ</t>
  </si>
  <si>
    <t>CJET</t>
  </si>
  <si>
    <t>EL UMMAR</t>
  </si>
  <si>
    <t>MÜSLÜM</t>
  </si>
  <si>
    <t>RAFADAN TAYFA</t>
  </si>
  <si>
    <t>BOHEMIAN RHAPSODY</t>
  </si>
  <si>
    <t>ÇAKALLARLA DANS 5</t>
  </si>
  <si>
    <t>PRINCESS AND THE DRAGON</t>
  </si>
  <si>
    <t>PRENSES VE EJDERHA</t>
  </si>
  <si>
    <t>HER ŞEY SENİNLE GÜZEL</t>
  </si>
  <si>
    <t>KOYVER GİTSİN</t>
  </si>
  <si>
    <t>FANTASTIC BEASTS: THE CRIMES OF GRINDELWALD</t>
  </si>
  <si>
    <t>FANTASTİK CANAVARLAR 2: GRINDELWALD'IN SUÇLARI</t>
  </si>
  <si>
    <t>DELİLER</t>
  </si>
  <si>
    <t>BİZİ HATIRLA</t>
  </si>
  <si>
    <t>THE GRINCH</t>
  </si>
  <si>
    <t>GRİNÇ</t>
  </si>
  <si>
    <t>THUGS OF HINDOSTAN</t>
  </si>
  <si>
    <t>HİNDİSTAN EŞKIYALARI</t>
  </si>
  <si>
    <t>YEŞİL REHBER</t>
  </si>
  <si>
    <t>GREEN BOOK</t>
  </si>
  <si>
    <t>HEDEFİM SENSİN</t>
  </si>
  <si>
    <t>SİHİRBAZIN BALONLARI</t>
  </si>
  <si>
    <t>AHI VIENE CASCARRABIAS</t>
  </si>
  <si>
    <t>BİZİM İÇİN ŞAMPİYON</t>
  </si>
  <si>
    <t>KAFALAR KARIŞIK</t>
  </si>
  <si>
    <t>MORTAL ENGINES</t>
  </si>
  <si>
    <t>ÖLÜMCÜL MAKİNELER</t>
  </si>
  <si>
    <t>DONBASS</t>
  </si>
  <si>
    <t>BANA BİR SOYGUN YAZ 2</t>
  </si>
  <si>
    <t>SPIDER-MAN: INTO THE SPIDER-VERSE</t>
  </si>
  <si>
    <t>ÖRÜMCEK-ADAM: ÖRÜMCEK EVRENİNDE</t>
  </si>
  <si>
    <t>XIONG CHU MO, BIAN XIN JI</t>
  </si>
  <si>
    <t>AYI KARDEŞLER: EYVAH AYILAR KÜÇÜLDÜ!</t>
  </si>
  <si>
    <t>ZOE</t>
  </si>
  <si>
    <t>AŞKIN ALGORİTMASI</t>
  </si>
  <si>
    <t>ZIMNA WOJNA</t>
  </si>
  <si>
    <t>YANIMDA KAL</t>
  </si>
  <si>
    <t>RUH ÇAĞIRMA SEANSI</t>
  </si>
  <si>
    <t>OUIJA HOUSE</t>
  </si>
  <si>
    <t>KURTLAR VE ÇAKALLAR</t>
  </si>
  <si>
    <t>GARANTİLİ ÖLÜM (YOKSA PARAN İADE)</t>
  </si>
  <si>
    <t>DEAD IN A WEEK: OR YOUR MONEY BACK</t>
  </si>
  <si>
    <t>HAYATIM YALAN</t>
  </si>
  <si>
    <t>SECOND ACT</t>
  </si>
  <si>
    <t>BUMBLEBEE</t>
  </si>
  <si>
    <t>BÖRÜ</t>
  </si>
  <si>
    <t>MÜSAADENİZLE BÜYÜKLER</t>
  </si>
  <si>
    <t>ON THE BASIS OF SEX</t>
  </si>
  <si>
    <t>EŞTLİK SAVAŞÇISI</t>
  </si>
  <si>
    <t>TROLLER VE DİNOZORLAR</t>
  </si>
  <si>
    <t>TROLLED</t>
  </si>
  <si>
    <t>MARY POPPINS RETURNS</t>
  </si>
  <si>
    <t>MARY POPPINS: SİHİRLİ DADI</t>
  </si>
  <si>
    <t>AQUAMAN</t>
  </si>
  <si>
    <t>SOĞUK SAVAŞ</t>
  </si>
  <si>
    <t>4 - 6 OCAK  2019 / 1. VİZYON HAFTASI</t>
  </si>
  <si>
    <t>YANGIN YEİ</t>
  </si>
  <si>
    <t>ARAF 2: CİN BEBEK DOĞUYOR</t>
  </si>
  <si>
    <t>WILDLIFE</t>
  </si>
  <si>
    <t>GIRL</t>
  </si>
  <si>
    <t>KIZ</t>
  </si>
  <si>
    <t>MAŞA İLE KOCA AYI: YEPYENİ MACERALAR</t>
  </si>
  <si>
    <t>MASHA I MEDVED 3</t>
  </si>
  <si>
    <t>BEKARLIĞA FEDA</t>
  </si>
  <si>
    <t>SE ROKH</t>
  </si>
  <si>
    <t>3 HAYAT</t>
  </si>
  <si>
    <t>REMI SANS FAMILLE</t>
  </si>
  <si>
    <t>KİMSESİZ ÇOCUK REMI</t>
  </si>
  <si>
    <t>HI HA YING XIONG</t>
  </si>
  <si>
    <t>SÜPER AYI</t>
  </si>
</sst>
</file>

<file path=xl/styles.xml><?xml version="1.0" encoding="utf-8"?>
<styleSheet xmlns="http://schemas.openxmlformats.org/spreadsheetml/2006/main">
  <numFmts count="4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 _T_L_-;\-* #,##0.00\ _T_L_-;_-* \-??\ _T_L_-;_-@_-"/>
    <numFmt numFmtId="173" formatCode="_(* #,##0.00_);_(* \(#,##0.00\);_(* \-??_);_(@_)"/>
    <numFmt numFmtId="174" formatCode="d\ mmmm\ yy;@"/>
    <numFmt numFmtId="175" formatCode="_-* #,##0.00&quot; ₺&quot;_-;\-* #,##0.00&quot; ₺&quot;_-;_-* \-??&quot; ₺&quot;_-;_-@_-"/>
    <numFmt numFmtId="176" formatCode="_-* #,##0.00\ _Y_T_L_-;\-* #,##0.00\ _Y_T_L_-;_-* \-??\ _Y_T_L_-;_-@_-"/>
    <numFmt numFmtId="177" formatCode="0\ %"/>
    <numFmt numFmtId="178" formatCode="dd/mm/yyyy"/>
    <numFmt numFmtId="179" formatCode="dd/mm/yy;@"/>
    <numFmt numFmtId="180" formatCode="0\ %\ "/>
    <numFmt numFmtId="181" formatCode="hh:mm:ss\ AM/PM"/>
    <numFmt numFmtId="182" formatCode="_ * #,##0.00_)&quot; TRY&quot;_ ;_ * \(#,##0.00&quot;) TRY&quot;_ ;_ * \-??_)&quot; TRY&quot;_ ;_ @_ "/>
    <numFmt numFmtId="183" formatCode="_-* #,##0.00\ _₺_-;\-* #,##0.00\ _₺_-;_-* \-??\ _₺_-;_-@_-"/>
    <numFmt numFmtId="184" formatCode="dd/mmm"/>
    <numFmt numFmtId="185" formatCode="0.00\ %"/>
    <numFmt numFmtId="186" formatCode="#,##0.00\ \ "/>
    <numFmt numFmtId="187" formatCode="#,##0\ "/>
    <numFmt numFmtId="188" formatCode="#,##0.00\ &quot;TL&quot;"/>
    <numFmt numFmtId="189" formatCode="_ * #,##0.00_)\ &quot;TRY&quot;_ ;_ * \(#,##0.00\)\ &quot;TRY&quot;_ ;_ * &quot;-&quot;??_)\ &quot;TRY&quot;_ ;_ @_ "/>
    <numFmt numFmtId="190" formatCode="#,##0\ \ "/>
    <numFmt numFmtId="191" formatCode="_-* #,##0\ _T_L_-;\-* #,##0\ _T_L_-;_-* &quot;-&quot;??\ _T_L_-;_-@_-"/>
    <numFmt numFmtId="192" formatCode="&quot;Evet&quot;;&quot;Evet&quot;;&quot;Hayır&quot;"/>
    <numFmt numFmtId="193" formatCode="&quot;Doğru&quot;;&quot;Doğru&quot;;&quot;Yanlış&quot;"/>
    <numFmt numFmtId="194" formatCode="&quot;Açık&quot;;&quot;Açık&quot;;&quot;Kapalı&quot;"/>
    <numFmt numFmtId="195" formatCode="[$€-2]\ #,##0.00_);[Red]\([$€-2]\ #,##0.00\)"/>
  </numFmts>
  <fonts count="79">
    <font>
      <sz val="10"/>
      <name val="Arial"/>
      <family val="2"/>
    </font>
    <font>
      <sz val="10"/>
      <name val="Verdana"/>
      <family val="2"/>
    </font>
    <font>
      <u val="single"/>
      <sz val="10"/>
      <color indexed="39"/>
      <name val="Arial"/>
      <family val="2"/>
    </font>
    <font>
      <sz val="11"/>
      <color indexed="8"/>
      <name val="Calibri"/>
      <family val="2"/>
    </font>
    <font>
      <b/>
      <sz val="11"/>
      <color indexed="9"/>
      <name val="Calibri"/>
      <family val="2"/>
    </font>
    <font>
      <b/>
      <sz val="8"/>
      <name val="Calibri"/>
      <family val="2"/>
    </font>
    <font>
      <sz val="7"/>
      <name val="Calibri"/>
      <family val="2"/>
    </font>
    <font>
      <sz val="8"/>
      <name val="Arial"/>
      <family val="2"/>
    </font>
    <font>
      <sz val="5"/>
      <name val="Arial"/>
      <family val="2"/>
    </font>
    <font>
      <sz val="7"/>
      <name val="Arial"/>
      <family val="2"/>
    </font>
    <font>
      <b/>
      <sz val="7"/>
      <name val="Arial"/>
      <family val="2"/>
    </font>
    <font>
      <b/>
      <sz val="7"/>
      <name val="Verdana"/>
      <family val="2"/>
    </font>
    <font>
      <sz val="7"/>
      <name val="Verdana"/>
      <family val="2"/>
    </font>
    <font>
      <sz val="5"/>
      <color indexed="9"/>
      <name val="Calibri"/>
      <family val="2"/>
    </font>
    <font>
      <sz val="10"/>
      <color indexed="9"/>
      <name val="Calibri"/>
      <family val="2"/>
    </font>
    <font>
      <b/>
      <sz val="5"/>
      <name val="Corbel"/>
      <family val="2"/>
    </font>
    <font>
      <b/>
      <sz val="5"/>
      <color indexed="21"/>
      <name val="Corbel"/>
      <family val="2"/>
    </font>
    <font>
      <b/>
      <sz val="8"/>
      <name val="Corbel"/>
      <family val="2"/>
    </font>
    <font>
      <u val="single"/>
      <sz val="8"/>
      <color indexed="12"/>
      <name val="Arial"/>
      <family val="2"/>
    </font>
    <font>
      <b/>
      <sz val="8"/>
      <color indexed="56"/>
      <name val="Calibri"/>
      <family val="2"/>
    </font>
    <font>
      <sz val="7"/>
      <color indexed="9"/>
      <name val="Calibri"/>
      <family val="2"/>
    </font>
    <font>
      <b/>
      <sz val="7"/>
      <color indexed="9"/>
      <name val="Calibri"/>
      <family val="2"/>
    </font>
    <font>
      <b/>
      <sz val="5"/>
      <color indexed="9"/>
      <name val="Calibri"/>
      <family val="2"/>
    </font>
    <font>
      <b/>
      <sz val="7"/>
      <color indexed="30"/>
      <name val="Calibri"/>
      <family val="2"/>
    </font>
    <font>
      <b/>
      <sz val="7"/>
      <color indexed="10"/>
      <name val="Webdings"/>
      <family val="1"/>
    </font>
    <font>
      <sz val="7"/>
      <color indexed="63"/>
      <name val="Calibri"/>
      <family val="2"/>
    </font>
    <font>
      <b/>
      <sz val="7"/>
      <color indexed="23"/>
      <name val="Calibri"/>
      <family val="2"/>
    </font>
    <font>
      <b/>
      <sz val="5"/>
      <name val="Calibri"/>
      <family val="2"/>
    </font>
    <font>
      <b/>
      <sz val="7"/>
      <name val="Calibri"/>
      <family val="2"/>
    </font>
    <font>
      <b/>
      <sz val="7"/>
      <color indexed="63"/>
      <name val="Calibri"/>
      <family val="2"/>
    </font>
    <font>
      <sz val="11"/>
      <color indexed="17"/>
      <name val="Calibri"/>
      <family val="2"/>
    </font>
    <font>
      <sz val="10"/>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u val="single"/>
      <sz val="10"/>
      <color indexed="20"/>
      <name val="Arial"/>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40"/>
      <name val="Calibri"/>
      <family val="2"/>
    </font>
    <font>
      <sz val="10"/>
      <color indexed="40"/>
      <name val="Arial"/>
      <family val="2"/>
    </font>
    <font>
      <b/>
      <sz val="8"/>
      <color indexed="40"/>
      <name val="Corbel"/>
      <family val="2"/>
    </font>
    <font>
      <b/>
      <sz val="7"/>
      <color indexed="40"/>
      <name val="Calibri"/>
      <family val="2"/>
    </font>
    <font>
      <sz val="7"/>
      <color indexed="40"/>
      <name val="Arial"/>
      <family val="2"/>
    </font>
    <font>
      <sz val="7"/>
      <color indexed="4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rgb="FF0070C0"/>
      <name val="Calibri"/>
      <family val="2"/>
    </font>
    <font>
      <b/>
      <sz val="7"/>
      <color theme="0"/>
      <name val="Calibri"/>
      <family val="2"/>
    </font>
    <font>
      <sz val="10"/>
      <color rgb="FF00B0F0"/>
      <name val="Calibri"/>
      <family val="2"/>
    </font>
    <font>
      <sz val="10"/>
      <color rgb="FF00B0F0"/>
      <name val="Arial"/>
      <family val="2"/>
    </font>
    <font>
      <b/>
      <sz val="8"/>
      <color rgb="FF00B0F0"/>
      <name val="Corbel"/>
      <family val="2"/>
    </font>
    <font>
      <b/>
      <sz val="7"/>
      <color rgb="FF00B0F0"/>
      <name val="Calibri"/>
      <family val="2"/>
    </font>
    <font>
      <sz val="7"/>
      <color rgb="FF00B0F0"/>
      <name val="Arial"/>
      <family val="2"/>
    </font>
    <font>
      <sz val="7"/>
      <color rgb="FF00B0F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indexed="4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style="thin">
        <color theme="4"/>
      </top>
      <bottom style="double">
        <color theme="4"/>
      </bottom>
    </border>
    <border>
      <left>
        <color indexed="63"/>
      </left>
      <right>
        <color indexed="63"/>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hair">
        <color indexed="8"/>
      </left>
      <right style="hair">
        <color indexed="8"/>
      </right>
      <top style="hair">
        <color indexed="8"/>
      </top>
      <bottom style="hair">
        <color indexed="8"/>
      </bottom>
    </border>
  </borders>
  <cellStyleXfs count="1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1" applyNumberFormat="0" applyFill="0" applyAlignment="0" applyProtection="0"/>
    <xf numFmtId="0" fontId="58" fillId="0" borderId="2"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0" fillId="0" borderId="0" applyNumberFormat="0" applyFill="0" applyBorder="0" applyAlignment="0" applyProtection="0"/>
    <xf numFmtId="183" fontId="0" fillId="0" borderId="0" applyFill="0" applyBorder="0" applyAlignment="0" applyProtection="0"/>
    <xf numFmtId="41"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3" fontId="0" fillId="0" borderId="0" applyFill="0" applyBorder="0" applyAlignment="0" applyProtection="0"/>
    <xf numFmtId="0" fontId="61" fillId="20" borderId="5" applyNumberFormat="0" applyAlignment="0" applyProtection="0"/>
    <xf numFmtId="0" fontId="3" fillId="0" borderId="0">
      <alignment/>
      <protection/>
    </xf>
    <xf numFmtId="0" fontId="30" fillId="21" borderId="0" applyNumberFormat="0" applyBorder="0" applyAlignment="0" applyProtection="0"/>
    <xf numFmtId="0" fontId="62" fillId="22" borderId="6" applyNumberFormat="0" applyAlignment="0" applyProtection="0"/>
    <xf numFmtId="0" fontId="63" fillId="20" borderId="6" applyNumberFormat="0" applyAlignment="0" applyProtection="0"/>
    <xf numFmtId="0" fontId="64" fillId="23" borderId="7" applyNumberFormat="0" applyAlignment="0" applyProtection="0"/>
    <xf numFmtId="0" fontId="65" fillId="24" borderId="0" applyNumberFormat="0" applyBorder="0" applyAlignment="0" applyProtection="0"/>
    <xf numFmtId="0" fontId="6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7" fillId="25" borderId="0" applyNumberFormat="0" applyBorder="0" applyAlignment="0" applyProtection="0"/>
    <xf numFmtId="174"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174" fontId="0" fillId="0" borderId="0">
      <alignment/>
      <protection/>
    </xf>
    <xf numFmtId="0" fontId="0" fillId="0" borderId="0">
      <alignment/>
      <protection/>
    </xf>
    <xf numFmtId="0" fontId="0" fillId="0" borderId="0">
      <alignment/>
      <protection/>
    </xf>
    <xf numFmtId="0" fontId="0" fillId="0" borderId="0">
      <alignment/>
      <protection/>
    </xf>
    <xf numFmtId="174" fontId="3" fillId="0" borderId="0">
      <alignment/>
      <protection/>
    </xf>
    <xf numFmtId="0" fontId="0" fillId="0" borderId="0">
      <alignment/>
      <protection/>
    </xf>
    <xf numFmtId="174" fontId="0" fillId="0" borderId="0">
      <alignment/>
      <protection/>
    </xf>
    <xf numFmtId="0" fontId="3" fillId="0" borderId="0">
      <alignment/>
      <protection/>
    </xf>
    <xf numFmtId="174" fontId="3" fillId="0" borderId="0">
      <alignment/>
      <protection/>
    </xf>
    <xf numFmtId="174" fontId="3" fillId="0" borderId="0">
      <alignment/>
      <protection/>
    </xf>
    <xf numFmtId="174" fontId="3" fillId="0" borderId="0">
      <alignment/>
      <protection/>
    </xf>
    <xf numFmtId="174" fontId="3" fillId="0" borderId="0">
      <alignment/>
      <protection/>
    </xf>
    <xf numFmtId="0" fontId="0" fillId="0" borderId="0">
      <alignment/>
      <protection/>
    </xf>
    <xf numFmtId="0" fontId="0" fillId="0" borderId="0">
      <alignment/>
      <protection/>
    </xf>
    <xf numFmtId="174" fontId="3" fillId="0" borderId="0">
      <alignment/>
      <protection/>
    </xf>
    <xf numFmtId="174" fontId="3" fillId="0" borderId="0">
      <alignment/>
      <protection/>
    </xf>
    <xf numFmtId="0" fontId="3" fillId="0" borderId="0">
      <alignment/>
      <protection/>
    </xf>
    <xf numFmtId="0" fontId="0" fillId="0" borderId="0">
      <alignment/>
      <protection/>
    </xf>
    <xf numFmtId="174" fontId="0" fillId="0" borderId="0">
      <alignment/>
      <protection/>
    </xf>
    <xf numFmtId="174" fontId="3" fillId="0" borderId="0">
      <alignment/>
      <protection/>
    </xf>
    <xf numFmtId="174" fontId="3" fillId="0" borderId="0">
      <alignment/>
      <protection/>
    </xf>
    <xf numFmtId="0" fontId="0" fillId="26" borderId="8" applyNumberFormat="0" applyFont="0" applyAlignment="0" applyProtection="0"/>
    <xf numFmtId="0" fontId="68" fillId="27" borderId="0" applyNumberFormat="0" applyBorder="0" applyAlignment="0" applyProtection="0"/>
    <xf numFmtId="0" fontId="4" fillId="28" borderId="9">
      <alignment horizontal="center" vertical="center"/>
      <protection/>
    </xf>
    <xf numFmtId="182" fontId="0" fillId="0" borderId="0" applyFill="0" applyBorder="0" applyAlignment="0" applyProtection="0"/>
    <xf numFmtId="42"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0" fontId="69" fillId="0" borderId="10" applyNumberFormat="0" applyFill="0" applyAlignment="0" applyProtection="0"/>
    <xf numFmtId="0" fontId="70" fillId="0" borderId="0" applyNumberFormat="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6" fontId="0" fillId="0" borderId="0" applyFill="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0" fontId="54" fillId="34" borderId="0" applyNumberFormat="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cellStyleXfs>
  <cellXfs count="118">
    <xf numFmtId="0" fontId="0" fillId="0" borderId="0" xfId="0" applyAlignment="1">
      <alignment/>
    </xf>
    <xf numFmtId="0" fontId="5" fillId="35" borderId="0" xfId="0" applyFont="1" applyFill="1" applyBorder="1" applyAlignment="1" applyProtection="1">
      <alignment horizontal="right" vertical="center"/>
      <protection/>
    </xf>
    <xf numFmtId="178" fontId="6" fillId="35" borderId="0" xfId="0" applyNumberFormat="1" applyFont="1" applyFill="1" applyBorder="1" applyAlignment="1" applyProtection="1">
      <alignment horizontal="center" vertical="center"/>
      <protection/>
    </xf>
    <xf numFmtId="0" fontId="7" fillId="35" borderId="0" xfId="0" applyFont="1" applyFill="1" applyBorder="1" applyAlignment="1" applyProtection="1">
      <alignment vertical="center"/>
      <protection/>
    </xf>
    <xf numFmtId="0" fontId="7" fillId="35" borderId="0" xfId="0" applyFont="1" applyFill="1" applyBorder="1" applyAlignment="1" applyProtection="1">
      <alignment horizontal="center" vertical="center"/>
      <protection/>
    </xf>
    <xf numFmtId="0" fontId="8" fillId="35" borderId="0" xfId="0" applyFont="1" applyFill="1" applyBorder="1" applyAlignment="1" applyProtection="1">
      <alignment horizontal="center" vertical="center"/>
      <protection/>
    </xf>
    <xf numFmtId="0" fontId="9" fillId="35" borderId="0" xfId="0" applyFont="1" applyFill="1" applyBorder="1" applyAlignment="1" applyProtection="1">
      <alignment vertical="center"/>
      <protection/>
    </xf>
    <xf numFmtId="179" fontId="10" fillId="35" borderId="0" xfId="0" applyNumberFormat="1" applyFont="1" applyFill="1" applyBorder="1" applyAlignment="1" applyProtection="1">
      <alignment horizontal="center" vertical="center"/>
      <protection/>
    </xf>
    <xf numFmtId="0" fontId="9" fillId="35" borderId="0" xfId="0" applyFont="1" applyFill="1" applyBorder="1" applyAlignment="1" applyProtection="1">
      <alignment horizontal="left" vertical="center"/>
      <protection/>
    </xf>
    <xf numFmtId="0" fontId="9" fillId="35" borderId="0" xfId="0" applyFont="1" applyFill="1" applyBorder="1" applyAlignment="1" applyProtection="1">
      <alignment horizontal="center" vertical="center"/>
      <protection/>
    </xf>
    <xf numFmtId="3" fontId="9" fillId="35" borderId="0" xfId="0" applyNumberFormat="1" applyFont="1" applyFill="1" applyBorder="1" applyAlignment="1" applyProtection="1">
      <alignment horizontal="center" vertical="center"/>
      <protection/>
    </xf>
    <xf numFmtId="4" fontId="9" fillId="35" borderId="0" xfId="0" applyNumberFormat="1" applyFont="1" applyFill="1" applyBorder="1" applyAlignment="1" applyProtection="1">
      <alignment horizontal="right" vertical="center"/>
      <protection/>
    </xf>
    <xf numFmtId="3" fontId="9" fillId="35" borderId="0" xfId="0" applyNumberFormat="1" applyFont="1" applyFill="1" applyBorder="1" applyAlignment="1" applyProtection="1">
      <alignment horizontal="right" vertical="center"/>
      <protection/>
    </xf>
    <xf numFmtId="4" fontId="10" fillId="35" borderId="0" xfId="0" applyNumberFormat="1" applyFont="1" applyFill="1" applyBorder="1" applyAlignment="1" applyProtection="1">
      <alignment horizontal="right" vertical="center"/>
      <protection/>
    </xf>
    <xf numFmtId="3" fontId="10" fillId="35" borderId="0" xfId="0" applyNumberFormat="1" applyFont="1" applyFill="1" applyBorder="1" applyAlignment="1" applyProtection="1">
      <alignment horizontal="right" vertical="center"/>
      <protection/>
    </xf>
    <xf numFmtId="4" fontId="11" fillId="35" borderId="0" xfId="0" applyNumberFormat="1" applyFont="1" applyFill="1" applyBorder="1" applyAlignment="1" applyProtection="1">
      <alignment horizontal="right" vertical="center"/>
      <protection/>
    </xf>
    <xf numFmtId="3" fontId="11" fillId="35" borderId="0" xfId="0" applyNumberFormat="1" applyFont="1" applyFill="1" applyBorder="1" applyAlignment="1" applyProtection="1">
      <alignment horizontal="right" vertical="center"/>
      <protection/>
    </xf>
    <xf numFmtId="3" fontId="12" fillId="35" borderId="0" xfId="0" applyNumberFormat="1" applyFont="1" applyFill="1" applyBorder="1" applyAlignment="1" applyProtection="1">
      <alignment horizontal="right" vertical="center"/>
      <protection/>
    </xf>
    <xf numFmtId="4" fontId="12" fillId="35" borderId="0" xfId="0" applyNumberFormat="1" applyFont="1" applyFill="1" applyBorder="1" applyAlignment="1" applyProtection="1">
      <alignment horizontal="right" vertical="center"/>
      <protection/>
    </xf>
    <xf numFmtId="180" fontId="12" fillId="35" borderId="0" xfId="0" applyNumberFormat="1" applyFont="1" applyFill="1" applyBorder="1" applyAlignment="1" applyProtection="1">
      <alignment horizontal="right" vertical="center"/>
      <protection/>
    </xf>
    <xf numFmtId="0" fontId="10" fillId="35" borderId="0" xfId="0" applyFont="1" applyFill="1" applyBorder="1" applyAlignment="1" applyProtection="1">
      <alignment horizontal="right" vertical="center"/>
      <protection/>
    </xf>
    <xf numFmtId="0" fontId="9" fillId="35" borderId="0" xfId="0" applyFont="1" applyFill="1" applyBorder="1" applyAlignment="1" applyProtection="1">
      <alignment horizontal="right" vertical="center"/>
      <protection/>
    </xf>
    <xf numFmtId="0" fontId="5" fillId="35" borderId="0" xfId="0" applyFont="1" applyFill="1" applyBorder="1" applyAlignment="1" applyProtection="1">
      <alignment horizontal="right" vertical="center" wrapText="1"/>
      <protection locked="0"/>
    </xf>
    <xf numFmtId="0" fontId="5" fillId="35" borderId="0" xfId="0" applyNumberFormat="1" applyFont="1" applyFill="1" applyBorder="1" applyAlignment="1" applyProtection="1">
      <alignment horizontal="center" vertical="center"/>
      <protection locked="0"/>
    </xf>
    <xf numFmtId="0" fontId="14" fillId="35" borderId="0" xfId="0" applyFont="1" applyFill="1" applyAlignment="1">
      <alignment vertical="center"/>
    </xf>
    <xf numFmtId="179" fontId="14" fillId="35" borderId="0" xfId="0" applyNumberFormat="1" applyFont="1" applyFill="1" applyAlignment="1">
      <alignment horizontal="center" vertical="center"/>
    </xf>
    <xf numFmtId="0" fontId="14" fillId="35" borderId="0" xfId="0" applyFont="1" applyFill="1" applyAlignment="1">
      <alignment horizontal="center" vertical="center"/>
    </xf>
    <xf numFmtId="0" fontId="17" fillId="35" borderId="0" xfId="0" applyFont="1" applyFill="1" applyBorder="1" applyAlignment="1" applyProtection="1">
      <alignment horizontal="center" vertical="center" wrapText="1"/>
      <protection locked="0"/>
    </xf>
    <xf numFmtId="0" fontId="7" fillId="35" borderId="0" xfId="0" applyFont="1" applyFill="1" applyAlignment="1">
      <alignment vertical="center"/>
    </xf>
    <xf numFmtId="0" fontId="0" fillId="35" borderId="0" xfId="0" applyNumberFormat="1" applyFont="1" applyFill="1" applyAlignment="1">
      <alignment vertical="center"/>
    </xf>
    <xf numFmtId="179" fontId="0" fillId="35" borderId="0" xfId="0" applyNumberFormat="1" applyFont="1" applyFill="1" applyAlignment="1">
      <alignment horizontal="center" vertical="center"/>
    </xf>
    <xf numFmtId="0" fontId="0" fillId="35" borderId="0" xfId="0" applyNumberFormat="1" applyFont="1" applyFill="1" applyAlignment="1">
      <alignment horizontal="center" vertical="center"/>
    </xf>
    <xf numFmtId="0" fontId="0" fillId="35" borderId="0" xfId="0" applyFill="1" applyAlignment="1">
      <alignment horizontal="center" vertical="center"/>
    </xf>
    <xf numFmtId="0" fontId="19" fillId="35" borderId="11" xfId="0" applyNumberFormat="1" applyFont="1" applyFill="1" applyBorder="1" applyAlignment="1" applyProtection="1">
      <alignment horizontal="center" vertical="center"/>
      <protection locked="0"/>
    </xf>
    <xf numFmtId="0" fontId="17" fillId="35" borderId="0" xfId="0" applyFont="1" applyFill="1" applyBorder="1" applyAlignment="1" applyProtection="1">
      <alignment horizontal="left" vertical="center"/>
      <protection locked="0"/>
    </xf>
    <xf numFmtId="179" fontId="17" fillId="35" borderId="0" xfId="0" applyNumberFormat="1" applyFont="1" applyFill="1" applyBorder="1" applyAlignment="1" applyProtection="1">
      <alignment horizontal="center" vertical="center"/>
      <protection locked="0"/>
    </xf>
    <xf numFmtId="0" fontId="17" fillId="35" borderId="0" xfId="0" applyFont="1" applyFill="1" applyBorder="1" applyAlignment="1" applyProtection="1">
      <alignment horizontal="center" vertical="center"/>
      <protection locked="0"/>
    </xf>
    <xf numFmtId="0" fontId="5" fillId="35" borderId="0" xfId="0" applyFont="1" applyFill="1" applyBorder="1" applyAlignment="1" applyProtection="1">
      <alignment horizontal="center"/>
      <protection locked="0"/>
    </xf>
    <xf numFmtId="0" fontId="20" fillId="36" borderId="12" xfId="0" applyNumberFormat="1" applyFont="1" applyFill="1" applyBorder="1" applyAlignment="1" applyProtection="1">
      <alignment horizontal="center" wrapText="1"/>
      <protection locked="0"/>
    </xf>
    <xf numFmtId="172" fontId="21" fillId="36" borderId="12" xfId="44" applyFont="1" applyFill="1" applyBorder="1" applyAlignment="1" applyProtection="1">
      <alignment horizontal="center"/>
      <protection locked="0"/>
    </xf>
    <xf numFmtId="0" fontId="13" fillId="36" borderId="12" xfId="0" applyNumberFormat="1" applyFont="1" applyFill="1" applyBorder="1" applyAlignment="1">
      <alignment horizontal="center" textRotation="90"/>
    </xf>
    <xf numFmtId="179" fontId="21" fillId="36" borderId="12" xfId="0" applyNumberFormat="1" applyFont="1" applyFill="1" applyBorder="1" applyAlignment="1" applyProtection="1">
      <alignment horizontal="center"/>
      <protection locked="0"/>
    </xf>
    <xf numFmtId="0" fontId="21" fillId="36" borderId="12" xfId="0" applyFont="1" applyFill="1" applyBorder="1" applyAlignment="1" applyProtection="1">
      <alignment horizontal="center"/>
      <protection locked="0"/>
    </xf>
    <xf numFmtId="0" fontId="20" fillId="35" borderId="0" xfId="0" applyFont="1" applyFill="1" applyBorder="1" applyAlignment="1" applyProtection="1">
      <alignment horizontal="center"/>
      <protection locked="0"/>
    </xf>
    <xf numFmtId="0" fontId="5" fillId="35" borderId="0" xfId="0" applyFont="1" applyFill="1" applyBorder="1" applyAlignment="1" applyProtection="1">
      <alignment horizontal="center"/>
      <protection/>
    </xf>
    <xf numFmtId="2" fontId="20" fillId="36" borderId="13" xfId="0" applyNumberFormat="1" applyFont="1" applyFill="1" applyBorder="1" applyAlignment="1" applyProtection="1">
      <alignment horizontal="center" vertical="center"/>
      <protection/>
    </xf>
    <xf numFmtId="172" fontId="21" fillId="36" borderId="13" xfId="44" applyFont="1" applyFill="1" applyBorder="1" applyAlignment="1" applyProtection="1">
      <alignment horizontal="center" vertical="center"/>
      <protection/>
    </xf>
    <xf numFmtId="0" fontId="22" fillId="36" borderId="13" xfId="0" applyNumberFormat="1" applyFont="1" applyFill="1" applyBorder="1" applyAlignment="1" applyProtection="1">
      <alignment horizontal="center" vertical="center" textRotation="90"/>
      <protection locked="0"/>
    </xf>
    <xf numFmtId="179" fontId="21" fillId="36" borderId="13" xfId="0" applyNumberFormat="1" applyFont="1" applyFill="1" applyBorder="1" applyAlignment="1" applyProtection="1">
      <alignment horizontal="center" vertical="center" textRotation="90"/>
      <protection/>
    </xf>
    <xf numFmtId="0" fontId="21" fillId="36" borderId="13" xfId="0" applyFont="1" applyFill="1" applyBorder="1" applyAlignment="1" applyProtection="1">
      <alignment horizontal="center" vertical="center"/>
      <protection/>
    </xf>
    <xf numFmtId="0" fontId="21" fillId="36" borderId="13" xfId="0" applyNumberFormat="1" applyFont="1" applyFill="1" applyBorder="1" applyAlignment="1" applyProtection="1">
      <alignment horizontal="center" vertical="center" textRotation="90"/>
      <protection locked="0"/>
    </xf>
    <xf numFmtId="4" fontId="21" fillId="36" borderId="13" xfId="0" applyNumberFormat="1" applyFont="1" applyFill="1" applyBorder="1" applyAlignment="1" applyProtection="1">
      <alignment horizontal="center" vertical="center" wrapText="1"/>
      <protection/>
    </xf>
    <xf numFmtId="3" fontId="21" fillId="36" borderId="13" xfId="0" applyNumberFormat="1" applyFont="1" applyFill="1" applyBorder="1" applyAlignment="1" applyProtection="1">
      <alignment horizontal="center" vertical="center" wrapText="1"/>
      <protection/>
    </xf>
    <xf numFmtId="3" fontId="21" fillId="36" borderId="13" xfId="0" applyNumberFormat="1" applyFont="1" applyFill="1" applyBorder="1" applyAlignment="1" applyProtection="1">
      <alignment horizontal="center" vertical="center" textRotation="90" wrapText="1"/>
      <protection/>
    </xf>
    <xf numFmtId="0" fontId="20" fillId="35" borderId="0" xfId="0" applyFont="1" applyFill="1" applyBorder="1" applyAlignment="1" applyProtection="1">
      <alignment horizontal="center"/>
      <protection/>
    </xf>
    <xf numFmtId="1" fontId="5" fillId="35" borderId="0" xfId="0" applyNumberFormat="1" applyFont="1" applyFill="1" applyBorder="1" applyAlignment="1" applyProtection="1">
      <alignment horizontal="right" vertical="center"/>
      <protection/>
    </xf>
    <xf numFmtId="2" fontId="25" fillId="35" borderId="14" xfId="0" applyNumberFormat="1" applyFont="1" applyFill="1" applyBorder="1" applyAlignment="1" applyProtection="1">
      <alignment horizontal="center" vertical="center"/>
      <protection/>
    </xf>
    <xf numFmtId="181" fontId="26" fillId="0" borderId="14" xfId="0" applyNumberFormat="1" applyFont="1" applyFill="1" applyBorder="1" applyAlignment="1">
      <alignment vertical="center"/>
    </xf>
    <xf numFmtId="0" fontId="27" fillId="0" borderId="14" xfId="0" applyNumberFormat="1" applyFont="1" applyFill="1" applyBorder="1" applyAlignment="1" applyProtection="1">
      <alignment horizontal="center" vertical="center"/>
      <protection/>
    </xf>
    <xf numFmtId="181" fontId="6" fillId="0" borderId="14" xfId="0" applyNumberFormat="1" applyFont="1" applyFill="1" applyBorder="1" applyAlignment="1">
      <alignment vertical="center"/>
    </xf>
    <xf numFmtId="179" fontId="6"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vertical="center"/>
      <protection/>
    </xf>
    <xf numFmtId="0" fontId="29" fillId="35" borderId="0" xfId="0" applyFont="1" applyFill="1" applyBorder="1" applyAlignment="1" applyProtection="1">
      <alignment horizontal="left" vertical="center"/>
      <protection/>
    </xf>
    <xf numFmtId="2" fontId="6" fillId="37" borderId="14" xfId="0" applyNumberFormat="1" applyFont="1" applyFill="1" applyBorder="1" applyAlignment="1" applyProtection="1">
      <alignment horizontal="center" vertical="center"/>
      <protection/>
    </xf>
    <xf numFmtId="0" fontId="26" fillId="0" borderId="14" xfId="0" applyFont="1" applyFill="1" applyBorder="1" applyAlignment="1">
      <alignment vertical="center"/>
    </xf>
    <xf numFmtId="0" fontId="27" fillId="0" borderId="14" xfId="0" applyFont="1" applyFill="1" applyBorder="1" applyAlignment="1" applyProtection="1">
      <alignment horizontal="center" vertical="center"/>
      <protection/>
    </xf>
    <xf numFmtId="0" fontId="6" fillId="0" borderId="14" xfId="0" applyNumberFormat="1" applyFont="1" applyFill="1" applyBorder="1" applyAlignment="1" applyProtection="1">
      <alignment vertical="center"/>
      <protection locked="0"/>
    </xf>
    <xf numFmtId="179" fontId="6" fillId="0" borderId="14" xfId="0" applyNumberFormat="1" applyFont="1" applyFill="1" applyBorder="1" applyAlignment="1" applyProtection="1">
      <alignment horizontal="center" vertical="center"/>
      <protection locked="0"/>
    </xf>
    <xf numFmtId="178" fontId="6" fillId="35" borderId="14" xfId="0" applyNumberFormat="1" applyFont="1" applyFill="1" applyBorder="1" applyAlignment="1" applyProtection="1">
      <alignment horizontal="center" vertical="center"/>
      <protection/>
    </xf>
    <xf numFmtId="49" fontId="26" fillId="0" borderId="14" xfId="0" applyNumberFormat="1" applyFont="1" applyFill="1" applyBorder="1" applyAlignment="1">
      <alignment horizontal="left" vertical="center"/>
    </xf>
    <xf numFmtId="49" fontId="6" fillId="0" borderId="14" xfId="0" applyNumberFormat="1" applyFont="1" applyFill="1" applyBorder="1" applyAlignment="1">
      <alignment vertical="center"/>
    </xf>
    <xf numFmtId="0" fontId="25" fillId="35" borderId="14"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4" xfId="0" applyFont="1" applyFill="1" applyBorder="1" applyAlignment="1" applyProtection="1">
      <alignment horizontal="center" vertical="center"/>
      <protection/>
    </xf>
    <xf numFmtId="1" fontId="6" fillId="0" borderId="14" xfId="0" applyNumberFormat="1" applyFont="1" applyFill="1" applyBorder="1" applyAlignment="1">
      <alignment horizontal="center" vertical="center"/>
    </xf>
    <xf numFmtId="4" fontId="71" fillId="0" borderId="14" xfId="65" applyNumberFormat="1" applyFont="1" applyFill="1" applyBorder="1" applyAlignment="1" applyProtection="1">
      <alignment horizontal="right" vertical="center"/>
      <protection/>
    </xf>
    <xf numFmtId="3" fontId="71" fillId="0" borderId="14" xfId="65" applyNumberFormat="1" applyFont="1" applyFill="1" applyBorder="1" applyAlignment="1" applyProtection="1">
      <alignment horizontal="right" vertical="center"/>
      <protection/>
    </xf>
    <xf numFmtId="4" fontId="71" fillId="0" borderId="14" xfId="44" applyNumberFormat="1" applyFont="1" applyFill="1" applyBorder="1" applyAlignment="1" applyProtection="1">
      <alignment horizontal="right" vertical="center"/>
      <protection locked="0"/>
    </xf>
    <xf numFmtId="3" fontId="71" fillId="0" borderId="14" xfId="44" applyNumberFormat="1" applyFont="1" applyFill="1" applyBorder="1" applyAlignment="1" applyProtection="1">
      <alignment horizontal="right" vertical="center"/>
      <protection locked="0"/>
    </xf>
    <xf numFmtId="0" fontId="31" fillId="35" borderId="0" xfId="0" applyFont="1" applyFill="1" applyAlignment="1">
      <alignment horizontal="center" vertical="center"/>
    </xf>
    <xf numFmtId="0" fontId="28" fillId="36" borderId="12" xfId="0" applyFont="1" applyFill="1" applyBorder="1" applyAlignment="1" applyProtection="1">
      <alignment horizontal="center"/>
      <protection locked="0"/>
    </xf>
    <xf numFmtId="0" fontId="72" fillId="36" borderId="13" xfId="0" applyNumberFormat="1" applyFont="1" applyFill="1" applyBorder="1" applyAlignment="1" applyProtection="1">
      <alignment horizontal="center" vertical="center" textRotation="90"/>
      <protection locked="0"/>
    </xf>
    <xf numFmtId="0" fontId="73" fillId="35" borderId="0" xfId="0" applyFont="1" applyFill="1" applyAlignment="1">
      <alignment horizontal="center" vertical="center"/>
    </xf>
    <xf numFmtId="0" fontId="74" fillId="35" borderId="0" xfId="0" applyNumberFormat="1" applyFont="1" applyFill="1" applyAlignment="1">
      <alignment horizontal="center" vertical="center"/>
    </xf>
    <xf numFmtId="0" fontId="75" fillId="35" borderId="0" xfId="0" applyFont="1" applyFill="1" applyBorder="1" applyAlignment="1" applyProtection="1">
      <alignment horizontal="center" vertical="center"/>
      <protection locked="0"/>
    </xf>
    <xf numFmtId="0" fontId="76" fillId="36" borderId="12" xfId="0" applyFont="1" applyFill="1" applyBorder="1" applyAlignment="1" applyProtection="1">
      <alignment horizontal="center"/>
      <protection locked="0"/>
    </xf>
    <xf numFmtId="0" fontId="76" fillId="36" borderId="13" xfId="0" applyNumberFormat="1" applyFont="1" applyFill="1" applyBorder="1" applyAlignment="1" applyProtection="1">
      <alignment horizontal="center" vertical="center" textRotation="90"/>
      <protection locked="0"/>
    </xf>
    <xf numFmtId="4" fontId="77" fillId="35" borderId="0" xfId="0" applyNumberFormat="1" applyFont="1" applyFill="1" applyBorder="1" applyAlignment="1" applyProtection="1">
      <alignment horizontal="center" vertical="center"/>
      <protection/>
    </xf>
    <xf numFmtId="0" fontId="78" fillId="0" borderId="14" xfId="0" applyFont="1" applyFill="1" applyBorder="1" applyAlignment="1">
      <alignment horizontal="center" vertical="center"/>
    </xf>
    <xf numFmtId="0" fontId="78" fillId="0" borderId="14" xfId="0" applyFont="1" applyFill="1" applyBorder="1" applyAlignment="1" applyProtection="1">
      <alignment horizontal="center" vertical="center"/>
      <protection locked="0"/>
    </xf>
    <xf numFmtId="4" fontId="71" fillId="0" borderId="14" xfId="0" applyNumberFormat="1" applyFont="1" applyFill="1" applyBorder="1" applyAlignment="1">
      <alignment vertical="center"/>
    </xf>
    <xf numFmtId="3" fontId="71" fillId="0" borderId="14" xfId="0" applyNumberFormat="1" applyFont="1" applyFill="1" applyBorder="1" applyAlignment="1">
      <alignment vertical="center"/>
    </xf>
    <xf numFmtId="4" fontId="28" fillId="0" borderId="14" xfId="0" applyNumberFormat="1" applyFont="1" applyFill="1" applyBorder="1" applyAlignment="1">
      <alignment vertical="center"/>
    </xf>
    <xf numFmtId="3" fontId="28" fillId="0" borderId="14" xfId="0" applyNumberFormat="1" applyFont="1" applyFill="1" applyBorder="1" applyAlignment="1">
      <alignment vertical="center"/>
    </xf>
    <xf numFmtId="0" fontId="6" fillId="0" borderId="14" xfId="0" applyFont="1" applyFill="1" applyBorder="1" applyAlignment="1" applyProtection="1">
      <alignment horizontal="center" vertical="center"/>
      <protection locked="0"/>
    </xf>
    <xf numFmtId="4" fontId="6" fillId="0" borderId="14" xfId="46" applyNumberFormat="1" applyFont="1" applyFill="1" applyBorder="1" applyAlignment="1" applyProtection="1">
      <alignment vertical="center"/>
      <protection/>
    </xf>
    <xf numFmtId="3" fontId="6" fillId="0" borderId="14" xfId="46" applyNumberFormat="1" applyFont="1" applyFill="1" applyBorder="1" applyAlignment="1" applyProtection="1">
      <alignment vertical="center"/>
      <protection/>
    </xf>
    <xf numFmtId="4" fontId="23" fillId="0" borderId="14" xfId="0" applyNumberFormat="1" applyFont="1" applyFill="1" applyBorder="1" applyAlignment="1">
      <alignment vertical="center"/>
    </xf>
    <xf numFmtId="3" fontId="23" fillId="0" borderId="14" xfId="0" applyNumberFormat="1" applyFont="1" applyFill="1" applyBorder="1" applyAlignment="1">
      <alignment vertical="center"/>
    </xf>
    <xf numFmtId="3" fontId="6" fillId="0" borderId="14" xfId="132" applyNumberFormat="1" applyFont="1" applyFill="1" applyBorder="1" applyAlignment="1" applyProtection="1">
      <alignment vertical="center"/>
      <protection/>
    </xf>
    <xf numFmtId="2" fontId="6" fillId="0" borderId="14" xfId="132" applyNumberFormat="1" applyFont="1" applyFill="1" applyBorder="1" applyAlignment="1" applyProtection="1">
      <alignment vertical="center"/>
      <protection/>
    </xf>
    <xf numFmtId="177" fontId="6" fillId="0" borderId="14" xfId="134" applyNumberFormat="1" applyFont="1" applyFill="1" applyBorder="1" applyAlignment="1" applyProtection="1">
      <alignment vertical="center"/>
      <protection/>
    </xf>
    <xf numFmtId="4" fontId="23" fillId="0" borderId="14" xfId="44" applyNumberFormat="1" applyFont="1" applyFill="1" applyBorder="1" applyAlignment="1" applyProtection="1">
      <alignment horizontal="right" vertical="center"/>
      <protection locked="0"/>
    </xf>
    <xf numFmtId="3" fontId="23" fillId="0" borderId="14" xfId="44" applyNumberFormat="1" applyFont="1" applyFill="1" applyBorder="1" applyAlignment="1" applyProtection="1">
      <alignment horizontal="right" vertical="center"/>
      <protection locked="0"/>
    </xf>
    <xf numFmtId="4" fontId="23" fillId="0" borderId="14" xfId="46" applyNumberFormat="1" applyFont="1" applyFill="1" applyBorder="1" applyAlignment="1" applyProtection="1">
      <alignment horizontal="right" vertical="center"/>
      <protection locked="0"/>
    </xf>
    <xf numFmtId="3" fontId="23" fillId="0" borderId="14" xfId="46" applyNumberFormat="1" applyFont="1" applyFill="1" applyBorder="1" applyAlignment="1" applyProtection="1">
      <alignment horizontal="right" vertical="center"/>
      <protection locked="0"/>
    </xf>
    <xf numFmtId="2" fontId="6" fillId="0" borderId="14" xfId="0" applyNumberFormat="1" applyFont="1" applyFill="1" applyBorder="1" applyAlignment="1" applyProtection="1">
      <alignment horizontal="right" vertical="center"/>
      <protection/>
    </xf>
    <xf numFmtId="4" fontId="23" fillId="0" borderId="14" xfId="65" applyNumberFormat="1" applyFont="1" applyFill="1" applyBorder="1" applyAlignment="1" applyProtection="1">
      <alignment horizontal="right" vertical="center"/>
      <protection/>
    </xf>
    <xf numFmtId="3" fontId="23" fillId="0" borderId="14" xfId="65" applyNumberFormat="1" applyFont="1" applyFill="1" applyBorder="1" applyAlignment="1" applyProtection="1">
      <alignment horizontal="right" vertical="center"/>
      <protection/>
    </xf>
    <xf numFmtId="4" fontId="23" fillId="0" borderId="14" xfId="45" applyNumberFormat="1" applyFont="1" applyFill="1" applyBorder="1" applyAlignment="1" applyProtection="1">
      <alignment horizontal="right" vertical="center"/>
      <protection locked="0"/>
    </xf>
    <xf numFmtId="3" fontId="23" fillId="0" borderId="14" xfId="45" applyNumberFormat="1" applyFont="1" applyFill="1" applyBorder="1" applyAlignment="1" applyProtection="1">
      <alignment horizontal="right" vertical="center"/>
      <protection locked="0"/>
    </xf>
    <xf numFmtId="4" fontId="23" fillId="0" borderId="14" xfId="0" applyNumberFormat="1" applyFont="1" applyFill="1" applyBorder="1" applyAlignment="1">
      <alignment horizontal="right" vertical="center"/>
    </xf>
    <xf numFmtId="3" fontId="23" fillId="0" borderId="14" xfId="0" applyNumberFormat="1" applyFont="1" applyFill="1" applyBorder="1" applyAlignment="1">
      <alignment horizontal="right" vertical="center"/>
    </xf>
    <xf numFmtId="0" fontId="21" fillId="36" borderId="12" xfId="0" applyFont="1" applyFill="1" applyBorder="1" applyAlignment="1">
      <alignment horizontal="center" vertical="center" wrapText="1"/>
    </xf>
    <xf numFmtId="0" fontId="5" fillId="35" borderId="0" xfId="0" applyNumberFormat="1" applyFont="1" applyFill="1" applyBorder="1" applyAlignment="1" applyProtection="1">
      <alignment horizontal="center" vertical="center" wrapText="1"/>
      <protection locked="0"/>
    </xf>
    <xf numFmtId="3" fontId="15" fillId="35" borderId="11" xfId="0" applyNumberFormat="1" applyFont="1" applyFill="1" applyBorder="1" applyAlignment="1" applyProtection="1">
      <alignment horizontal="right" vertical="center" wrapText="1"/>
      <protection locked="0"/>
    </xf>
    <xf numFmtId="2" fontId="18" fillId="35" borderId="0" xfId="71" applyNumberFormat="1" applyFont="1" applyFill="1" applyBorder="1" applyAlignment="1" applyProtection="1">
      <alignment horizontal="center" vertical="center" wrapText="1"/>
      <protection locked="0"/>
    </xf>
    <xf numFmtId="0" fontId="19" fillId="35" borderId="11" xfId="0" applyNumberFormat="1" applyFont="1" applyFill="1" applyBorder="1" applyAlignment="1" applyProtection="1">
      <alignment horizontal="center" vertical="center" wrapText="1"/>
      <protection locked="0"/>
    </xf>
  </cellXfs>
  <cellStyles count="131">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Excel Built-in Normal" xfId="64"/>
    <cellStyle name="Excel_BuiltIn_İyi 1" xfId="65"/>
    <cellStyle name="Giriş" xfId="66"/>
    <cellStyle name="Hesaplama" xfId="67"/>
    <cellStyle name="İşaretli Hücre" xfId="68"/>
    <cellStyle name="İyi" xfId="69"/>
    <cellStyle name="Followed Hyperlink" xfId="70"/>
    <cellStyle name="Hyperlink" xfId="71"/>
    <cellStyle name="Köprü 2" xfId="72"/>
    <cellStyle name="Kötü" xfId="73"/>
    <cellStyle name="Normal 10" xfId="74"/>
    <cellStyle name="Normal 11" xfId="75"/>
    <cellStyle name="Normal 11 2" xfId="76"/>
    <cellStyle name="Normal 12" xfId="77"/>
    <cellStyle name="Normal 12 2" xfId="78"/>
    <cellStyle name="Normal 2" xfId="79"/>
    <cellStyle name="Normal 2 10 10" xfId="80"/>
    <cellStyle name="Normal 2 10 10 2" xfId="81"/>
    <cellStyle name="Normal 2 2" xfId="82"/>
    <cellStyle name="Normal 2 2 2" xfId="83"/>
    <cellStyle name="Normal 2 2 2 2" xfId="84"/>
    <cellStyle name="Normal 2 2 3" xfId="85"/>
    <cellStyle name="Normal 2 2 4" xfId="86"/>
    <cellStyle name="Normal 2 2 5" xfId="87"/>
    <cellStyle name="Normal 2 2 5 2" xfId="88"/>
    <cellStyle name="Normal 2 3" xfId="89"/>
    <cellStyle name="Normal 2 4" xfId="90"/>
    <cellStyle name="Normal 2 5" xfId="91"/>
    <cellStyle name="Normal 2 5 2" xfId="92"/>
    <cellStyle name="Normal 3" xfId="93"/>
    <cellStyle name="Normal 3 2" xfId="94"/>
    <cellStyle name="Normal 4" xfId="95"/>
    <cellStyle name="Normal 4 2" xfId="96"/>
    <cellStyle name="Normal 5" xfId="97"/>
    <cellStyle name="Normal 5 2" xfId="98"/>
    <cellStyle name="Normal 5 2 2" xfId="99"/>
    <cellStyle name="Normal 5 3" xfId="100"/>
    <cellStyle name="Normal 5 4" xfId="101"/>
    <cellStyle name="Normal 5 5" xfId="102"/>
    <cellStyle name="Normal 6" xfId="103"/>
    <cellStyle name="Normal 6 2" xfId="104"/>
    <cellStyle name="Normal 6 3" xfId="105"/>
    <cellStyle name="Normal 6 4" xfId="106"/>
    <cellStyle name="Normal 7" xfId="107"/>
    <cellStyle name="Normal 7 2" xfId="108"/>
    <cellStyle name="Normal 8" xfId="109"/>
    <cellStyle name="Normal 9" xfId="110"/>
    <cellStyle name="Not" xfId="111"/>
    <cellStyle name="Nötr" xfId="112"/>
    <cellStyle name="Onaylı" xfId="113"/>
    <cellStyle name="Currency" xfId="114"/>
    <cellStyle name="Currency [0]" xfId="115"/>
    <cellStyle name="ParaBirimi 2" xfId="116"/>
    <cellStyle name="ParaBirimi 3" xfId="117"/>
    <cellStyle name="Toplam" xfId="118"/>
    <cellStyle name="Uyarı Metni" xfId="119"/>
    <cellStyle name="Virgül 10" xfId="120"/>
    <cellStyle name="Virgül 2" xfId="121"/>
    <cellStyle name="Virgül 2 2" xfId="122"/>
    <cellStyle name="Virgül 3" xfId="123"/>
    <cellStyle name="Virgül 3 2" xfId="124"/>
    <cellStyle name="Virgül 4" xfId="125"/>
    <cellStyle name="Vurgu1" xfId="126"/>
    <cellStyle name="Vurgu2" xfId="127"/>
    <cellStyle name="Vurgu3" xfId="128"/>
    <cellStyle name="Vurgu4" xfId="129"/>
    <cellStyle name="Vurgu5" xfId="130"/>
    <cellStyle name="Vurgu6" xfId="131"/>
    <cellStyle name="Percent" xfId="132"/>
    <cellStyle name="Yüzde 2" xfId="133"/>
    <cellStyle name="Yüzde 2 2" xfId="134"/>
    <cellStyle name="Yüzde 2 3" xfId="135"/>
    <cellStyle name="Yüzde 2 4" xfId="136"/>
    <cellStyle name="Yüzde 2 4 2" xfId="137"/>
    <cellStyle name="Yüzde 3" xfId="138"/>
    <cellStyle name="Yüzde 4" xfId="139"/>
    <cellStyle name="Yüzde 5" xfId="140"/>
    <cellStyle name="Yüzde 6" xfId="141"/>
    <cellStyle name="Yüzde 6 2" xfId="142"/>
    <cellStyle name="Yüzde 7" xfId="143"/>
    <cellStyle name="Yüzde 7 2" xfId="14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6411"/>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ABEA"/>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52"/>
  <sheetViews>
    <sheetView tabSelected="1" zoomScalePageLayoutView="0" workbookViewId="0" topLeftCell="A1">
      <pane xSplit="3" ySplit="5" topLeftCell="R6" activePane="bottomRight" state="frozen"/>
      <selection pane="topLeft" activeCell="A1" sqref="A1"/>
      <selection pane="topRight" activeCell="D1" sqref="D1"/>
      <selection pane="bottomLeft" activeCell="A6" sqref="A6"/>
      <selection pane="bottomRight" activeCell="A4" sqref="A4"/>
    </sheetView>
  </sheetViews>
  <sheetFormatPr defaultColWidth="4.421875" defaultRowHeight="12.75"/>
  <cols>
    <col min="1" max="1" width="2.7109375" style="1" bestFit="1" customWidth="1"/>
    <col min="2" max="2" width="3.28125" style="2" bestFit="1" customWidth="1"/>
    <col min="3" max="3" width="28.00390625" style="3" bestFit="1" customWidth="1"/>
    <col min="4" max="4" width="4.00390625" style="4" bestFit="1" customWidth="1"/>
    <col min="5" max="5" width="30.421875" style="6" bestFit="1" customWidth="1"/>
    <col min="6" max="6" width="5.8515625" style="7" bestFit="1" customWidth="1"/>
    <col min="7" max="7" width="13.57421875" style="8" bestFit="1" customWidth="1"/>
    <col min="8" max="9" width="3.140625" style="9" bestFit="1" customWidth="1"/>
    <col min="10" max="10" width="3.140625" style="87" bestFit="1" customWidth="1"/>
    <col min="11" max="11" width="2.57421875" style="10" bestFit="1" customWidth="1"/>
    <col min="12" max="12" width="7.28125" style="11" bestFit="1" customWidth="1"/>
    <col min="13" max="13" width="4.8515625" style="12" bestFit="1" customWidth="1"/>
    <col min="14" max="14" width="8.28125" style="11" bestFit="1" customWidth="1"/>
    <col min="15" max="15" width="4.8515625" style="12" bestFit="1" customWidth="1"/>
    <col min="16" max="16" width="7.28125" style="13" bestFit="1" customWidth="1"/>
    <col min="17" max="17" width="4.8515625" style="14" bestFit="1" customWidth="1"/>
    <col min="18" max="18" width="8.28125" style="15" bestFit="1" customWidth="1"/>
    <col min="19" max="19" width="5.57421875" style="16" bestFit="1" customWidth="1"/>
    <col min="20" max="20" width="4.28125" style="17" bestFit="1" customWidth="1"/>
    <col min="21" max="21" width="4.28125" style="18" bestFit="1" customWidth="1"/>
    <col min="22" max="22" width="8.28125" style="18" bestFit="1" customWidth="1"/>
    <col min="23" max="23" width="5.57421875" style="18" bestFit="1" customWidth="1"/>
    <col min="24" max="25" width="4.28125" style="19" bestFit="1" customWidth="1"/>
    <col min="26" max="26" width="9.00390625" style="13" bestFit="1" customWidth="1"/>
    <col min="27" max="27" width="6.7109375" style="20" bestFit="1" customWidth="1"/>
    <col min="28" max="28" width="4.28125" style="21" bestFit="1" customWidth="1"/>
    <col min="29" max="16384" width="4.421875" style="3" customWidth="1"/>
  </cols>
  <sheetData>
    <row r="1" spans="1:28" s="27" customFormat="1" ht="12.75">
      <c r="A1" s="22"/>
      <c r="B1" s="114" t="s">
        <v>0</v>
      </c>
      <c r="C1" s="114"/>
      <c r="D1" s="23"/>
      <c r="E1" s="24"/>
      <c r="F1" s="25"/>
      <c r="G1" s="24"/>
      <c r="H1" s="26"/>
      <c r="I1" s="79"/>
      <c r="J1" s="82"/>
      <c r="K1" s="26"/>
      <c r="L1" s="115" t="s">
        <v>1</v>
      </c>
      <c r="M1" s="115"/>
      <c r="N1" s="115"/>
      <c r="O1" s="115"/>
      <c r="P1" s="115"/>
      <c r="Q1" s="115"/>
      <c r="R1" s="115"/>
      <c r="S1" s="115"/>
      <c r="T1" s="115"/>
      <c r="U1" s="115"/>
      <c r="V1" s="115"/>
      <c r="W1" s="115"/>
      <c r="X1" s="115"/>
      <c r="Y1" s="115"/>
      <c r="Z1" s="115"/>
      <c r="AA1" s="115"/>
      <c r="AB1" s="115"/>
    </row>
    <row r="2" spans="1:28" s="27" customFormat="1" ht="12.75">
      <c r="A2" s="22"/>
      <c r="B2" s="116" t="s">
        <v>2</v>
      </c>
      <c r="C2" s="116"/>
      <c r="D2" s="28"/>
      <c r="E2" s="29"/>
      <c r="F2" s="30"/>
      <c r="G2" s="29"/>
      <c r="H2" s="31"/>
      <c r="I2" s="31"/>
      <c r="J2" s="83"/>
      <c r="K2" s="32"/>
      <c r="L2" s="115"/>
      <c r="M2" s="115"/>
      <c r="N2" s="115"/>
      <c r="O2" s="115"/>
      <c r="P2" s="115"/>
      <c r="Q2" s="115"/>
      <c r="R2" s="115"/>
      <c r="S2" s="115"/>
      <c r="T2" s="115"/>
      <c r="U2" s="115"/>
      <c r="V2" s="115"/>
      <c r="W2" s="115"/>
      <c r="X2" s="115"/>
      <c r="Y2" s="115"/>
      <c r="Z2" s="115"/>
      <c r="AA2" s="115"/>
      <c r="AB2" s="115"/>
    </row>
    <row r="3" spans="1:28" s="27" customFormat="1" ht="11.25">
      <c r="A3" s="22"/>
      <c r="B3" s="117" t="s">
        <v>106</v>
      </c>
      <c r="C3" s="117"/>
      <c r="D3" s="33"/>
      <c r="E3" s="34"/>
      <c r="F3" s="35"/>
      <c r="G3" s="34"/>
      <c r="H3" s="36"/>
      <c r="I3" s="36"/>
      <c r="J3" s="84"/>
      <c r="K3" s="36"/>
      <c r="L3" s="115"/>
      <c r="M3" s="115"/>
      <c r="N3" s="115"/>
      <c r="O3" s="115"/>
      <c r="P3" s="115"/>
      <c r="Q3" s="115"/>
      <c r="R3" s="115"/>
      <c r="S3" s="115"/>
      <c r="T3" s="115"/>
      <c r="U3" s="115"/>
      <c r="V3" s="115"/>
      <c r="W3" s="115"/>
      <c r="X3" s="115"/>
      <c r="Y3" s="115"/>
      <c r="Z3" s="115"/>
      <c r="AA3" s="115"/>
      <c r="AB3" s="115"/>
    </row>
    <row r="4" spans="1:28" s="43" customFormat="1" ht="11.25" customHeight="1">
      <c r="A4" s="37"/>
      <c r="B4" s="38"/>
      <c r="C4" s="39"/>
      <c r="D4" s="40"/>
      <c r="E4" s="39"/>
      <c r="F4" s="41"/>
      <c r="G4" s="42"/>
      <c r="H4" s="42"/>
      <c r="I4" s="80"/>
      <c r="J4" s="85"/>
      <c r="K4" s="42"/>
      <c r="L4" s="113" t="s">
        <v>3</v>
      </c>
      <c r="M4" s="113"/>
      <c r="N4" s="113" t="s">
        <v>4</v>
      </c>
      <c r="O4" s="113"/>
      <c r="P4" s="113" t="s">
        <v>5</v>
      </c>
      <c r="Q4" s="113"/>
      <c r="R4" s="113" t="s">
        <v>6</v>
      </c>
      <c r="S4" s="113"/>
      <c r="T4" s="113"/>
      <c r="U4" s="113"/>
      <c r="V4" s="113" t="s">
        <v>7</v>
      </c>
      <c r="W4" s="113"/>
      <c r="X4" s="113" t="s">
        <v>8</v>
      </c>
      <c r="Y4" s="113"/>
      <c r="Z4" s="113" t="s">
        <v>9</v>
      </c>
      <c r="AA4" s="113"/>
      <c r="AB4" s="113"/>
    </row>
    <row r="5" spans="1:28" s="54" customFormat="1" ht="59.25" customHeight="1">
      <c r="A5" s="44"/>
      <c r="B5" s="45"/>
      <c r="C5" s="46" t="s">
        <v>10</v>
      </c>
      <c r="D5" s="47" t="s">
        <v>11</v>
      </c>
      <c r="E5" s="46" t="s">
        <v>12</v>
      </c>
      <c r="F5" s="48" t="s">
        <v>13</v>
      </c>
      <c r="G5" s="49" t="s">
        <v>14</v>
      </c>
      <c r="H5" s="50" t="s">
        <v>15</v>
      </c>
      <c r="I5" s="81" t="s">
        <v>16</v>
      </c>
      <c r="J5" s="86" t="s">
        <v>17</v>
      </c>
      <c r="K5" s="50" t="s">
        <v>18</v>
      </c>
      <c r="L5" s="51" t="s">
        <v>19</v>
      </c>
      <c r="M5" s="52" t="s">
        <v>20</v>
      </c>
      <c r="N5" s="51" t="s">
        <v>19</v>
      </c>
      <c r="O5" s="52" t="s">
        <v>20</v>
      </c>
      <c r="P5" s="51" t="s">
        <v>19</v>
      </c>
      <c r="Q5" s="52" t="s">
        <v>20</v>
      </c>
      <c r="R5" s="51" t="s">
        <v>21</v>
      </c>
      <c r="S5" s="52" t="s">
        <v>22</v>
      </c>
      <c r="T5" s="53" t="s">
        <v>23</v>
      </c>
      <c r="U5" s="53" t="s">
        <v>24</v>
      </c>
      <c r="V5" s="51" t="s">
        <v>19</v>
      </c>
      <c r="W5" s="52" t="s">
        <v>25</v>
      </c>
      <c r="X5" s="53" t="s">
        <v>26</v>
      </c>
      <c r="Y5" s="53" t="s">
        <v>27</v>
      </c>
      <c r="Z5" s="51" t="s">
        <v>19</v>
      </c>
      <c r="AA5" s="52" t="s">
        <v>20</v>
      </c>
      <c r="AB5" s="53" t="s">
        <v>24</v>
      </c>
    </row>
    <row r="6" spans="4:25" ht="11.25">
      <c r="D6" s="5"/>
      <c r="X6" s="18"/>
      <c r="Y6" s="18"/>
    </row>
    <row r="7" spans="1:28" s="62" customFormat="1" ht="11.25">
      <c r="A7" s="55">
        <v>1</v>
      </c>
      <c r="B7" s="56"/>
      <c r="C7" s="57" t="s">
        <v>74</v>
      </c>
      <c r="D7" s="58" t="s">
        <v>39</v>
      </c>
      <c r="E7" s="59" t="s">
        <v>74</v>
      </c>
      <c r="F7" s="60">
        <v>43441</v>
      </c>
      <c r="G7" s="61" t="s">
        <v>51</v>
      </c>
      <c r="H7" s="72">
        <v>359</v>
      </c>
      <c r="I7" s="72">
        <v>392</v>
      </c>
      <c r="J7" s="88">
        <v>486</v>
      </c>
      <c r="K7" s="73">
        <v>5</v>
      </c>
      <c r="L7" s="95">
        <v>432121</v>
      </c>
      <c r="M7" s="96">
        <v>30850</v>
      </c>
      <c r="N7" s="95">
        <v>904478</v>
      </c>
      <c r="O7" s="96">
        <v>62008</v>
      </c>
      <c r="P7" s="95">
        <v>952192</v>
      </c>
      <c r="Q7" s="96">
        <v>66522</v>
      </c>
      <c r="R7" s="97">
        <f aca="true" t="shared" si="0" ref="R7:R38">L7+N7+P7</f>
        <v>2288791</v>
      </c>
      <c r="S7" s="98">
        <f aca="true" t="shared" si="1" ref="S7:S38">M7+O7+Q7</f>
        <v>159380</v>
      </c>
      <c r="T7" s="99">
        <f>S7/J7</f>
        <v>327.9423868312757</v>
      </c>
      <c r="U7" s="100">
        <f aca="true" t="shared" si="2" ref="U7:U38">R7/S7</f>
        <v>14.36059104028109</v>
      </c>
      <c r="V7" s="92">
        <v>2296983</v>
      </c>
      <c r="W7" s="93">
        <v>164209</v>
      </c>
      <c r="X7" s="101">
        <f aca="true" t="shared" si="3" ref="X7:Y10">IF(V7&lt;&gt;0,-(V7-R7)/V7,"")</f>
        <v>-0.003566417339614616</v>
      </c>
      <c r="Y7" s="101">
        <f t="shared" si="3"/>
        <v>-0.029407645135163116</v>
      </c>
      <c r="Z7" s="102">
        <v>21527622</v>
      </c>
      <c r="AA7" s="103">
        <v>1616169</v>
      </c>
      <c r="AB7" s="106">
        <f aca="true" t="shared" si="4" ref="AB7:AB52">Z7/AA7</f>
        <v>13.320155256040675</v>
      </c>
    </row>
    <row r="8" spans="1:28" s="62" customFormat="1" ht="11.25">
      <c r="A8" s="55">
        <v>2</v>
      </c>
      <c r="B8" s="56"/>
      <c r="C8" s="64" t="s">
        <v>104</v>
      </c>
      <c r="D8" s="65" t="s">
        <v>32</v>
      </c>
      <c r="E8" s="66" t="s">
        <v>104</v>
      </c>
      <c r="F8" s="67">
        <v>43462</v>
      </c>
      <c r="G8" s="61" t="s">
        <v>33</v>
      </c>
      <c r="H8" s="74">
        <v>340</v>
      </c>
      <c r="I8" s="74">
        <v>343</v>
      </c>
      <c r="J8" s="88">
        <v>343</v>
      </c>
      <c r="K8" s="73">
        <v>2</v>
      </c>
      <c r="L8" s="95">
        <v>620780</v>
      </c>
      <c r="M8" s="96">
        <v>35417</v>
      </c>
      <c r="N8" s="95">
        <v>1082502</v>
      </c>
      <c r="O8" s="96">
        <v>63230</v>
      </c>
      <c r="P8" s="95">
        <v>994197</v>
      </c>
      <c r="Q8" s="96">
        <v>60006</v>
      </c>
      <c r="R8" s="97">
        <f t="shared" si="0"/>
        <v>2697479</v>
      </c>
      <c r="S8" s="98">
        <f t="shared" si="1"/>
        <v>158653</v>
      </c>
      <c r="T8" s="99">
        <f>S8/J8</f>
        <v>462.5451895043732</v>
      </c>
      <c r="U8" s="100">
        <f t="shared" si="2"/>
        <v>17.00238255816152</v>
      </c>
      <c r="V8" s="92">
        <v>4027287</v>
      </c>
      <c r="W8" s="93">
        <v>238346</v>
      </c>
      <c r="X8" s="101">
        <f t="shared" si="3"/>
        <v>-0.33019946182132043</v>
      </c>
      <c r="Y8" s="101">
        <f t="shared" si="3"/>
        <v>-0.33435845367658784</v>
      </c>
      <c r="Z8" s="104">
        <v>9112718</v>
      </c>
      <c r="AA8" s="105">
        <v>550055</v>
      </c>
      <c r="AB8" s="106">
        <f t="shared" si="4"/>
        <v>16.566921489669216</v>
      </c>
    </row>
    <row r="9" spans="1:28" s="62" customFormat="1" ht="11.25">
      <c r="A9" s="55">
        <v>3</v>
      </c>
      <c r="B9" s="56"/>
      <c r="C9" s="57" t="s">
        <v>96</v>
      </c>
      <c r="D9" s="58" t="s">
        <v>32</v>
      </c>
      <c r="E9" s="59" t="s">
        <v>96</v>
      </c>
      <c r="F9" s="60">
        <v>43462</v>
      </c>
      <c r="G9" s="61" t="s">
        <v>37</v>
      </c>
      <c r="H9" s="72">
        <v>379</v>
      </c>
      <c r="I9" s="72">
        <v>388</v>
      </c>
      <c r="J9" s="88">
        <v>488</v>
      </c>
      <c r="K9" s="73">
        <v>2</v>
      </c>
      <c r="L9" s="95">
        <v>270194.84</v>
      </c>
      <c r="M9" s="96">
        <v>19621</v>
      </c>
      <c r="N9" s="95">
        <v>485004.73</v>
      </c>
      <c r="O9" s="96">
        <v>35020</v>
      </c>
      <c r="P9" s="95">
        <v>503592.13</v>
      </c>
      <c r="Q9" s="96">
        <v>36147</v>
      </c>
      <c r="R9" s="97">
        <f t="shared" si="0"/>
        <v>1258791.7000000002</v>
      </c>
      <c r="S9" s="98">
        <f t="shared" si="1"/>
        <v>90788</v>
      </c>
      <c r="T9" s="99">
        <f>S9/J9</f>
        <v>186.04098360655738</v>
      </c>
      <c r="U9" s="100">
        <f t="shared" si="2"/>
        <v>13.865177115918405</v>
      </c>
      <c r="V9" s="92">
        <v>2708826.05</v>
      </c>
      <c r="W9" s="93">
        <v>195311</v>
      </c>
      <c r="X9" s="101">
        <f t="shared" si="3"/>
        <v>-0.535299913407138</v>
      </c>
      <c r="Y9" s="101">
        <f t="shared" si="3"/>
        <v>-0.535161870043162</v>
      </c>
      <c r="Z9" s="102">
        <v>5300997.93</v>
      </c>
      <c r="AA9" s="103">
        <v>390754</v>
      </c>
      <c r="AB9" s="106">
        <f t="shared" si="4"/>
        <v>13.566074640310783</v>
      </c>
    </row>
    <row r="10" spans="1:28" s="62" customFormat="1" ht="11.25">
      <c r="A10" s="55">
        <v>4</v>
      </c>
      <c r="B10" s="56"/>
      <c r="C10" s="57" t="s">
        <v>71</v>
      </c>
      <c r="D10" s="58" t="s">
        <v>32</v>
      </c>
      <c r="E10" s="59" t="s">
        <v>71</v>
      </c>
      <c r="F10" s="60">
        <v>43434</v>
      </c>
      <c r="G10" s="61" t="s">
        <v>51</v>
      </c>
      <c r="H10" s="72">
        <v>392</v>
      </c>
      <c r="I10" s="72">
        <v>272</v>
      </c>
      <c r="J10" s="88">
        <v>282</v>
      </c>
      <c r="K10" s="73">
        <v>6</v>
      </c>
      <c r="L10" s="95">
        <v>171492</v>
      </c>
      <c r="M10" s="96">
        <v>12108</v>
      </c>
      <c r="N10" s="95">
        <v>376306</v>
      </c>
      <c r="O10" s="96">
        <v>25867</v>
      </c>
      <c r="P10" s="95">
        <v>404649</v>
      </c>
      <c r="Q10" s="96">
        <v>28490</v>
      </c>
      <c r="R10" s="97">
        <f t="shared" si="0"/>
        <v>952447</v>
      </c>
      <c r="S10" s="98">
        <f t="shared" si="1"/>
        <v>66465</v>
      </c>
      <c r="T10" s="99">
        <f>S10/J10</f>
        <v>235.69148936170214</v>
      </c>
      <c r="U10" s="100">
        <f t="shared" si="2"/>
        <v>14.330053411569999</v>
      </c>
      <c r="V10" s="92">
        <v>1215032</v>
      </c>
      <c r="W10" s="93">
        <v>86631</v>
      </c>
      <c r="X10" s="101">
        <f t="shared" si="3"/>
        <v>-0.21611364968165447</v>
      </c>
      <c r="Y10" s="101">
        <f t="shared" si="3"/>
        <v>-0.23278041347785436</v>
      </c>
      <c r="Z10" s="102">
        <v>22699285</v>
      </c>
      <c r="AA10" s="103">
        <v>1712957</v>
      </c>
      <c r="AB10" s="106">
        <f t="shared" si="4"/>
        <v>13.251520616104198</v>
      </c>
    </row>
    <row r="11" spans="1:28" s="62" customFormat="1" ht="11.25">
      <c r="A11" s="55">
        <v>5</v>
      </c>
      <c r="B11" s="63" t="s">
        <v>29</v>
      </c>
      <c r="C11" s="57" t="s">
        <v>113</v>
      </c>
      <c r="D11" s="58" t="s">
        <v>36</v>
      </c>
      <c r="E11" s="59" t="s">
        <v>112</v>
      </c>
      <c r="F11" s="60">
        <v>43469</v>
      </c>
      <c r="G11" s="61" t="s">
        <v>37</v>
      </c>
      <c r="H11" s="72">
        <v>352</v>
      </c>
      <c r="I11" s="72">
        <v>352</v>
      </c>
      <c r="J11" s="88">
        <v>352</v>
      </c>
      <c r="K11" s="73">
        <v>1</v>
      </c>
      <c r="L11" s="95">
        <v>58112.27</v>
      </c>
      <c r="M11" s="96">
        <v>4333</v>
      </c>
      <c r="N11" s="95">
        <v>327300.11</v>
      </c>
      <c r="O11" s="96">
        <v>23718</v>
      </c>
      <c r="P11" s="95">
        <v>475228.85</v>
      </c>
      <c r="Q11" s="96">
        <v>34880</v>
      </c>
      <c r="R11" s="97">
        <f t="shared" si="0"/>
        <v>860641.23</v>
      </c>
      <c r="S11" s="98">
        <f t="shared" si="1"/>
        <v>62931</v>
      </c>
      <c r="T11" s="99">
        <f>S11/J11</f>
        <v>178.78125</v>
      </c>
      <c r="U11" s="100">
        <f t="shared" si="2"/>
        <v>13.675950326548124</v>
      </c>
      <c r="V11" s="92"/>
      <c r="W11" s="93"/>
      <c r="X11" s="101"/>
      <c r="Y11" s="101"/>
      <c r="Z11" s="102">
        <v>860641.23</v>
      </c>
      <c r="AA11" s="103">
        <v>62931</v>
      </c>
      <c r="AB11" s="106">
        <f t="shared" si="4"/>
        <v>13.675950326548124</v>
      </c>
    </row>
    <row r="12" spans="1:28" s="62" customFormat="1" ht="11.25">
      <c r="A12" s="55">
        <v>6</v>
      </c>
      <c r="B12" s="63" t="s">
        <v>29</v>
      </c>
      <c r="C12" s="57" t="s">
        <v>108</v>
      </c>
      <c r="D12" s="58" t="s">
        <v>46</v>
      </c>
      <c r="E12" s="59" t="s">
        <v>108</v>
      </c>
      <c r="F12" s="60">
        <v>43469</v>
      </c>
      <c r="G12" s="61" t="s">
        <v>38</v>
      </c>
      <c r="H12" s="72">
        <v>245</v>
      </c>
      <c r="I12" s="72">
        <v>245</v>
      </c>
      <c r="J12" s="88">
        <v>245</v>
      </c>
      <c r="K12" s="73">
        <v>1</v>
      </c>
      <c r="L12" s="95">
        <v>99624.71</v>
      </c>
      <c r="M12" s="96">
        <v>7146</v>
      </c>
      <c r="N12" s="95">
        <v>206754.11</v>
      </c>
      <c r="O12" s="96">
        <v>14833</v>
      </c>
      <c r="P12" s="95">
        <v>222796.74</v>
      </c>
      <c r="Q12" s="96">
        <v>16024</v>
      </c>
      <c r="R12" s="97">
        <f t="shared" si="0"/>
        <v>529175.56</v>
      </c>
      <c r="S12" s="98">
        <f t="shared" si="1"/>
        <v>38003</v>
      </c>
      <c r="T12" s="99">
        <f>S12/J12</f>
        <v>155.11428571428573</v>
      </c>
      <c r="U12" s="100">
        <f t="shared" si="2"/>
        <v>13.9245733231587</v>
      </c>
      <c r="V12" s="92"/>
      <c r="W12" s="93"/>
      <c r="X12" s="101"/>
      <c r="Y12" s="101"/>
      <c r="Z12" s="75">
        <v>529175.56</v>
      </c>
      <c r="AA12" s="76">
        <v>38003</v>
      </c>
      <c r="AB12" s="106">
        <f t="shared" si="4"/>
        <v>13.9245733231587</v>
      </c>
    </row>
    <row r="13" spans="1:28" s="62" customFormat="1" ht="11.25">
      <c r="A13" s="55">
        <v>7</v>
      </c>
      <c r="B13" s="56"/>
      <c r="C13" s="57" t="s">
        <v>53</v>
      </c>
      <c r="D13" s="58" t="s">
        <v>43</v>
      </c>
      <c r="E13" s="59" t="s">
        <v>53</v>
      </c>
      <c r="F13" s="60">
        <v>43399</v>
      </c>
      <c r="G13" s="61" t="s">
        <v>37</v>
      </c>
      <c r="H13" s="72">
        <v>411</v>
      </c>
      <c r="I13" s="72">
        <v>172</v>
      </c>
      <c r="J13" s="88">
        <v>172</v>
      </c>
      <c r="K13" s="73">
        <v>11</v>
      </c>
      <c r="L13" s="95">
        <v>65332.39</v>
      </c>
      <c r="M13" s="96">
        <v>6508</v>
      </c>
      <c r="N13" s="95">
        <v>127368.58</v>
      </c>
      <c r="O13" s="96">
        <v>12447</v>
      </c>
      <c r="P13" s="95">
        <v>139667.74</v>
      </c>
      <c r="Q13" s="96">
        <v>13689</v>
      </c>
      <c r="R13" s="97">
        <f t="shared" si="0"/>
        <v>332368.70999999996</v>
      </c>
      <c r="S13" s="98">
        <f t="shared" si="1"/>
        <v>32644</v>
      </c>
      <c r="T13" s="99">
        <f>S13/J13</f>
        <v>189.7906976744186</v>
      </c>
      <c r="U13" s="100">
        <f t="shared" si="2"/>
        <v>10.181617142507045</v>
      </c>
      <c r="V13" s="92">
        <v>431641.36</v>
      </c>
      <c r="W13" s="93">
        <v>42166</v>
      </c>
      <c r="X13" s="101">
        <f aca="true" t="shared" si="5" ref="X13:Y15">IF(V13&lt;&gt;0,-(V13-R13)/V13,"")</f>
        <v>-0.2299887341657899</v>
      </c>
      <c r="Y13" s="101">
        <f t="shared" si="5"/>
        <v>-0.2258217521225632</v>
      </c>
      <c r="Z13" s="102">
        <v>83275490</v>
      </c>
      <c r="AA13" s="103">
        <v>6344263</v>
      </c>
      <c r="AB13" s="106">
        <f t="shared" si="4"/>
        <v>13.126109368416788</v>
      </c>
    </row>
    <row r="14" spans="1:28" s="62" customFormat="1" ht="11.25">
      <c r="A14" s="55">
        <v>8</v>
      </c>
      <c r="B14" s="56"/>
      <c r="C14" s="57" t="s">
        <v>95</v>
      </c>
      <c r="D14" s="58" t="s">
        <v>32</v>
      </c>
      <c r="E14" s="59" t="s">
        <v>95</v>
      </c>
      <c r="F14" s="60">
        <v>43455</v>
      </c>
      <c r="G14" s="61" t="s">
        <v>28</v>
      </c>
      <c r="H14" s="72">
        <v>327</v>
      </c>
      <c r="I14" s="72">
        <v>295</v>
      </c>
      <c r="J14" s="88">
        <v>295</v>
      </c>
      <c r="K14" s="73">
        <v>3</v>
      </c>
      <c r="L14" s="95">
        <v>83197</v>
      </c>
      <c r="M14" s="96">
        <v>5626</v>
      </c>
      <c r="N14" s="95">
        <v>190788</v>
      </c>
      <c r="O14" s="96">
        <v>13227</v>
      </c>
      <c r="P14" s="95">
        <v>186106</v>
      </c>
      <c r="Q14" s="96">
        <v>13116</v>
      </c>
      <c r="R14" s="97">
        <f t="shared" si="0"/>
        <v>460091</v>
      </c>
      <c r="S14" s="98">
        <f t="shared" si="1"/>
        <v>31969</v>
      </c>
      <c r="T14" s="99">
        <f>S14/J14</f>
        <v>108.36949152542373</v>
      </c>
      <c r="U14" s="100">
        <f t="shared" si="2"/>
        <v>14.391785792486472</v>
      </c>
      <c r="V14" s="92">
        <v>794181</v>
      </c>
      <c r="W14" s="93">
        <v>55707</v>
      </c>
      <c r="X14" s="101">
        <f t="shared" si="5"/>
        <v>-0.4206723656194243</v>
      </c>
      <c r="Y14" s="101">
        <f t="shared" si="5"/>
        <v>-0.4261223903638681</v>
      </c>
      <c r="Z14" s="102">
        <v>4600416</v>
      </c>
      <c r="AA14" s="103">
        <v>314426</v>
      </c>
      <c r="AB14" s="106">
        <f t="shared" si="4"/>
        <v>14.631156456527131</v>
      </c>
    </row>
    <row r="15" spans="1:28" s="62" customFormat="1" ht="11.25">
      <c r="A15" s="55">
        <v>9</v>
      </c>
      <c r="B15" s="71"/>
      <c r="C15" s="64" t="s">
        <v>75</v>
      </c>
      <c r="D15" s="65" t="s">
        <v>32</v>
      </c>
      <c r="E15" s="66" t="s">
        <v>75</v>
      </c>
      <c r="F15" s="67">
        <v>43441</v>
      </c>
      <c r="G15" s="61" t="s">
        <v>31</v>
      </c>
      <c r="H15" s="74">
        <v>357</v>
      </c>
      <c r="I15" s="74">
        <v>182</v>
      </c>
      <c r="J15" s="88">
        <v>182</v>
      </c>
      <c r="K15" s="73">
        <v>5</v>
      </c>
      <c r="L15" s="95">
        <v>31173.14</v>
      </c>
      <c r="M15" s="96">
        <v>2824</v>
      </c>
      <c r="N15" s="95">
        <v>115363.08</v>
      </c>
      <c r="O15" s="96">
        <v>10584</v>
      </c>
      <c r="P15" s="95">
        <v>120576.69</v>
      </c>
      <c r="Q15" s="96">
        <v>11069</v>
      </c>
      <c r="R15" s="97">
        <f t="shared" si="0"/>
        <v>267112.91000000003</v>
      </c>
      <c r="S15" s="98">
        <f t="shared" si="1"/>
        <v>24477</v>
      </c>
      <c r="T15" s="99">
        <f>S15/J15</f>
        <v>134.48901098901098</v>
      </c>
      <c r="U15" s="100">
        <f t="shared" si="2"/>
        <v>10.912812436164565</v>
      </c>
      <c r="V15" s="92">
        <v>537199.79</v>
      </c>
      <c r="W15" s="93">
        <v>50583</v>
      </c>
      <c r="X15" s="101">
        <f t="shared" si="5"/>
        <v>-0.5027680297492297</v>
      </c>
      <c r="Y15" s="101">
        <f t="shared" si="5"/>
        <v>-0.5161022477907597</v>
      </c>
      <c r="Z15" s="104">
        <v>10063353.78</v>
      </c>
      <c r="AA15" s="105">
        <v>829043</v>
      </c>
      <c r="AB15" s="106">
        <f t="shared" si="4"/>
        <v>12.138518484565939</v>
      </c>
    </row>
    <row r="16" spans="1:28" s="62" customFormat="1" ht="11.25">
      <c r="A16" s="55">
        <v>10</v>
      </c>
      <c r="B16" s="63" t="s">
        <v>29</v>
      </c>
      <c r="C16" s="64" t="s">
        <v>119</v>
      </c>
      <c r="D16" s="65" t="s">
        <v>39</v>
      </c>
      <c r="E16" s="66" t="s">
        <v>120</v>
      </c>
      <c r="F16" s="67">
        <v>43469</v>
      </c>
      <c r="G16" s="61" t="s">
        <v>31</v>
      </c>
      <c r="H16" s="74">
        <v>168</v>
      </c>
      <c r="I16" s="74">
        <v>168</v>
      </c>
      <c r="J16" s="88">
        <v>168</v>
      </c>
      <c r="K16" s="73">
        <v>1</v>
      </c>
      <c r="L16" s="95">
        <v>18543.95</v>
      </c>
      <c r="M16" s="96">
        <v>1526</v>
      </c>
      <c r="N16" s="95">
        <v>94011.15</v>
      </c>
      <c r="O16" s="96">
        <v>6781</v>
      </c>
      <c r="P16" s="95">
        <v>102621</v>
      </c>
      <c r="Q16" s="96">
        <v>7450</v>
      </c>
      <c r="R16" s="97">
        <f t="shared" si="0"/>
        <v>215176.09999999998</v>
      </c>
      <c r="S16" s="98">
        <f t="shared" si="1"/>
        <v>15757</v>
      </c>
      <c r="T16" s="99">
        <f>S16/J16</f>
        <v>93.79166666666667</v>
      </c>
      <c r="U16" s="100">
        <f t="shared" si="2"/>
        <v>13.655905311924858</v>
      </c>
      <c r="V16" s="92"/>
      <c r="W16" s="93"/>
      <c r="X16" s="101"/>
      <c r="Y16" s="101"/>
      <c r="Z16" s="104">
        <v>215176.09999999998</v>
      </c>
      <c r="AA16" s="105">
        <v>15757</v>
      </c>
      <c r="AB16" s="106">
        <f t="shared" si="4"/>
        <v>13.655905311924858</v>
      </c>
    </row>
    <row r="17" spans="1:28" s="62" customFormat="1" ht="11.25">
      <c r="A17" s="55">
        <v>11</v>
      </c>
      <c r="B17" s="56"/>
      <c r="C17" s="57" t="s">
        <v>102</v>
      </c>
      <c r="D17" s="58" t="s">
        <v>34</v>
      </c>
      <c r="E17" s="59" t="s">
        <v>103</v>
      </c>
      <c r="F17" s="60">
        <v>43462</v>
      </c>
      <c r="G17" s="61" t="s">
        <v>28</v>
      </c>
      <c r="H17" s="72">
        <v>66</v>
      </c>
      <c r="I17" s="72">
        <v>63</v>
      </c>
      <c r="J17" s="88">
        <v>63</v>
      </c>
      <c r="K17" s="73">
        <v>2</v>
      </c>
      <c r="L17" s="95">
        <v>33477</v>
      </c>
      <c r="M17" s="96">
        <v>1984</v>
      </c>
      <c r="N17" s="95">
        <v>89167</v>
      </c>
      <c r="O17" s="96">
        <v>5244</v>
      </c>
      <c r="P17" s="95">
        <v>70641</v>
      </c>
      <c r="Q17" s="96">
        <v>4312</v>
      </c>
      <c r="R17" s="97">
        <f t="shared" si="0"/>
        <v>193285</v>
      </c>
      <c r="S17" s="98">
        <f t="shared" si="1"/>
        <v>11540</v>
      </c>
      <c r="T17" s="99">
        <f>S17/J17</f>
        <v>183.17460317460316</v>
      </c>
      <c r="U17" s="100">
        <f t="shared" si="2"/>
        <v>16.749133448873483</v>
      </c>
      <c r="V17" s="92">
        <v>237954</v>
      </c>
      <c r="W17" s="93">
        <v>14828</v>
      </c>
      <c r="X17" s="101">
        <f>IF(V17&lt;&gt;0,-(V17-R17)/V17,"")</f>
        <v>-0.18772115618985183</v>
      </c>
      <c r="Y17" s="101">
        <f>IF(W17&lt;&gt;0,-(W17-S17)/W17,"")</f>
        <v>-0.2217426490423523</v>
      </c>
      <c r="Z17" s="102">
        <v>586392</v>
      </c>
      <c r="AA17" s="103">
        <v>36482</v>
      </c>
      <c r="AB17" s="106">
        <f t="shared" si="4"/>
        <v>16.073460884819912</v>
      </c>
    </row>
    <row r="18" spans="1:28" s="62" customFormat="1" ht="11.25">
      <c r="A18" s="55">
        <v>12</v>
      </c>
      <c r="B18" s="56"/>
      <c r="C18" s="57" t="s">
        <v>54</v>
      </c>
      <c r="D18" s="58" t="s">
        <v>36</v>
      </c>
      <c r="E18" s="59" t="s">
        <v>54</v>
      </c>
      <c r="F18" s="60">
        <v>43399</v>
      </c>
      <c r="G18" s="61" t="s">
        <v>37</v>
      </c>
      <c r="H18" s="72">
        <v>311</v>
      </c>
      <c r="I18" s="72">
        <v>66</v>
      </c>
      <c r="J18" s="88">
        <v>66</v>
      </c>
      <c r="K18" s="73">
        <v>11</v>
      </c>
      <c r="L18" s="95">
        <v>6172.41</v>
      </c>
      <c r="M18" s="96">
        <v>725</v>
      </c>
      <c r="N18" s="95">
        <v>29382.47</v>
      </c>
      <c r="O18" s="96">
        <v>3136</v>
      </c>
      <c r="P18" s="95">
        <v>42769.4</v>
      </c>
      <c r="Q18" s="96">
        <v>4511</v>
      </c>
      <c r="R18" s="97">
        <f t="shared" si="0"/>
        <v>78324.28</v>
      </c>
      <c r="S18" s="98">
        <f t="shared" si="1"/>
        <v>8372</v>
      </c>
      <c r="T18" s="99">
        <f>S18/J18</f>
        <v>126.84848484848484</v>
      </c>
      <c r="U18" s="100">
        <f t="shared" si="2"/>
        <v>9.355504061156235</v>
      </c>
      <c r="V18" s="92">
        <v>145457.88</v>
      </c>
      <c r="W18" s="93">
        <v>15098</v>
      </c>
      <c r="X18" s="101">
        <f>IF(V18&lt;&gt;0,-(V18-R18)/V18,"")</f>
        <v>-0.46153291935782376</v>
      </c>
      <c r="Y18" s="101">
        <f>IF(W18&lt;&gt;0,-(W18-S18)/W18,"")</f>
        <v>-0.44548946880381507</v>
      </c>
      <c r="Z18" s="102">
        <v>19355539.45</v>
      </c>
      <c r="AA18" s="103">
        <v>1592304</v>
      </c>
      <c r="AB18" s="106">
        <f t="shared" si="4"/>
        <v>12.155680981772324</v>
      </c>
    </row>
    <row r="19" spans="1:28" s="62" customFormat="1" ht="11.25">
      <c r="A19" s="55">
        <v>13</v>
      </c>
      <c r="B19" s="63" t="s">
        <v>29</v>
      </c>
      <c r="C19" s="57" t="s">
        <v>109</v>
      </c>
      <c r="D19" s="58" t="s">
        <v>32</v>
      </c>
      <c r="E19" s="59" t="s">
        <v>107</v>
      </c>
      <c r="F19" s="60">
        <v>43469</v>
      </c>
      <c r="G19" s="61" t="s">
        <v>38</v>
      </c>
      <c r="H19" s="72">
        <v>40</v>
      </c>
      <c r="I19" s="72">
        <v>40</v>
      </c>
      <c r="J19" s="88">
        <v>40</v>
      </c>
      <c r="K19" s="73">
        <v>1</v>
      </c>
      <c r="L19" s="95">
        <v>24003.01</v>
      </c>
      <c r="M19" s="96">
        <v>1381</v>
      </c>
      <c r="N19" s="95">
        <v>40129.56</v>
      </c>
      <c r="O19" s="96">
        <v>2218</v>
      </c>
      <c r="P19" s="95">
        <v>32676.24</v>
      </c>
      <c r="Q19" s="96">
        <v>1876</v>
      </c>
      <c r="R19" s="97">
        <f t="shared" si="0"/>
        <v>96808.81</v>
      </c>
      <c r="S19" s="98">
        <f t="shared" si="1"/>
        <v>5475</v>
      </c>
      <c r="T19" s="99">
        <f>S19/J19</f>
        <v>136.875</v>
      </c>
      <c r="U19" s="100">
        <f t="shared" si="2"/>
        <v>17.681974429223743</v>
      </c>
      <c r="V19" s="92"/>
      <c r="W19" s="93"/>
      <c r="X19" s="101"/>
      <c r="Y19" s="101"/>
      <c r="Z19" s="75">
        <v>101775.41</v>
      </c>
      <c r="AA19" s="76">
        <v>5762</v>
      </c>
      <c r="AB19" s="106">
        <f t="shared" si="4"/>
        <v>17.66320895522388</v>
      </c>
    </row>
    <row r="20" spans="1:28" s="62" customFormat="1" ht="11.25">
      <c r="A20" s="55">
        <v>14</v>
      </c>
      <c r="B20" s="56"/>
      <c r="C20" s="57" t="s">
        <v>82</v>
      </c>
      <c r="D20" s="58" t="s">
        <v>34</v>
      </c>
      <c r="E20" s="59" t="s">
        <v>83</v>
      </c>
      <c r="F20" s="60">
        <v>43455</v>
      </c>
      <c r="G20" s="61" t="s">
        <v>38</v>
      </c>
      <c r="H20" s="72">
        <v>250</v>
      </c>
      <c r="I20" s="72">
        <v>85</v>
      </c>
      <c r="J20" s="88">
        <v>85</v>
      </c>
      <c r="K20" s="73">
        <v>3</v>
      </c>
      <c r="L20" s="95">
        <v>8637.65</v>
      </c>
      <c r="M20" s="96">
        <v>941</v>
      </c>
      <c r="N20" s="95">
        <v>27591.22</v>
      </c>
      <c r="O20" s="96">
        <v>2273</v>
      </c>
      <c r="P20" s="95">
        <v>26877.31</v>
      </c>
      <c r="Q20" s="96">
        <v>2138</v>
      </c>
      <c r="R20" s="97">
        <f t="shared" si="0"/>
        <v>63106.18000000001</v>
      </c>
      <c r="S20" s="98">
        <f t="shared" si="1"/>
        <v>5352</v>
      </c>
      <c r="T20" s="99">
        <f>S20/J20</f>
        <v>62.96470588235294</v>
      </c>
      <c r="U20" s="100">
        <f t="shared" si="2"/>
        <v>11.791139760837071</v>
      </c>
      <c r="V20" s="92">
        <v>283599.6</v>
      </c>
      <c r="W20" s="93">
        <v>22464</v>
      </c>
      <c r="X20" s="101">
        <f aca="true" t="shared" si="6" ref="X20:Y22">IF(V20&lt;&gt;0,-(V20-R20)/V20,"")</f>
        <v>-0.7774814209893103</v>
      </c>
      <c r="Y20" s="101">
        <f t="shared" si="6"/>
        <v>-0.7617521367521367</v>
      </c>
      <c r="Z20" s="107">
        <v>1214417.64</v>
      </c>
      <c r="AA20" s="108">
        <v>95552</v>
      </c>
      <c r="AB20" s="106">
        <f t="shared" si="4"/>
        <v>12.70949472538513</v>
      </c>
    </row>
    <row r="21" spans="1:28" s="62" customFormat="1" ht="11.25">
      <c r="A21" s="55">
        <v>15</v>
      </c>
      <c r="B21" s="71"/>
      <c r="C21" s="64" t="s">
        <v>55</v>
      </c>
      <c r="D21" s="65" t="s">
        <v>46</v>
      </c>
      <c r="E21" s="66" t="s">
        <v>55</v>
      </c>
      <c r="F21" s="67">
        <v>43406</v>
      </c>
      <c r="G21" s="61" t="s">
        <v>31</v>
      </c>
      <c r="H21" s="74">
        <v>132</v>
      </c>
      <c r="I21" s="74">
        <v>27</v>
      </c>
      <c r="J21" s="88">
        <v>27</v>
      </c>
      <c r="K21" s="73">
        <v>10</v>
      </c>
      <c r="L21" s="95">
        <v>23782.99</v>
      </c>
      <c r="M21" s="96">
        <v>1238</v>
      </c>
      <c r="N21" s="95">
        <v>39019.55</v>
      </c>
      <c r="O21" s="96">
        <v>2023</v>
      </c>
      <c r="P21" s="95">
        <v>30480.31</v>
      </c>
      <c r="Q21" s="96">
        <v>1638</v>
      </c>
      <c r="R21" s="97">
        <f t="shared" si="0"/>
        <v>93282.85</v>
      </c>
      <c r="S21" s="98">
        <f t="shared" si="1"/>
        <v>4899</v>
      </c>
      <c r="T21" s="99">
        <f>S21/J21</f>
        <v>181.44444444444446</v>
      </c>
      <c r="U21" s="100">
        <f t="shared" si="2"/>
        <v>19.041202286180855</v>
      </c>
      <c r="V21" s="92">
        <v>108388.59</v>
      </c>
      <c r="W21" s="93">
        <v>5586</v>
      </c>
      <c r="X21" s="101">
        <f t="shared" si="6"/>
        <v>-0.1393665145012034</v>
      </c>
      <c r="Y21" s="101">
        <f t="shared" si="6"/>
        <v>-0.12298603651987111</v>
      </c>
      <c r="Z21" s="104">
        <v>10162912.87</v>
      </c>
      <c r="AA21" s="105">
        <v>599105</v>
      </c>
      <c r="AB21" s="106">
        <f t="shared" si="4"/>
        <v>16.96349199222173</v>
      </c>
    </row>
    <row r="22" spans="1:28" s="62" customFormat="1" ht="11.25">
      <c r="A22" s="55">
        <v>16</v>
      </c>
      <c r="B22" s="56"/>
      <c r="C22" s="64" t="s">
        <v>80</v>
      </c>
      <c r="D22" s="65" t="s">
        <v>32</v>
      </c>
      <c r="E22" s="66" t="s">
        <v>81</v>
      </c>
      <c r="F22" s="67">
        <v>43448</v>
      </c>
      <c r="G22" s="61" t="s">
        <v>33</v>
      </c>
      <c r="H22" s="74">
        <v>243</v>
      </c>
      <c r="I22" s="74">
        <v>23</v>
      </c>
      <c r="J22" s="88">
        <v>23</v>
      </c>
      <c r="K22" s="73">
        <v>4</v>
      </c>
      <c r="L22" s="95">
        <v>10018</v>
      </c>
      <c r="M22" s="96">
        <v>483</v>
      </c>
      <c r="N22" s="95">
        <v>24082</v>
      </c>
      <c r="O22" s="96">
        <v>1219</v>
      </c>
      <c r="P22" s="95">
        <v>20384</v>
      </c>
      <c r="Q22" s="96">
        <v>1053</v>
      </c>
      <c r="R22" s="97">
        <f t="shared" si="0"/>
        <v>54484</v>
      </c>
      <c r="S22" s="98">
        <f t="shared" si="1"/>
        <v>2755</v>
      </c>
      <c r="T22" s="99">
        <f>S22/J22</f>
        <v>119.78260869565217</v>
      </c>
      <c r="U22" s="100">
        <f t="shared" si="2"/>
        <v>19.77640653357532</v>
      </c>
      <c r="V22" s="92">
        <v>173695</v>
      </c>
      <c r="W22" s="93">
        <v>11113</v>
      </c>
      <c r="X22" s="101">
        <f t="shared" si="6"/>
        <v>-0.6863237283744494</v>
      </c>
      <c r="Y22" s="101">
        <f t="shared" si="6"/>
        <v>-0.752092144335463</v>
      </c>
      <c r="Z22" s="104">
        <v>2626302</v>
      </c>
      <c r="AA22" s="105">
        <v>173406</v>
      </c>
      <c r="AB22" s="106">
        <f t="shared" si="4"/>
        <v>15.145392892979482</v>
      </c>
    </row>
    <row r="23" spans="1:28" s="62" customFormat="1" ht="11.25">
      <c r="A23" s="55">
        <v>17</v>
      </c>
      <c r="B23" s="63" t="s">
        <v>29</v>
      </c>
      <c r="C23" s="57" t="s">
        <v>110</v>
      </c>
      <c r="D23" s="58" t="s">
        <v>49</v>
      </c>
      <c r="E23" s="59" t="s">
        <v>111</v>
      </c>
      <c r="F23" s="60">
        <v>43469</v>
      </c>
      <c r="G23" s="61" t="s">
        <v>45</v>
      </c>
      <c r="H23" s="72">
        <v>20</v>
      </c>
      <c r="I23" s="72">
        <v>20</v>
      </c>
      <c r="J23" s="88">
        <v>20</v>
      </c>
      <c r="K23" s="73">
        <v>1</v>
      </c>
      <c r="L23" s="95">
        <v>8524.69</v>
      </c>
      <c r="M23" s="96">
        <v>540</v>
      </c>
      <c r="N23" s="95">
        <v>15107.86</v>
      </c>
      <c r="O23" s="96">
        <v>970</v>
      </c>
      <c r="P23" s="95">
        <v>13911.01</v>
      </c>
      <c r="Q23" s="96">
        <v>921</v>
      </c>
      <c r="R23" s="90">
        <f t="shared" si="0"/>
        <v>37543.560000000005</v>
      </c>
      <c r="S23" s="91">
        <f t="shared" si="1"/>
        <v>2431</v>
      </c>
      <c r="T23" s="99">
        <f>S23/J23</f>
        <v>121.55</v>
      </c>
      <c r="U23" s="100">
        <f t="shared" si="2"/>
        <v>15.443669271904568</v>
      </c>
      <c r="V23" s="92"/>
      <c r="W23" s="93"/>
      <c r="X23" s="101"/>
      <c r="Y23" s="101"/>
      <c r="Z23" s="77">
        <v>37543.56</v>
      </c>
      <c r="AA23" s="78">
        <v>2431</v>
      </c>
      <c r="AB23" s="106">
        <f t="shared" si="4"/>
        <v>15.443669271904565</v>
      </c>
    </row>
    <row r="24" spans="1:28" s="62" customFormat="1" ht="11.25">
      <c r="A24" s="55">
        <v>18</v>
      </c>
      <c r="B24" s="63" t="s">
        <v>29</v>
      </c>
      <c r="C24" s="69" t="s">
        <v>114</v>
      </c>
      <c r="D24" s="58" t="s">
        <v>43</v>
      </c>
      <c r="E24" s="70" t="s">
        <v>114</v>
      </c>
      <c r="F24" s="60">
        <v>43469</v>
      </c>
      <c r="G24" s="61" t="s">
        <v>40</v>
      </c>
      <c r="H24" s="72">
        <v>61</v>
      </c>
      <c r="I24" s="72">
        <v>61</v>
      </c>
      <c r="J24" s="88">
        <v>61</v>
      </c>
      <c r="K24" s="73">
        <v>1</v>
      </c>
      <c r="L24" s="95">
        <v>3801.78</v>
      </c>
      <c r="M24" s="96">
        <v>293</v>
      </c>
      <c r="N24" s="95">
        <v>8349.05</v>
      </c>
      <c r="O24" s="96">
        <v>656</v>
      </c>
      <c r="P24" s="95">
        <v>10759.85</v>
      </c>
      <c r="Q24" s="96">
        <v>817</v>
      </c>
      <c r="R24" s="97">
        <f t="shared" si="0"/>
        <v>22910.68</v>
      </c>
      <c r="S24" s="98">
        <f t="shared" si="1"/>
        <v>1766</v>
      </c>
      <c r="T24" s="99">
        <f>S24/J24</f>
        <v>28.950819672131146</v>
      </c>
      <c r="U24" s="100">
        <f t="shared" si="2"/>
        <v>12.973204983012458</v>
      </c>
      <c r="V24" s="92"/>
      <c r="W24" s="93"/>
      <c r="X24" s="101"/>
      <c r="Y24" s="101"/>
      <c r="Z24" s="111">
        <v>22910.68</v>
      </c>
      <c r="AA24" s="112">
        <v>1766</v>
      </c>
      <c r="AB24" s="106">
        <f t="shared" si="4"/>
        <v>12.973204983012458</v>
      </c>
    </row>
    <row r="25" spans="1:28" s="62" customFormat="1" ht="11.25">
      <c r="A25" s="55">
        <v>19</v>
      </c>
      <c r="B25" s="56"/>
      <c r="C25" s="57" t="s">
        <v>86</v>
      </c>
      <c r="D25" s="58" t="s">
        <v>43</v>
      </c>
      <c r="E25" s="59" t="s">
        <v>105</v>
      </c>
      <c r="F25" s="60">
        <v>43455</v>
      </c>
      <c r="G25" s="61" t="s">
        <v>45</v>
      </c>
      <c r="H25" s="72">
        <v>24</v>
      </c>
      <c r="I25" s="72">
        <v>18</v>
      </c>
      <c r="J25" s="88">
        <v>18</v>
      </c>
      <c r="K25" s="73">
        <v>3</v>
      </c>
      <c r="L25" s="95">
        <v>7287.92</v>
      </c>
      <c r="M25" s="96">
        <v>466</v>
      </c>
      <c r="N25" s="95">
        <v>10590.06</v>
      </c>
      <c r="O25" s="96">
        <v>669</v>
      </c>
      <c r="P25" s="95">
        <v>9768.99</v>
      </c>
      <c r="Q25" s="96">
        <v>629</v>
      </c>
      <c r="R25" s="90">
        <f t="shared" si="0"/>
        <v>27646.97</v>
      </c>
      <c r="S25" s="91">
        <f t="shared" si="1"/>
        <v>1764</v>
      </c>
      <c r="T25" s="99">
        <f>S25/J25</f>
        <v>98</v>
      </c>
      <c r="U25" s="100">
        <f t="shared" si="2"/>
        <v>15.672885487528346</v>
      </c>
      <c r="V25" s="92"/>
      <c r="W25" s="93"/>
      <c r="X25" s="101">
        <f>IF(V25&lt;&gt;0,-(V25-R25)/V25,"")</f>
      </c>
      <c r="Y25" s="101">
        <f>IF(W25&lt;&gt;0,-(W25-S25)/W25,"")</f>
      </c>
      <c r="Z25" s="77">
        <v>221224.23</v>
      </c>
      <c r="AA25" s="78">
        <v>15629</v>
      </c>
      <c r="AB25" s="106">
        <f t="shared" si="4"/>
        <v>14.154727109859877</v>
      </c>
    </row>
    <row r="26" spans="1:28" s="62" customFormat="1" ht="11.25">
      <c r="A26" s="55">
        <v>20</v>
      </c>
      <c r="B26" s="63" t="s">
        <v>29</v>
      </c>
      <c r="C26" s="57" t="s">
        <v>115</v>
      </c>
      <c r="D26" s="58" t="s">
        <v>32</v>
      </c>
      <c r="E26" s="59" t="s">
        <v>116</v>
      </c>
      <c r="F26" s="60">
        <v>43469</v>
      </c>
      <c r="G26" s="61" t="s">
        <v>42</v>
      </c>
      <c r="H26" s="72">
        <v>17</v>
      </c>
      <c r="I26" s="72">
        <v>17</v>
      </c>
      <c r="J26" s="88">
        <v>17</v>
      </c>
      <c r="K26" s="73">
        <v>1</v>
      </c>
      <c r="L26" s="95">
        <v>4368.55</v>
      </c>
      <c r="M26" s="96">
        <v>364</v>
      </c>
      <c r="N26" s="95">
        <v>7134.81</v>
      </c>
      <c r="O26" s="96">
        <v>581</v>
      </c>
      <c r="P26" s="95">
        <v>6574.15</v>
      </c>
      <c r="Q26" s="96">
        <v>544</v>
      </c>
      <c r="R26" s="97">
        <f t="shared" si="0"/>
        <v>18077.510000000002</v>
      </c>
      <c r="S26" s="98">
        <f t="shared" si="1"/>
        <v>1489</v>
      </c>
      <c r="T26" s="99">
        <f>S26/J26</f>
        <v>87.58823529411765</v>
      </c>
      <c r="U26" s="100">
        <f t="shared" si="2"/>
        <v>12.140705171255878</v>
      </c>
      <c r="V26" s="92"/>
      <c r="W26" s="93"/>
      <c r="X26" s="101"/>
      <c r="Y26" s="101"/>
      <c r="Z26" s="102">
        <v>18077.51</v>
      </c>
      <c r="AA26" s="103">
        <v>1489</v>
      </c>
      <c r="AB26" s="106">
        <f t="shared" si="4"/>
        <v>12.140705171255876</v>
      </c>
    </row>
    <row r="27" spans="1:28" s="62" customFormat="1" ht="11.25">
      <c r="A27" s="55">
        <v>21</v>
      </c>
      <c r="B27" s="56"/>
      <c r="C27" s="57" t="s">
        <v>97</v>
      </c>
      <c r="D27" s="58" t="s">
        <v>36</v>
      </c>
      <c r="E27" s="59" t="s">
        <v>97</v>
      </c>
      <c r="F27" s="60">
        <v>43462</v>
      </c>
      <c r="G27" s="61" t="s">
        <v>37</v>
      </c>
      <c r="H27" s="72">
        <v>121</v>
      </c>
      <c r="I27" s="72">
        <v>33</v>
      </c>
      <c r="J27" s="88">
        <v>33</v>
      </c>
      <c r="K27" s="73">
        <v>2</v>
      </c>
      <c r="L27" s="95">
        <v>1082.05</v>
      </c>
      <c r="M27" s="96">
        <v>100</v>
      </c>
      <c r="N27" s="95">
        <v>6633.49</v>
      </c>
      <c r="O27" s="96">
        <v>539</v>
      </c>
      <c r="P27" s="95">
        <v>7149.78</v>
      </c>
      <c r="Q27" s="96">
        <v>568</v>
      </c>
      <c r="R27" s="97">
        <f t="shared" si="0"/>
        <v>14865.32</v>
      </c>
      <c r="S27" s="98">
        <f t="shared" si="1"/>
        <v>1207</v>
      </c>
      <c r="T27" s="99">
        <f>S27/J27</f>
        <v>36.57575757575758</v>
      </c>
      <c r="U27" s="100">
        <f t="shared" si="2"/>
        <v>12.315923777961888</v>
      </c>
      <c r="V27" s="92">
        <v>103252.75</v>
      </c>
      <c r="W27" s="93">
        <v>7509</v>
      </c>
      <c r="X27" s="101">
        <f>IF(V27&lt;&gt;0,-(V27-R27)/V27,"")</f>
        <v>-0.8560297909740903</v>
      </c>
      <c r="Y27" s="101">
        <f>IF(W27&lt;&gt;0,-(W27-S27)/W27,"")</f>
        <v>-0.8392595552004262</v>
      </c>
      <c r="Z27" s="102">
        <v>200356.62</v>
      </c>
      <c r="AA27" s="103">
        <v>14875</v>
      </c>
      <c r="AB27" s="106">
        <f t="shared" si="4"/>
        <v>13.469352605042017</v>
      </c>
    </row>
    <row r="28" spans="1:28" s="62" customFormat="1" ht="11.25">
      <c r="A28" s="55">
        <v>22</v>
      </c>
      <c r="B28" s="56"/>
      <c r="C28" s="64" t="s">
        <v>98</v>
      </c>
      <c r="D28" s="65" t="s">
        <v>32</v>
      </c>
      <c r="E28" s="66" t="s">
        <v>99</v>
      </c>
      <c r="F28" s="67">
        <v>43462</v>
      </c>
      <c r="G28" s="61" t="s">
        <v>35</v>
      </c>
      <c r="H28" s="74">
        <v>38</v>
      </c>
      <c r="I28" s="94">
        <v>21</v>
      </c>
      <c r="J28" s="89">
        <v>21</v>
      </c>
      <c r="K28" s="73">
        <v>2</v>
      </c>
      <c r="L28" s="95">
        <v>5826.69</v>
      </c>
      <c r="M28" s="96">
        <v>300</v>
      </c>
      <c r="N28" s="95">
        <v>8705.81</v>
      </c>
      <c r="O28" s="96">
        <v>464</v>
      </c>
      <c r="P28" s="95">
        <v>6448.14</v>
      </c>
      <c r="Q28" s="96">
        <v>338</v>
      </c>
      <c r="R28" s="97">
        <f t="shared" si="0"/>
        <v>20980.64</v>
      </c>
      <c r="S28" s="98">
        <f t="shared" si="1"/>
        <v>1102</v>
      </c>
      <c r="T28" s="99">
        <f>S28/J28</f>
        <v>52.476190476190474</v>
      </c>
      <c r="U28" s="100">
        <f t="shared" si="2"/>
        <v>19.03869328493648</v>
      </c>
      <c r="V28" s="92">
        <v>55147.240000000005</v>
      </c>
      <c r="W28" s="93">
        <v>3060</v>
      </c>
      <c r="X28" s="101">
        <f>IF(V28&lt;&gt;0,-(V28-R28)/V28,"")</f>
        <v>-0.6195523112308069</v>
      </c>
      <c r="Y28" s="101">
        <f>IF(W28&lt;&gt;0,-(W28-S28)/W28,"")</f>
        <v>-0.6398692810457516</v>
      </c>
      <c r="Z28" s="109">
        <v>118007.77</v>
      </c>
      <c r="AA28" s="110">
        <v>6781</v>
      </c>
      <c r="AB28" s="106">
        <f t="shared" si="4"/>
        <v>17.40270903996461</v>
      </c>
    </row>
    <row r="29" spans="1:28" s="62" customFormat="1" ht="11.25">
      <c r="A29" s="55">
        <v>23</v>
      </c>
      <c r="B29" s="63" t="s">
        <v>29</v>
      </c>
      <c r="C29" s="57" t="s">
        <v>117</v>
      </c>
      <c r="D29" s="58" t="s">
        <v>34</v>
      </c>
      <c r="E29" s="59" t="s">
        <v>118</v>
      </c>
      <c r="F29" s="60">
        <v>43469</v>
      </c>
      <c r="G29" s="61" t="s">
        <v>44</v>
      </c>
      <c r="H29" s="72">
        <v>27</v>
      </c>
      <c r="I29" s="72">
        <v>27</v>
      </c>
      <c r="J29" s="88">
        <v>27</v>
      </c>
      <c r="K29" s="73">
        <v>1</v>
      </c>
      <c r="L29" s="95">
        <v>2908</v>
      </c>
      <c r="M29" s="96">
        <v>192</v>
      </c>
      <c r="N29" s="95">
        <v>6617.5</v>
      </c>
      <c r="O29" s="96">
        <v>431</v>
      </c>
      <c r="P29" s="95">
        <v>6893.5</v>
      </c>
      <c r="Q29" s="96">
        <v>468</v>
      </c>
      <c r="R29" s="90">
        <f t="shared" si="0"/>
        <v>16419</v>
      </c>
      <c r="S29" s="91">
        <f t="shared" si="1"/>
        <v>1091</v>
      </c>
      <c r="T29" s="99">
        <f>S29/J29</f>
        <v>40.407407407407405</v>
      </c>
      <c r="U29" s="100">
        <f t="shared" si="2"/>
        <v>15.049495875343721</v>
      </c>
      <c r="V29" s="92"/>
      <c r="W29" s="93"/>
      <c r="X29" s="101"/>
      <c r="Y29" s="101"/>
      <c r="Z29" s="104">
        <v>16419</v>
      </c>
      <c r="AA29" s="105">
        <v>1091</v>
      </c>
      <c r="AB29" s="106">
        <f t="shared" si="4"/>
        <v>15.049495875343721</v>
      </c>
    </row>
    <row r="30" spans="1:28" s="62" customFormat="1" ht="11.25">
      <c r="A30" s="55">
        <v>24</v>
      </c>
      <c r="B30" s="56"/>
      <c r="C30" s="57" t="s">
        <v>57</v>
      </c>
      <c r="D30" s="58" t="s">
        <v>36</v>
      </c>
      <c r="E30" s="59" t="s">
        <v>58</v>
      </c>
      <c r="F30" s="60">
        <v>43420</v>
      </c>
      <c r="G30" s="61" t="s">
        <v>38</v>
      </c>
      <c r="H30" s="72">
        <v>134</v>
      </c>
      <c r="I30" s="72">
        <v>4</v>
      </c>
      <c r="J30" s="88">
        <v>4</v>
      </c>
      <c r="K30" s="73">
        <v>8</v>
      </c>
      <c r="L30" s="95">
        <v>493</v>
      </c>
      <c r="M30" s="96">
        <v>93</v>
      </c>
      <c r="N30" s="95">
        <v>1262</v>
      </c>
      <c r="O30" s="96">
        <v>215</v>
      </c>
      <c r="P30" s="95">
        <v>3857.34</v>
      </c>
      <c r="Q30" s="96">
        <v>754</v>
      </c>
      <c r="R30" s="97">
        <f t="shared" si="0"/>
        <v>5612.34</v>
      </c>
      <c r="S30" s="98">
        <f t="shared" si="1"/>
        <v>1062</v>
      </c>
      <c r="T30" s="99">
        <f>S30/J30</f>
        <v>265.5</v>
      </c>
      <c r="U30" s="100">
        <f t="shared" si="2"/>
        <v>5.2846892655367235</v>
      </c>
      <c r="V30" s="92">
        <v>644</v>
      </c>
      <c r="W30" s="93">
        <v>106</v>
      </c>
      <c r="X30" s="101">
        <f aca="true" t="shared" si="7" ref="X30:X52">IF(V30&lt;&gt;0,-(V30-R30)/V30,"")</f>
        <v>7.7148136645962735</v>
      </c>
      <c r="Y30" s="101">
        <f aca="true" t="shared" si="8" ref="Y30:Y52">IF(W30&lt;&gt;0,-(W30-S30)/W30,"")</f>
        <v>9.018867924528301</v>
      </c>
      <c r="Z30" s="107">
        <v>528994.05</v>
      </c>
      <c r="AA30" s="108">
        <v>42732</v>
      </c>
      <c r="AB30" s="106">
        <f t="shared" si="4"/>
        <v>12.379342179163158</v>
      </c>
    </row>
    <row r="31" spans="1:28" s="62" customFormat="1" ht="11.25">
      <c r="A31" s="55">
        <v>25</v>
      </c>
      <c r="B31" s="56"/>
      <c r="C31" s="57" t="s">
        <v>65</v>
      </c>
      <c r="D31" s="58" t="s">
        <v>36</v>
      </c>
      <c r="E31" s="59" t="s">
        <v>66</v>
      </c>
      <c r="F31" s="60">
        <v>43427</v>
      </c>
      <c r="G31" s="61" t="s">
        <v>28</v>
      </c>
      <c r="H31" s="72">
        <v>227</v>
      </c>
      <c r="I31" s="72">
        <v>12</v>
      </c>
      <c r="J31" s="88">
        <v>12</v>
      </c>
      <c r="K31" s="73">
        <v>7</v>
      </c>
      <c r="L31" s="95">
        <v>733</v>
      </c>
      <c r="M31" s="96">
        <v>47</v>
      </c>
      <c r="N31" s="95">
        <v>5392</v>
      </c>
      <c r="O31" s="96">
        <v>333</v>
      </c>
      <c r="P31" s="95">
        <v>6034</v>
      </c>
      <c r="Q31" s="96">
        <v>375</v>
      </c>
      <c r="R31" s="97">
        <f t="shared" si="0"/>
        <v>12159</v>
      </c>
      <c r="S31" s="98">
        <f t="shared" si="1"/>
        <v>755</v>
      </c>
      <c r="T31" s="99">
        <f>S31/J31</f>
        <v>62.916666666666664</v>
      </c>
      <c r="U31" s="100">
        <f t="shared" si="2"/>
        <v>16.104635761589403</v>
      </c>
      <c r="V31" s="92">
        <v>52052</v>
      </c>
      <c r="W31" s="93">
        <v>3660</v>
      </c>
      <c r="X31" s="101">
        <f t="shared" si="7"/>
        <v>-0.766406670252824</v>
      </c>
      <c r="Y31" s="101">
        <f t="shared" si="8"/>
        <v>-0.7937158469945356</v>
      </c>
      <c r="Z31" s="102">
        <v>5098244</v>
      </c>
      <c r="AA31" s="103">
        <v>369954</v>
      </c>
      <c r="AB31" s="106">
        <f t="shared" si="4"/>
        <v>13.780751120409564</v>
      </c>
    </row>
    <row r="32" spans="1:28" s="62" customFormat="1" ht="11.25">
      <c r="A32" s="55">
        <v>26</v>
      </c>
      <c r="B32" s="71"/>
      <c r="C32" s="57" t="s">
        <v>94</v>
      </c>
      <c r="D32" s="58" t="s">
        <v>32</v>
      </c>
      <c r="E32" s="59" t="s">
        <v>93</v>
      </c>
      <c r="F32" s="60">
        <v>43455</v>
      </c>
      <c r="G32" s="61" t="s">
        <v>41</v>
      </c>
      <c r="H32" s="72">
        <v>50</v>
      </c>
      <c r="I32" s="72">
        <v>9</v>
      </c>
      <c r="J32" s="88">
        <v>9</v>
      </c>
      <c r="K32" s="73">
        <v>3</v>
      </c>
      <c r="L32" s="95">
        <v>3196.42</v>
      </c>
      <c r="M32" s="96">
        <v>192</v>
      </c>
      <c r="N32" s="95">
        <v>5246.2</v>
      </c>
      <c r="O32" s="96">
        <v>319</v>
      </c>
      <c r="P32" s="95">
        <v>4055.28</v>
      </c>
      <c r="Q32" s="96">
        <v>241</v>
      </c>
      <c r="R32" s="97">
        <f t="shared" si="0"/>
        <v>12497.9</v>
      </c>
      <c r="S32" s="98">
        <f t="shared" si="1"/>
        <v>752</v>
      </c>
      <c r="T32" s="99">
        <f>S32/J32</f>
        <v>83.55555555555556</v>
      </c>
      <c r="U32" s="100">
        <f t="shared" si="2"/>
        <v>16.619547872340426</v>
      </c>
      <c r="V32" s="92">
        <v>34063.94</v>
      </c>
      <c r="W32" s="93">
        <v>1780</v>
      </c>
      <c r="X32" s="101">
        <f t="shared" si="7"/>
        <v>-0.633104684895523</v>
      </c>
      <c r="Y32" s="101">
        <f t="shared" si="8"/>
        <v>-0.5775280898876405</v>
      </c>
      <c r="Z32" s="102">
        <v>247059.9</v>
      </c>
      <c r="AA32" s="103">
        <v>14771</v>
      </c>
      <c r="AB32" s="106">
        <f t="shared" si="4"/>
        <v>16.726010425834406</v>
      </c>
    </row>
    <row r="33" spans="1:28" s="62" customFormat="1" ht="11.25">
      <c r="A33" s="55">
        <v>27</v>
      </c>
      <c r="B33" s="56"/>
      <c r="C33" s="57" t="s">
        <v>76</v>
      </c>
      <c r="D33" s="58" t="s">
        <v>43</v>
      </c>
      <c r="E33" s="59" t="s">
        <v>77</v>
      </c>
      <c r="F33" s="60">
        <v>43441</v>
      </c>
      <c r="G33" s="61" t="s">
        <v>28</v>
      </c>
      <c r="H33" s="72">
        <v>256</v>
      </c>
      <c r="I33" s="72">
        <v>10</v>
      </c>
      <c r="J33" s="88">
        <v>10</v>
      </c>
      <c r="K33" s="73">
        <v>5</v>
      </c>
      <c r="L33" s="95">
        <v>3136</v>
      </c>
      <c r="M33" s="96">
        <v>186</v>
      </c>
      <c r="N33" s="95">
        <v>4815</v>
      </c>
      <c r="O33" s="96">
        <v>309</v>
      </c>
      <c r="P33" s="95">
        <v>3764</v>
      </c>
      <c r="Q33" s="96">
        <v>226</v>
      </c>
      <c r="R33" s="97">
        <f t="shared" si="0"/>
        <v>11715</v>
      </c>
      <c r="S33" s="98">
        <f t="shared" si="1"/>
        <v>721</v>
      </c>
      <c r="T33" s="99">
        <f>S33/J33</f>
        <v>72.1</v>
      </c>
      <c r="U33" s="100">
        <f t="shared" si="2"/>
        <v>16.248266296809987</v>
      </c>
      <c r="V33" s="92">
        <v>57973</v>
      </c>
      <c r="W33" s="93">
        <v>4020</v>
      </c>
      <c r="X33" s="101">
        <f t="shared" si="7"/>
        <v>-0.7979231711313888</v>
      </c>
      <c r="Y33" s="101">
        <f t="shared" si="8"/>
        <v>-0.8206467661691542</v>
      </c>
      <c r="Z33" s="102">
        <v>4821046</v>
      </c>
      <c r="AA33" s="103">
        <v>314541</v>
      </c>
      <c r="AB33" s="106">
        <f t="shared" si="4"/>
        <v>15.32724191758785</v>
      </c>
    </row>
    <row r="34" spans="1:28" s="62" customFormat="1" ht="11.25">
      <c r="A34" s="55">
        <v>28</v>
      </c>
      <c r="B34" s="56"/>
      <c r="C34" s="57" t="s">
        <v>101</v>
      </c>
      <c r="D34" s="58" t="s">
        <v>34</v>
      </c>
      <c r="E34" s="59" t="s">
        <v>100</v>
      </c>
      <c r="F34" s="60">
        <v>43462</v>
      </c>
      <c r="G34" s="61" t="s">
        <v>44</v>
      </c>
      <c r="H34" s="72">
        <v>124</v>
      </c>
      <c r="I34" s="72">
        <v>31</v>
      </c>
      <c r="J34" s="88">
        <v>31</v>
      </c>
      <c r="K34" s="73">
        <v>2</v>
      </c>
      <c r="L34" s="95">
        <v>908</v>
      </c>
      <c r="M34" s="96">
        <v>72</v>
      </c>
      <c r="N34" s="95">
        <v>2856</v>
      </c>
      <c r="O34" s="96">
        <v>215</v>
      </c>
      <c r="P34" s="95">
        <v>3962.5</v>
      </c>
      <c r="Q34" s="96">
        <v>290</v>
      </c>
      <c r="R34" s="90">
        <f t="shared" si="0"/>
        <v>7726.5</v>
      </c>
      <c r="S34" s="91">
        <f t="shared" si="1"/>
        <v>577</v>
      </c>
      <c r="T34" s="99">
        <f>S34/J34</f>
        <v>18.612903225806452</v>
      </c>
      <c r="U34" s="100">
        <f t="shared" si="2"/>
        <v>13.390814558058926</v>
      </c>
      <c r="V34" s="92">
        <v>105141.5</v>
      </c>
      <c r="W34" s="93">
        <v>7743</v>
      </c>
      <c r="X34" s="101">
        <f t="shared" si="7"/>
        <v>-0.9265133177670092</v>
      </c>
      <c r="Y34" s="101">
        <f t="shared" si="8"/>
        <v>-0.9254810796848767</v>
      </c>
      <c r="Z34" s="104">
        <v>183548</v>
      </c>
      <c r="AA34" s="105">
        <v>13726</v>
      </c>
      <c r="AB34" s="106">
        <f t="shared" si="4"/>
        <v>13.372286172227888</v>
      </c>
    </row>
    <row r="35" spans="1:28" s="62" customFormat="1" ht="11.25">
      <c r="A35" s="55">
        <v>29</v>
      </c>
      <c r="B35" s="56"/>
      <c r="C35" s="64" t="s">
        <v>70</v>
      </c>
      <c r="D35" s="65" t="s">
        <v>39</v>
      </c>
      <c r="E35" s="66" t="s">
        <v>69</v>
      </c>
      <c r="F35" s="67">
        <v>43434</v>
      </c>
      <c r="G35" s="61" t="s">
        <v>35</v>
      </c>
      <c r="H35" s="74">
        <v>31</v>
      </c>
      <c r="I35" s="94">
        <v>3</v>
      </c>
      <c r="J35" s="89">
        <v>3</v>
      </c>
      <c r="K35" s="73">
        <v>6</v>
      </c>
      <c r="L35" s="95">
        <v>1296.84</v>
      </c>
      <c r="M35" s="96">
        <v>71</v>
      </c>
      <c r="N35" s="95">
        <v>3893.3</v>
      </c>
      <c r="O35" s="96">
        <v>195</v>
      </c>
      <c r="P35" s="95">
        <v>4046.42</v>
      </c>
      <c r="Q35" s="96">
        <v>199</v>
      </c>
      <c r="R35" s="97">
        <f t="shared" si="0"/>
        <v>9236.560000000001</v>
      </c>
      <c r="S35" s="98">
        <f t="shared" si="1"/>
        <v>465</v>
      </c>
      <c r="T35" s="99">
        <f>S35/J35</f>
        <v>155</v>
      </c>
      <c r="U35" s="100">
        <f t="shared" si="2"/>
        <v>19.86356989247312</v>
      </c>
      <c r="V35" s="92">
        <v>8352.45</v>
      </c>
      <c r="W35" s="93">
        <v>426</v>
      </c>
      <c r="X35" s="101">
        <f t="shared" si="7"/>
        <v>0.10585037923004634</v>
      </c>
      <c r="Y35" s="101">
        <f t="shared" si="8"/>
        <v>0.09154929577464789</v>
      </c>
      <c r="Z35" s="109">
        <v>267269.78</v>
      </c>
      <c r="AA35" s="110">
        <v>15444</v>
      </c>
      <c r="AB35" s="106">
        <f t="shared" si="4"/>
        <v>17.305735560735563</v>
      </c>
    </row>
    <row r="36" spans="1:28" s="62" customFormat="1" ht="11.25">
      <c r="A36" s="55">
        <v>30</v>
      </c>
      <c r="B36" s="56"/>
      <c r="C36" s="57" t="s">
        <v>87</v>
      </c>
      <c r="D36" s="58" t="s">
        <v>39</v>
      </c>
      <c r="E36" s="59" t="s">
        <v>87</v>
      </c>
      <c r="F36" s="60">
        <v>43455</v>
      </c>
      <c r="G36" s="61" t="s">
        <v>37</v>
      </c>
      <c r="H36" s="72">
        <v>138</v>
      </c>
      <c r="I36" s="72">
        <v>11</v>
      </c>
      <c r="J36" s="88">
        <v>11</v>
      </c>
      <c r="K36" s="73">
        <v>3</v>
      </c>
      <c r="L36" s="95">
        <v>1696</v>
      </c>
      <c r="M36" s="96">
        <v>132</v>
      </c>
      <c r="N36" s="95">
        <v>2191</v>
      </c>
      <c r="O36" s="96">
        <v>159</v>
      </c>
      <c r="P36" s="95">
        <v>2343</v>
      </c>
      <c r="Q36" s="96">
        <v>166</v>
      </c>
      <c r="R36" s="97">
        <f t="shared" si="0"/>
        <v>6230</v>
      </c>
      <c r="S36" s="98">
        <f t="shared" si="1"/>
        <v>457</v>
      </c>
      <c r="T36" s="99">
        <f>S36/J36</f>
        <v>41.54545454545455</v>
      </c>
      <c r="U36" s="100">
        <f t="shared" si="2"/>
        <v>13.63238512035011</v>
      </c>
      <c r="V36" s="92">
        <v>31280.53</v>
      </c>
      <c r="W36" s="93">
        <v>2208</v>
      </c>
      <c r="X36" s="101">
        <f t="shared" si="7"/>
        <v>-0.8008345766519941</v>
      </c>
      <c r="Y36" s="101">
        <f t="shared" si="8"/>
        <v>-0.7930253623188406</v>
      </c>
      <c r="Z36" s="102">
        <v>359966.57</v>
      </c>
      <c r="AA36" s="103">
        <v>26180</v>
      </c>
      <c r="AB36" s="106">
        <f t="shared" si="4"/>
        <v>13.749677998472116</v>
      </c>
    </row>
    <row r="37" spans="1:28" s="62" customFormat="1" ht="11.25">
      <c r="A37" s="55">
        <v>31</v>
      </c>
      <c r="B37" s="56"/>
      <c r="C37" s="57" t="s">
        <v>64</v>
      </c>
      <c r="D37" s="58" t="s">
        <v>32</v>
      </c>
      <c r="E37" s="59" t="s">
        <v>64</v>
      </c>
      <c r="F37" s="60">
        <v>43427</v>
      </c>
      <c r="G37" s="61" t="s">
        <v>51</v>
      </c>
      <c r="H37" s="72">
        <v>336</v>
      </c>
      <c r="I37" s="72">
        <v>3</v>
      </c>
      <c r="J37" s="88">
        <v>3</v>
      </c>
      <c r="K37" s="73">
        <v>7</v>
      </c>
      <c r="L37" s="95">
        <v>563</v>
      </c>
      <c r="M37" s="96">
        <v>53</v>
      </c>
      <c r="N37" s="95">
        <v>932</v>
      </c>
      <c r="O37" s="96">
        <v>84</v>
      </c>
      <c r="P37" s="95">
        <v>1224</v>
      </c>
      <c r="Q37" s="96">
        <v>116</v>
      </c>
      <c r="R37" s="97">
        <f t="shared" si="0"/>
        <v>2719</v>
      </c>
      <c r="S37" s="98">
        <f t="shared" si="1"/>
        <v>253</v>
      </c>
      <c r="T37" s="99">
        <f>S37/J37</f>
        <v>84.33333333333333</v>
      </c>
      <c r="U37" s="100">
        <f t="shared" si="2"/>
        <v>10.74703557312253</v>
      </c>
      <c r="V37" s="92">
        <v>3962</v>
      </c>
      <c r="W37" s="93">
        <v>485</v>
      </c>
      <c r="X37" s="101">
        <f t="shared" si="7"/>
        <v>-0.3137304391721353</v>
      </c>
      <c r="Y37" s="101">
        <f t="shared" si="8"/>
        <v>-0.47835051546391755</v>
      </c>
      <c r="Z37" s="102">
        <v>3711783</v>
      </c>
      <c r="AA37" s="103">
        <v>287668</v>
      </c>
      <c r="AB37" s="106">
        <f t="shared" si="4"/>
        <v>12.9030097195378</v>
      </c>
    </row>
    <row r="38" spans="1:28" s="62" customFormat="1" ht="11.25">
      <c r="A38" s="55">
        <v>32</v>
      </c>
      <c r="B38" s="56"/>
      <c r="C38" s="57" t="s">
        <v>89</v>
      </c>
      <c r="D38" s="58" t="s">
        <v>30</v>
      </c>
      <c r="E38" s="59" t="s">
        <v>88</v>
      </c>
      <c r="F38" s="60">
        <v>43455</v>
      </c>
      <c r="G38" s="61" t="s">
        <v>51</v>
      </c>
      <c r="H38" s="72">
        <v>54</v>
      </c>
      <c r="I38" s="72">
        <v>8</v>
      </c>
      <c r="J38" s="88">
        <v>8</v>
      </c>
      <c r="K38" s="73">
        <v>3</v>
      </c>
      <c r="L38" s="95">
        <v>801</v>
      </c>
      <c r="M38" s="96">
        <v>60</v>
      </c>
      <c r="N38" s="95">
        <v>964</v>
      </c>
      <c r="O38" s="96">
        <v>78</v>
      </c>
      <c r="P38" s="95">
        <v>1354</v>
      </c>
      <c r="Q38" s="96">
        <v>102</v>
      </c>
      <c r="R38" s="97">
        <f t="shared" si="0"/>
        <v>3119</v>
      </c>
      <c r="S38" s="98">
        <f t="shared" si="1"/>
        <v>240</v>
      </c>
      <c r="T38" s="99">
        <f>S38/J38</f>
        <v>30</v>
      </c>
      <c r="U38" s="100">
        <f t="shared" si="2"/>
        <v>12.995833333333334</v>
      </c>
      <c r="V38" s="92">
        <v>16319</v>
      </c>
      <c r="W38" s="93">
        <v>1299</v>
      </c>
      <c r="X38" s="101">
        <f t="shared" si="7"/>
        <v>-0.8088730927140143</v>
      </c>
      <c r="Y38" s="101">
        <f t="shared" si="8"/>
        <v>-0.815242494226328</v>
      </c>
      <c r="Z38" s="102">
        <v>137620</v>
      </c>
      <c r="AA38" s="103">
        <v>10642</v>
      </c>
      <c r="AB38" s="106">
        <f t="shared" si="4"/>
        <v>12.931779740650255</v>
      </c>
    </row>
    <row r="39" spans="1:28" s="62" customFormat="1" ht="11.25">
      <c r="A39" s="55">
        <v>33</v>
      </c>
      <c r="B39" s="56"/>
      <c r="C39" s="57" t="s">
        <v>73</v>
      </c>
      <c r="D39" s="58" t="s">
        <v>39</v>
      </c>
      <c r="E39" s="59" t="s">
        <v>72</v>
      </c>
      <c r="F39" s="60">
        <v>43441</v>
      </c>
      <c r="G39" s="61" t="s">
        <v>38</v>
      </c>
      <c r="H39" s="72">
        <v>120</v>
      </c>
      <c r="I39" s="72">
        <v>7</v>
      </c>
      <c r="J39" s="88">
        <v>7</v>
      </c>
      <c r="K39" s="73">
        <v>5</v>
      </c>
      <c r="L39" s="95">
        <v>292</v>
      </c>
      <c r="M39" s="96">
        <v>44</v>
      </c>
      <c r="N39" s="95">
        <v>589</v>
      </c>
      <c r="O39" s="96">
        <v>90</v>
      </c>
      <c r="P39" s="95">
        <v>671.5</v>
      </c>
      <c r="Q39" s="96">
        <v>93</v>
      </c>
      <c r="R39" s="97">
        <f aca="true" t="shared" si="9" ref="R39:R52">L39+N39+P39</f>
        <v>1552.5</v>
      </c>
      <c r="S39" s="98">
        <f aca="true" t="shared" si="10" ref="S39:S52">M39+O39+Q39</f>
        <v>227</v>
      </c>
      <c r="T39" s="99">
        <f>S39/J39</f>
        <v>32.42857142857143</v>
      </c>
      <c r="U39" s="100">
        <f aca="true" t="shared" si="11" ref="U39:U52">R39/S39</f>
        <v>6.8392070484581495</v>
      </c>
      <c r="V39" s="92">
        <v>2307.5</v>
      </c>
      <c r="W39" s="93">
        <v>262</v>
      </c>
      <c r="X39" s="101">
        <f t="shared" si="7"/>
        <v>-0.3271939328277356</v>
      </c>
      <c r="Y39" s="101">
        <f t="shared" si="8"/>
        <v>-0.13358778625954199</v>
      </c>
      <c r="Z39" s="107">
        <v>424539.4</v>
      </c>
      <c r="AA39" s="108">
        <v>33872</v>
      </c>
      <c r="AB39" s="106">
        <f t="shared" si="4"/>
        <v>12.53363840340104</v>
      </c>
    </row>
    <row r="40" spans="1:28" s="62" customFormat="1" ht="11.25">
      <c r="A40" s="55">
        <v>34</v>
      </c>
      <c r="B40" s="56"/>
      <c r="C40" s="57" t="s">
        <v>78</v>
      </c>
      <c r="D40" s="58" t="s">
        <v>43</v>
      </c>
      <c r="E40" s="59" t="s">
        <v>78</v>
      </c>
      <c r="F40" s="60">
        <v>43448</v>
      </c>
      <c r="G40" s="61" t="s">
        <v>45</v>
      </c>
      <c r="H40" s="72">
        <v>11</v>
      </c>
      <c r="I40" s="72">
        <v>7</v>
      </c>
      <c r="J40" s="88">
        <v>7</v>
      </c>
      <c r="K40" s="73">
        <v>4</v>
      </c>
      <c r="L40" s="95">
        <v>395</v>
      </c>
      <c r="M40" s="96">
        <v>34</v>
      </c>
      <c r="N40" s="95">
        <v>744</v>
      </c>
      <c r="O40" s="96">
        <v>94</v>
      </c>
      <c r="P40" s="95">
        <v>730</v>
      </c>
      <c r="Q40" s="96">
        <v>74</v>
      </c>
      <c r="R40" s="90">
        <f t="shared" si="9"/>
        <v>1869</v>
      </c>
      <c r="S40" s="91">
        <f t="shared" si="10"/>
        <v>202</v>
      </c>
      <c r="T40" s="99">
        <f>S40/J40</f>
        <v>28.857142857142858</v>
      </c>
      <c r="U40" s="100">
        <f t="shared" si="11"/>
        <v>9.252475247524753</v>
      </c>
      <c r="V40" s="92"/>
      <c r="W40" s="93"/>
      <c r="X40" s="101">
        <f t="shared" si="7"/>
      </c>
      <c r="Y40" s="101">
        <f t="shared" si="8"/>
      </c>
      <c r="Z40" s="77">
        <v>41411.71</v>
      </c>
      <c r="AA40" s="78">
        <v>3050</v>
      </c>
      <c r="AB40" s="106">
        <f t="shared" si="4"/>
        <v>13.577609836065573</v>
      </c>
    </row>
    <row r="41" spans="1:28" s="62" customFormat="1" ht="11.25">
      <c r="A41" s="55">
        <v>35</v>
      </c>
      <c r="B41" s="56"/>
      <c r="C41" s="57" t="s">
        <v>59</v>
      </c>
      <c r="D41" s="58" t="s">
        <v>39</v>
      </c>
      <c r="E41" s="59" t="s">
        <v>59</v>
      </c>
      <c r="F41" s="60">
        <v>43420</v>
      </c>
      <c r="G41" s="61" t="s">
        <v>37</v>
      </c>
      <c r="H41" s="72">
        <v>274</v>
      </c>
      <c r="I41" s="72">
        <v>1</v>
      </c>
      <c r="J41" s="88">
        <v>1</v>
      </c>
      <c r="K41" s="73">
        <v>4</v>
      </c>
      <c r="L41" s="95">
        <v>314</v>
      </c>
      <c r="M41" s="96">
        <v>55</v>
      </c>
      <c r="N41" s="95">
        <v>506</v>
      </c>
      <c r="O41" s="96">
        <v>89</v>
      </c>
      <c r="P41" s="95">
        <v>169</v>
      </c>
      <c r="Q41" s="96">
        <v>29</v>
      </c>
      <c r="R41" s="97">
        <f t="shared" si="9"/>
        <v>989</v>
      </c>
      <c r="S41" s="98">
        <f t="shared" si="10"/>
        <v>173</v>
      </c>
      <c r="T41" s="99">
        <f>S41/J41</f>
        <v>173</v>
      </c>
      <c r="U41" s="100">
        <f t="shared" si="11"/>
        <v>5.716763005780347</v>
      </c>
      <c r="V41" s="92"/>
      <c r="W41" s="93"/>
      <c r="X41" s="101">
        <f t="shared" si="7"/>
      </c>
      <c r="Y41" s="101">
        <f t="shared" si="8"/>
      </c>
      <c r="Z41" s="102">
        <v>1772881.38</v>
      </c>
      <c r="AA41" s="103">
        <v>129180</v>
      </c>
      <c r="AB41" s="106">
        <f t="shared" si="4"/>
        <v>13.724116581514165</v>
      </c>
    </row>
    <row r="42" spans="1:28" s="62" customFormat="1" ht="11.25">
      <c r="A42" s="55">
        <v>36</v>
      </c>
      <c r="B42" s="56"/>
      <c r="C42" s="57" t="s">
        <v>67</v>
      </c>
      <c r="D42" s="58" t="s">
        <v>43</v>
      </c>
      <c r="E42" s="59" t="s">
        <v>68</v>
      </c>
      <c r="F42" s="60">
        <v>43434</v>
      </c>
      <c r="G42" s="61" t="s">
        <v>37</v>
      </c>
      <c r="H42" s="72">
        <v>101</v>
      </c>
      <c r="I42" s="72">
        <v>3</v>
      </c>
      <c r="J42" s="88">
        <v>3</v>
      </c>
      <c r="K42" s="73">
        <v>6</v>
      </c>
      <c r="L42" s="95">
        <v>250</v>
      </c>
      <c r="M42" s="96">
        <v>10</v>
      </c>
      <c r="N42" s="95">
        <v>1173</v>
      </c>
      <c r="O42" s="96">
        <v>76</v>
      </c>
      <c r="P42" s="95">
        <v>1187</v>
      </c>
      <c r="Q42" s="96">
        <v>76</v>
      </c>
      <c r="R42" s="97">
        <f t="shared" si="9"/>
        <v>2610</v>
      </c>
      <c r="S42" s="98">
        <f t="shared" si="10"/>
        <v>162</v>
      </c>
      <c r="T42" s="99">
        <f>S42/J42</f>
        <v>54</v>
      </c>
      <c r="U42" s="100">
        <f t="shared" si="11"/>
        <v>16.11111111111111</v>
      </c>
      <c r="V42" s="92">
        <v>2300.23</v>
      </c>
      <c r="W42" s="93">
        <v>152</v>
      </c>
      <c r="X42" s="101">
        <f t="shared" si="7"/>
        <v>0.13466914178147402</v>
      </c>
      <c r="Y42" s="101">
        <f t="shared" si="8"/>
        <v>0.06578947368421052</v>
      </c>
      <c r="Z42" s="102">
        <v>713690.5</v>
      </c>
      <c r="AA42" s="103">
        <v>48579</v>
      </c>
      <c r="AB42" s="106">
        <f t="shared" si="4"/>
        <v>14.6913378208691</v>
      </c>
    </row>
    <row r="43" spans="1:28" s="62" customFormat="1" ht="11.25">
      <c r="A43" s="55">
        <v>37</v>
      </c>
      <c r="B43" s="71"/>
      <c r="C43" s="64" t="s">
        <v>79</v>
      </c>
      <c r="D43" s="65" t="s">
        <v>46</v>
      </c>
      <c r="E43" s="66" t="s">
        <v>79</v>
      </c>
      <c r="F43" s="67">
        <v>43448</v>
      </c>
      <c r="G43" s="61" t="s">
        <v>31</v>
      </c>
      <c r="H43" s="74">
        <v>229</v>
      </c>
      <c r="I43" s="74">
        <v>3</v>
      </c>
      <c r="J43" s="88">
        <v>3</v>
      </c>
      <c r="K43" s="73">
        <v>4</v>
      </c>
      <c r="L43" s="95">
        <v>362</v>
      </c>
      <c r="M43" s="96">
        <v>26</v>
      </c>
      <c r="N43" s="95">
        <v>856</v>
      </c>
      <c r="O43" s="96">
        <v>63</v>
      </c>
      <c r="P43" s="95">
        <v>890</v>
      </c>
      <c r="Q43" s="96">
        <v>66</v>
      </c>
      <c r="R43" s="97">
        <f t="shared" si="9"/>
        <v>2108</v>
      </c>
      <c r="S43" s="98">
        <f t="shared" si="10"/>
        <v>155</v>
      </c>
      <c r="T43" s="99">
        <f>S43/J43</f>
        <v>51.666666666666664</v>
      </c>
      <c r="U43" s="100">
        <f t="shared" si="11"/>
        <v>13.6</v>
      </c>
      <c r="V43" s="92">
        <v>10486.18</v>
      </c>
      <c r="W43" s="93">
        <v>835</v>
      </c>
      <c r="X43" s="101">
        <f t="shared" si="7"/>
        <v>-0.7989735060813375</v>
      </c>
      <c r="Y43" s="101">
        <f t="shared" si="8"/>
        <v>-0.8143712574850299</v>
      </c>
      <c r="Z43" s="104">
        <v>974170.65</v>
      </c>
      <c r="AA43" s="105">
        <v>75901</v>
      </c>
      <c r="AB43" s="106">
        <f t="shared" si="4"/>
        <v>12.83475382406029</v>
      </c>
    </row>
    <row r="44" spans="1:28" s="62" customFormat="1" ht="11.25">
      <c r="A44" s="55">
        <v>38</v>
      </c>
      <c r="B44" s="56"/>
      <c r="C44" s="64" t="s">
        <v>61</v>
      </c>
      <c r="D44" s="65" t="s">
        <v>43</v>
      </c>
      <c r="E44" s="66" t="s">
        <v>62</v>
      </c>
      <c r="F44" s="67">
        <v>43420</v>
      </c>
      <c r="G44" s="61" t="s">
        <v>33</v>
      </c>
      <c r="H44" s="74">
        <v>303</v>
      </c>
      <c r="I44" s="74">
        <v>1</v>
      </c>
      <c r="J44" s="88">
        <v>1</v>
      </c>
      <c r="K44" s="73">
        <v>8</v>
      </c>
      <c r="L44" s="95">
        <v>786</v>
      </c>
      <c r="M44" s="96">
        <v>36</v>
      </c>
      <c r="N44" s="95">
        <v>905</v>
      </c>
      <c r="O44" s="96">
        <v>43</v>
      </c>
      <c r="P44" s="95">
        <v>1497</v>
      </c>
      <c r="Q44" s="96">
        <v>72</v>
      </c>
      <c r="R44" s="97">
        <f t="shared" si="9"/>
        <v>3188</v>
      </c>
      <c r="S44" s="98">
        <f t="shared" si="10"/>
        <v>151</v>
      </c>
      <c r="T44" s="99">
        <f>S44/J44</f>
        <v>151</v>
      </c>
      <c r="U44" s="100">
        <f t="shared" si="11"/>
        <v>21.112582781456954</v>
      </c>
      <c r="V44" s="92">
        <v>4629</v>
      </c>
      <c r="W44" s="93">
        <v>214</v>
      </c>
      <c r="X44" s="101">
        <f t="shared" si="7"/>
        <v>-0.31129833657377404</v>
      </c>
      <c r="Y44" s="101">
        <f t="shared" si="8"/>
        <v>-0.29439252336448596</v>
      </c>
      <c r="Z44" s="104">
        <v>9392690</v>
      </c>
      <c r="AA44" s="105">
        <v>577072</v>
      </c>
      <c r="AB44" s="106">
        <f t="shared" si="4"/>
        <v>16.276461169490116</v>
      </c>
    </row>
    <row r="45" spans="1:28" s="62" customFormat="1" ht="11.25">
      <c r="A45" s="55">
        <v>39</v>
      </c>
      <c r="B45" s="56"/>
      <c r="C45" s="57" t="s">
        <v>56</v>
      </c>
      <c r="D45" s="58" t="s">
        <v>30</v>
      </c>
      <c r="E45" s="59" t="s">
        <v>56</v>
      </c>
      <c r="F45" s="60">
        <v>43413</v>
      </c>
      <c r="G45" s="61" t="s">
        <v>51</v>
      </c>
      <c r="H45" s="72">
        <v>391</v>
      </c>
      <c r="I45" s="72">
        <v>1</v>
      </c>
      <c r="J45" s="88">
        <v>1</v>
      </c>
      <c r="K45" s="73">
        <v>9</v>
      </c>
      <c r="L45" s="95">
        <v>469</v>
      </c>
      <c r="M45" s="96">
        <v>33</v>
      </c>
      <c r="N45" s="95">
        <v>602</v>
      </c>
      <c r="O45" s="96">
        <v>39</v>
      </c>
      <c r="P45" s="95">
        <v>893</v>
      </c>
      <c r="Q45" s="96">
        <v>59</v>
      </c>
      <c r="R45" s="97">
        <f t="shared" si="9"/>
        <v>1964</v>
      </c>
      <c r="S45" s="98">
        <f t="shared" si="10"/>
        <v>131</v>
      </c>
      <c r="T45" s="99">
        <f>S45/J45</f>
        <v>131</v>
      </c>
      <c r="U45" s="100">
        <f t="shared" si="11"/>
        <v>14.992366412213741</v>
      </c>
      <c r="V45" s="92">
        <v>4153</v>
      </c>
      <c r="W45" s="93">
        <v>296</v>
      </c>
      <c r="X45" s="101">
        <f t="shared" si="7"/>
        <v>-0.5270888514326992</v>
      </c>
      <c r="Y45" s="101">
        <f t="shared" si="8"/>
        <v>-0.5574324324324325</v>
      </c>
      <c r="Z45" s="102">
        <v>18028599</v>
      </c>
      <c r="AA45" s="103">
        <v>1406225</v>
      </c>
      <c r="AB45" s="106">
        <f t="shared" si="4"/>
        <v>12.820564987822006</v>
      </c>
    </row>
    <row r="46" spans="1:28" s="62" customFormat="1" ht="11.25">
      <c r="A46" s="55">
        <v>40</v>
      </c>
      <c r="B46" s="68"/>
      <c r="C46" s="69" t="s">
        <v>90</v>
      </c>
      <c r="D46" s="58" t="s">
        <v>43</v>
      </c>
      <c r="E46" s="70" t="s">
        <v>90</v>
      </c>
      <c r="F46" s="60">
        <v>43455</v>
      </c>
      <c r="G46" s="61" t="s">
        <v>40</v>
      </c>
      <c r="H46" s="72">
        <v>56</v>
      </c>
      <c r="I46" s="72">
        <v>56</v>
      </c>
      <c r="J46" s="88">
        <v>4</v>
      </c>
      <c r="K46" s="73">
        <v>3</v>
      </c>
      <c r="L46" s="95">
        <v>103</v>
      </c>
      <c r="M46" s="96">
        <v>20</v>
      </c>
      <c r="N46" s="95">
        <v>307</v>
      </c>
      <c r="O46" s="96">
        <v>51</v>
      </c>
      <c r="P46" s="95">
        <v>268</v>
      </c>
      <c r="Q46" s="96">
        <v>47</v>
      </c>
      <c r="R46" s="97">
        <f t="shared" si="9"/>
        <v>678</v>
      </c>
      <c r="S46" s="98">
        <f t="shared" si="10"/>
        <v>118</v>
      </c>
      <c r="T46" s="99">
        <f>S46/J46</f>
        <v>29.5</v>
      </c>
      <c r="U46" s="100">
        <f t="shared" si="11"/>
        <v>5.745762711864407</v>
      </c>
      <c r="V46" s="92">
        <v>6463</v>
      </c>
      <c r="W46" s="93">
        <v>732</v>
      </c>
      <c r="X46" s="101">
        <f t="shared" si="7"/>
        <v>-0.8950951570478106</v>
      </c>
      <c r="Y46" s="101">
        <f t="shared" si="8"/>
        <v>-0.8387978142076503</v>
      </c>
      <c r="Z46" s="111">
        <v>52524.16</v>
      </c>
      <c r="AA46" s="112">
        <v>4477</v>
      </c>
      <c r="AB46" s="106">
        <f t="shared" si="4"/>
        <v>11.731999106544562</v>
      </c>
    </row>
    <row r="47" spans="1:28" s="62" customFormat="1" ht="11.25">
      <c r="A47" s="55">
        <v>41</v>
      </c>
      <c r="B47" s="56"/>
      <c r="C47" s="57" t="s">
        <v>63</v>
      </c>
      <c r="D47" s="58" t="s">
        <v>43</v>
      </c>
      <c r="E47" s="59" t="s">
        <v>63</v>
      </c>
      <c r="F47" s="60">
        <v>43427</v>
      </c>
      <c r="G47" s="61" t="s">
        <v>37</v>
      </c>
      <c r="H47" s="72">
        <v>322</v>
      </c>
      <c r="I47" s="72">
        <v>4</v>
      </c>
      <c r="J47" s="88">
        <v>4</v>
      </c>
      <c r="K47" s="73">
        <v>7</v>
      </c>
      <c r="L47" s="95">
        <v>339</v>
      </c>
      <c r="M47" s="96">
        <v>24</v>
      </c>
      <c r="N47" s="95">
        <v>761.8</v>
      </c>
      <c r="O47" s="96">
        <v>51</v>
      </c>
      <c r="P47" s="95">
        <v>392</v>
      </c>
      <c r="Q47" s="96">
        <v>27</v>
      </c>
      <c r="R47" s="97">
        <f t="shared" si="9"/>
        <v>1492.8</v>
      </c>
      <c r="S47" s="98">
        <f t="shared" si="10"/>
        <v>102</v>
      </c>
      <c r="T47" s="99">
        <f>S47/J47</f>
        <v>25.5</v>
      </c>
      <c r="U47" s="100">
        <f t="shared" si="11"/>
        <v>14.635294117647058</v>
      </c>
      <c r="V47" s="92">
        <v>20708.68</v>
      </c>
      <c r="W47" s="93">
        <v>1716</v>
      </c>
      <c r="X47" s="101">
        <f t="shared" si="7"/>
        <v>-0.9279142852175997</v>
      </c>
      <c r="Y47" s="101">
        <f t="shared" si="8"/>
        <v>-0.9405594405594405</v>
      </c>
      <c r="Z47" s="102">
        <v>7268284.67</v>
      </c>
      <c r="AA47" s="103">
        <v>577069</v>
      </c>
      <c r="AB47" s="106">
        <f t="shared" si="4"/>
        <v>12.595174355233082</v>
      </c>
    </row>
    <row r="48" spans="1:28" s="62" customFormat="1" ht="11.25">
      <c r="A48" s="55">
        <v>42</v>
      </c>
      <c r="B48" s="56"/>
      <c r="C48" s="57" t="s">
        <v>84</v>
      </c>
      <c r="D48" s="58" t="s">
        <v>30</v>
      </c>
      <c r="E48" s="59" t="s">
        <v>85</v>
      </c>
      <c r="F48" s="60">
        <v>43455</v>
      </c>
      <c r="G48" s="61" t="s">
        <v>38</v>
      </c>
      <c r="H48" s="72">
        <v>25</v>
      </c>
      <c r="I48" s="72">
        <v>1</v>
      </c>
      <c r="J48" s="88">
        <v>1</v>
      </c>
      <c r="K48" s="73">
        <v>3</v>
      </c>
      <c r="L48" s="95">
        <v>350</v>
      </c>
      <c r="M48" s="96">
        <v>14</v>
      </c>
      <c r="N48" s="95">
        <v>275</v>
      </c>
      <c r="O48" s="96">
        <v>11</v>
      </c>
      <c r="P48" s="95">
        <v>175</v>
      </c>
      <c r="Q48" s="96">
        <v>7</v>
      </c>
      <c r="R48" s="97">
        <f t="shared" si="9"/>
        <v>800</v>
      </c>
      <c r="S48" s="98">
        <f t="shared" si="10"/>
        <v>32</v>
      </c>
      <c r="T48" s="99">
        <f>S48/J48</f>
        <v>32</v>
      </c>
      <c r="U48" s="100">
        <f t="shared" si="11"/>
        <v>25</v>
      </c>
      <c r="V48" s="92">
        <v>3918.27</v>
      </c>
      <c r="W48" s="93">
        <v>189</v>
      </c>
      <c r="X48" s="101">
        <f t="shared" si="7"/>
        <v>-0.7958282609416911</v>
      </c>
      <c r="Y48" s="101">
        <f t="shared" si="8"/>
        <v>-0.8306878306878307</v>
      </c>
      <c r="Z48" s="107">
        <v>79107.6</v>
      </c>
      <c r="AA48" s="108">
        <v>4718</v>
      </c>
      <c r="AB48" s="106">
        <f t="shared" si="4"/>
        <v>16.767189487070794</v>
      </c>
    </row>
    <row r="49" spans="1:28" s="62" customFormat="1" ht="11.25">
      <c r="A49" s="55">
        <v>43</v>
      </c>
      <c r="B49" s="56"/>
      <c r="C49" s="57" t="s">
        <v>50</v>
      </c>
      <c r="D49" s="58" t="s">
        <v>30</v>
      </c>
      <c r="E49" s="59" t="s">
        <v>50</v>
      </c>
      <c r="F49" s="60">
        <v>43441</v>
      </c>
      <c r="G49" s="61" t="s">
        <v>47</v>
      </c>
      <c r="H49" s="72">
        <v>40</v>
      </c>
      <c r="I49" s="72">
        <v>2</v>
      </c>
      <c r="J49" s="88">
        <v>2</v>
      </c>
      <c r="K49" s="73">
        <v>5</v>
      </c>
      <c r="L49" s="95">
        <v>56</v>
      </c>
      <c r="M49" s="96">
        <v>6</v>
      </c>
      <c r="N49" s="95">
        <v>122</v>
      </c>
      <c r="O49" s="96">
        <v>13</v>
      </c>
      <c r="P49" s="95">
        <v>92</v>
      </c>
      <c r="Q49" s="96">
        <v>10</v>
      </c>
      <c r="R49" s="97">
        <f t="shared" si="9"/>
        <v>270</v>
      </c>
      <c r="S49" s="98">
        <f t="shared" si="10"/>
        <v>29</v>
      </c>
      <c r="T49" s="99">
        <f>S49/J49</f>
        <v>14.5</v>
      </c>
      <c r="U49" s="100">
        <f t="shared" si="11"/>
        <v>9.310344827586206</v>
      </c>
      <c r="V49" s="92">
        <v>2096</v>
      </c>
      <c r="W49" s="93">
        <v>222</v>
      </c>
      <c r="X49" s="101">
        <f t="shared" si="7"/>
        <v>-0.8711832061068703</v>
      </c>
      <c r="Y49" s="101">
        <f t="shared" si="8"/>
        <v>-0.8693693693693694</v>
      </c>
      <c r="Z49" s="102">
        <v>61897</v>
      </c>
      <c r="AA49" s="103">
        <v>6083</v>
      </c>
      <c r="AB49" s="106">
        <f t="shared" si="4"/>
        <v>10.175406871609404</v>
      </c>
    </row>
    <row r="50" spans="1:28" s="62" customFormat="1" ht="11.25">
      <c r="A50" s="55">
        <v>44</v>
      </c>
      <c r="B50" s="56"/>
      <c r="C50" s="57" t="s">
        <v>92</v>
      </c>
      <c r="D50" s="58" t="s">
        <v>30</v>
      </c>
      <c r="E50" s="59" t="s">
        <v>91</v>
      </c>
      <c r="F50" s="60">
        <v>43455</v>
      </c>
      <c r="G50" s="61" t="s">
        <v>48</v>
      </c>
      <c r="H50" s="72">
        <v>21</v>
      </c>
      <c r="I50" s="72">
        <v>2</v>
      </c>
      <c r="J50" s="88">
        <v>2</v>
      </c>
      <c r="K50" s="73">
        <v>3</v>
      </c>
      <c r="L50" s="95">
        <v>74</v>
      </c>
      <c r="M50" s="96">
        <v>6</v>
      </c>
      <c r="N50" s="95">
        <v>120</v>
      </c>
      <c r="O50" s="96">
        <v>11</v>
      </c>
      <c r="P50" s="95">
        <v>48</v>
      </c>
      <c r="Q50" s="96">
        <v>4</v>
      </c>
      <c r="R50" s="97">
        <f t="shared" si="9"/>
        <v>242</v>
      </c>
      <c r="S50" s="98">
        <f t="shared" si="10"/>
        <v>21</v>
      </c>
      <c r="T50" s="99">
        <f>S50/J50</f>
        <v>10.5</v>
      </c>
      <c r="U50" s="100">
        <f t="shared" si="11"/>
        <v>11.523809523809524</v>
      </c>
      <c r="V50" s="92">
        <v>895</v>
      </c>
      <c r="W50" s="93">
        <v>83</v>
      </c>
      <c r="X50" s="101">
        <f t="shared" si="7"/>
        <v>-0.729608938547486</v>
      </c>
      <c r="Y50" s="101">
        <f t="shared" si="8"/>
        <v>-0.7469879518072289</v>
      </c>
      <c r="Z50" s="102">
        <v>13163</v>
      </c>
      <c r="AA50" s="103">
        <v>1000</v>
      </c>
      <c r="AB50" s="106">
        <f t="shared" si="4"/>
        <v>13.163</v>
      </c>
    </row>
    <row r="51" spans="1:28" s="62" customFormat="1" ht="11.25">
      <c r="A51" s="55">
        <v>45</v>
      </c>
      <c r="B51" s="68"/>
      <c r="C51" s="69" t="s">
        <v>60</v>
      </c>
      <c r="D51" s="58" t="s">
        <v>43</v>
      </c>
      <c r="E51" s="70" t="s">
        <v>60</v>
      </c>
      <c r="F51" s="60">
        <v>43420</v>
      </c>
      <c r="G51" s="61" t="s">
        <v>40</v>
      </c>
      <c r="H51" s="72">
        <v>37</v>
      </c>
      <c r="I51" s="72">
        <v>1</v>
      </c>
      <c r="J51" s="88">
        <v>1</v>
      </c>
      <c r="K51" s="73">
        <v>8</v>
      </c>
      <c r="L51" s="95">
        <v>32</v>
      </c>
      <c r="M51" s="96">
        <v>3</v>
      </c>
      <c r="N51" s="95">
        <v>20</v>
      </c>
      <c r="O51" s="96">
        <v>2</v>
      </c>
      <c r="P51" s="95">
        <v>52</v>
      </c>
      <c r="Q51" s="96">
        <v>5</v>
      </c>
      <c r="R51" s="97">
        <f t="shared" si="9"/>
        <v>104</v>
      </c>
      <c r="S51" s="98">
        <f t="shared" si="10"/>
        <v>10</v>
      </c>
      <c r="T51" s="99">
        <f>S51/J51</f>
        <v>10</v>
      </c>
      <c r="U51" s="100">
        <f t="shared" si="11"/>
        <v>10.4</v>
      </c>
      <c r="V51" s="92">
        <v>314</v>
      </c>
      <c r="W51" s="93">
        <v>28</v>
      </c>
      <c r="X51" s="101">
        <f t="shared" si="7"/>
        <v>-0.6687898089171974</v>
      </c>
      <c r="Y51" s="101">
        <f t="shared" si="8"/>
        <v>-0.6428571428571429</v>
      </c>
      <c r="Z51" s="111">
        <v>2615614.9</v>
      </c>
      <c r="AA51" s="112">
        <v>218160</v>
      </c>
      <c r="AB51" s="106">
        <f t="shared" si="4"/>
        <v>11.989433901723505</v>
      </c>
    </row>
    <row r="52" spans="1:28" s="62" customFormat="1" ht="11.25">
      <c r="A52" s="55">
        <v>46</v>
      </c>
      <c r="B52" s="56"/>
      <c r="C52" s="57" t="s">
        <v>52</v>
      </c>
      <c r="D52" s="58" t="s">
        <v>49</v>
      </c>
      <c r="E52" s="59" t="s">
        <v>52</v>
      </c>
      <c r="F52" s="60">
        <v>43392</v>
      </c>
      <c r="G52" s="61" t="s">
        <v>47</v>
      </c>
      <c r="H52" s="72">
        <v>65</v>
      </c>
      <c r="I52" s="72">
        <v>1</v>
      </c>
      <c r="J52" s="88">
        <v>1</v>
      </c>
      <c r="K52" s="73">
        <v>12</v>
      </c>
      <c r="L52" s="95">
        <v>4</v>
      </c>
      <c r="M52" s="96">
        <v>2</v>
      </c>
      <c r="N52" s="95">
        <v>62</v>
      </c>
      <c r="O52" s="96">
        <v>5</v>
      </c>
      <c r="P52" s="95">
        <v>36</v>
      </c>
      <c r="Q52" s="96">
        <v>3</v>
      </c>
      <c r="R52" s="90">
        <f t="shared" si="9"/>
        <v>102</v>
      </c>
      <c r="S52" s="91">
        <f t="shared" si="10"/>
        <v>10</v>
      </c>
      <c r="T52" s="99">
        <f>S52/J52</f>
        <v>10</v>
      </c>
      <c r="U52" s="100">
        <f t="shared" si="11"/>
        <v>10.2</v>
      </c>
      <c r="V52" s="92">
        <v>110</v>
      </c>
      <c r="W52" s="93">
        <v>9</v>
      </c>
      <c r="X52" s="101">
        <f t="shared" si="7"/>
        <v>-0.07272727272727272</v>
      </c>
      <c r="Y52" s="101">
        <f t="shared" si="8"/>
        <v>0.1111111111111111</v>
      </c>
      <c r="Z52" s="77">
        <v>96528</v>
      </c>
      <c r="AA52" s="78">
        <v>8664</v>
      </c>
      <c r="AB52" s="106">
        <f t="shared" si="4"/>
        <v>11.141274238227147</v>
      </c>
    </row>
  </sheetData>
  <sheetProtection selectLockedCells="1" selectUnlockedCells="1"/>
  <mergeCells count="11">
    <mergeCell ref="B1:C1"/>
    <mergeCell ref="L1:AB3"/>
    <mergeCell ref="B2:C2"/>
    <mergeCell ref="B3:C3"/>
    <mergeCell ref="L4:M4"/>
    <mergeCell ref="N4:O4"/>
    <mergeCell ref="P4:Q4"/>
    <mergeCell ref="R4:U4"/>
    <mergeCell ref="V4:W4"/>
    <mergeCell ref="X4:Y4"/>
    <mergeCell ref="Z4:AB4"/>
  </mergeCells>
  <hyperlinks>
    <hyperlink ref="B2" r:id="rId1" display="http://www.antraktsinema.com"/>
  </hyperlinks>
  <printOptions/>
  <pageMargins left="0.3" right="0.12986111111111112" top="0.1798611111111111" bottom="0.20972222222222223" header="0.5118055555555555" footer="0.5118055555555555"/>
  <pageSetup horizontalDpi="300" verticalDpi="300"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213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Win7</cp:lastModifiedBy>
  <cp:lastPrinted>2015-01-21T23:11:37Z</cp:lastPrinted>
  <dcterms:created xsi:type="dcterms:W3CDTF">2006-03-15T09:07:04Z</dcterms:created>
  <dcterms:modified xsi:type="dcterms:W3CDTF">2019-01-07T17:09:46Z</dcterms:modified>
  <cp:category/>
  <cp:version/>
  <cp:contentType/>
  <cp:contentStatus/>
  <cp:revision>22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y fmtid="{D5CDD505-2E9C-101B-9397-08002B2CF9AE}" pid="3" name="_AdHocReviewCycleID">
    <vt:r8>-1892574857</vt:r8>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EmailSubject">
    <vt:lpwstr>New Weekend Ranking.xls</vt:lpwstr>
  </property>
</Properties>
</file>