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0" windowWidth="23895" windowHeight="9390" tabRatio="697" activeTab="0"/>
  </bookViews>
  <sheets>
    <sheet name="30.11-2.12.2018 (hafta sonu)" sheetId="1" r:id="rId1"/>
  </sheets>
  <definedNames>
    <definedName name="Excel_BuiltIn__FilterDatabase" localSheetId="0">'30.11-2.12.2018 (hafta sonu)'!$A$1:$AB$41</definedName>
    <definedName name="_xlnm.Print_Area" localSheetId="0">'30.11-2.12.2018 (hafta sonu)'!#REF!</definedName>
  </definedNames>
  <calcPr fullCalcOnLoad="1"/>
</workbook>
</file>

<file path=xl/sharedStrings.xml><?xml version="1.0" encoding="utf-8"?>
<sst xmlns="http://schemas.openxmlformats.org/spreadsheetml/2006/main" count="185" uniqueCount="102">
  <si>
    <t>Türkiye Haftalık Bilet Satışı ve Hasılat Raporu</t>
  </si>
  <si>
    <r>
      <rPr>
        <b/>
        <sz val="5"/>
        <rFont val="Corbel"/>
        <family val="2"/>
      </rPr>
      <t xml:space="preserve">If you move the arrow at the right bottom of the page to the left, you can see more columns and you can switch to other pages on the left bottom to see related tables. </t>
    </r>
    <r>
      <rPr>
        <b/>
        <sz val="5"/>
        <color indexed="21"/>
        <rFont val="Corbel"/>
        <family val="2"/>
      </rPr>
      <t xml:space="preserve">The green numbers not complete. </t>
    </r>
    <r>
      <rPr>
        <b/>
        <sz val="5"/>
        <rFont val="Corbel"/>
        <family val="2"/>
      </rPr>
      <t>Sayfanın sağ altındaki oku sola doğru hareket ettirdiğinizde diğer sütunlardaki bilgileri görebilir, gene sayfanın sol altındaki diğer sayfalara geçerek ilgili tabloları inceleyebilirsiniz.</t>
    </r>
    <r>
      <rPr>
        <b/>
        <sz val="5"/>
        <color indexed="21"/>
        <rFont val="Corbel"/>
        <family val="2"/>
      </rPr>
      <t xml:space="preserve"> Yeşil renkle belirtilen sayılar henüz tamamlanmamıştır.</t>
    </r>
  </si>
  <si>
    <t>http://www.antraktsinema.com</t>
  </si>
  <si>
    <t>CUMA</t>
  </si>
  <si>
    <t>CUMARTESİ</t>
  </si>
  <si>
    <t>PAZAR</t>
  </si>
  <si>
    <t>HAFTA SONU TOPLAM</t>
  </si>
  <si>
    <t>ÖNCEKİ HAFTA</t>
  </si>
  <si>
    <t>DEĞİŞİM</t>
  </si>
  <si>
    <t>KÜMÜLATİF</t>
  </si>
  <si>
    <t>FİLMİN ORİJİNAL ADI</t>
  </si>
  <si>
    <t>SINIFLANDIRMA</t>
  </si>
  <si>
    <t>FİLMİN TÜRKÇE ADI</t>
  </si>
  <si>
    <t>VİZYON TARİHİ</t>
  </si>
  <si>
    <t>DAĞITIM</t>
  </si>
  <si>
    <t>ÇIKIŞ KOPYA SAYISI</t>
  </si>
  <si>
    <t>LOKASYON</t>
  </si>
  <si>
    <t>PERDE</t>
  </si>
  <si>
    <t>HAFTA</t>
  </si>
  <si>
    <t>HASILAT</t>
  </si>
  <si>
    <t>BİLET SATIŞ</t>
  </si>
  <si>
    <t xml:space="preserve">HASILAT </t>
  </si>
  <si>
    <r>
      <rPr>
        <b/>
        <sz val="7"/>
        <color indexed="9"/>
        <rFont val="Calibri"/>
        <family val="2"/>
      </rPr>
      <t xml:space="preserve">BİLET SATIŞ    </t>
    </r>
    <r>
      <rPr>
        <b/>
        <sz val="7"/>
        <color indexed="10"/>
        <rFont val="Webdings"/>
        <family val="1"/>
      </rPr>
      <t>6</t>
    </r>
  </si>
  <si>
    <t>ORTALAMA
BİLET ADEDİ</t>
  </si>
  <si>
    <t>ORTALAMA
BİLET FİYATI</t>
  </si>
  <si>
    <t>BİLET</t>
  </si>
  <si>
    <t>HASILAT %</t>
  </si>
  <si>
    <t>BİLET %</t>
  </si>
  <si>
    <t>UIP TURKEY</t>
  </si>
  <si>
    <t>YENİ</t>
  </si>
  <si>
    <t>15+</t>
  </si>
  <si>
    <t>TME</t>
  </si>
  <si>
    <t>7+13A</t>
  </si>
  <si>
    <t>WARNER BROS. TURKEY</t>
  </si>
  <si>
    <t>7A</t>
  </si>
  <si>
    <t>CHANTIER FILMS</t>
  </si>
  <si>
    <t>G</t>
  </si>
  <si>
    <t>CGVMARS DAĞITIM</t>
  </si>
  <si>
    <t>BİR FİLM</t>
  </si>
  <si>
    <t>7+</t>
  </si>
  <si>
    <t>DERİN FİLM</t>
  </si>
  <si>
    <t>FİLMARTI</t>
  </si>
  <si>
    <t>13+</t>
  </si>
  <si>
    <t>BS DAĞITIM</t>
  </si>
  <si>
    <t>13+15A</t>
  </si>
  <si>
    <t>MC FİLM</t>
  </si>
  <si>
    <t>KURMACA</t>
  </si>
  <si>
    <t>18+</t>
  </si>
  <si>
    <t>CINDERELLA</t>
  </si>
  <si>
    <t>CJET</t>
  </si>
  <si>
    <t>VENOM</t>
  </si>
  <si>
    <t>VENOM: ZEHİRLİ ÖFKE</t>
  </si>
  <si>
    <t>A STAR IS BORN</t>
  </si>
  <si>
    <t>BİR YILDIZ DOĞUYOR</t>
  </si>
  <si>
    <t>YOL ARKADAŞIM 2</t>
  </si>
  <si>
    <t>YOLARKADAŞIM 2</t>
  </si>
  <si>
    <t>KEŞİF</t>
  </si>
  <si>
    <t>EL UMMAR</t>
  </si>
  <si>
    <t>MÜSLÜM</t>
  </si>
  <si>
    <t>RAFADAN TAYFA</t>
  </si>
  <si>
    <t>NAPOLI VELATA</t>
  </si>
  <si>
    <t>NAPILİ'NİN SIRRI</t>
  </si>
  <si>
    <t>DIE LEGENDE VOM HASSLICHEN KONIG</t>
  </si>
  <si>
    <t>ÇİRKİN KRAL EFSANESİ</t>
  </si>
  <si>
    <t>CLIMAX</t>
  </si>
  <si>
    <t>İYİ OYUN</t>
  </si>
  <si>
    <t>BOHEMIAN RHAPSODY</t>
  </si>
  <si>
    <t>BHOMIAN RHAPSODY</t>
  </si>
  <si>
    <t>ÇAKALLARLA DANS 5</t>
  </si>
  <si>
    <t>THE MISEDUCATION OF CAMERON POST</t>
  </si>
  <si>
    <t>CAMERON POST'A TERS TERAPİ</t>
  </si>
  <si>
    <t>CİN TEPESİ</t>
  </si>
  <si>
    <t>PRINCESS AND THE DRAGON</t>
  </si>
  <si>
    <t>PRENSES VE EJDERHA</t>
  </si>
  <si>
    <t>WHITNEY</t>
  </si>
  <si>
    <t>HER ŞEY SENİNLE GÜZEL</t>
  </si>
  <si>
    <t>KOYVER GİTSİN</t>
  </si>
  <si>
    <t>FANTASTIC BEASTS: THE CRIMES OF GRINDELWALD</t>
  </si>
  <si>
    <t>FANTASTİK CANAVARLAR 2: GRINDELWALD'IN SUÇLARI</t>
  </si>
  <si>
    <t>PUT ŞEYLERE</t>
  </si>
  <si>
    <t>LETO</t>
  </si>
  <si>
    <t>YAZ</t>
  </si>
  <si>
    <t>DELİLER</t>
  </si>
  <si>
    <t>BİZİ HATIRLA</t>
  </si>
  <si>
    <t>IN DEN GANGEN</t>
  </si>
  <si>
    <t>MUHTEMEL AŞK</t>
  </si>
  <si>
    <t>THE GRINCH</t>
  </si>
  <si>
    <t>GRİNÇ</t>
  </si>
  <si>
    <t>30 KASIM - 2 ARALIK  2018 / 49. VİZYON HAFTASI</t>
  </si>
  <si>
    <t>BORÇ</t>
  </si>
  <si>
    <t>THUGS OF HINDOSTAN</t>
  </si>
  <si>
    <t>HİNDİSTAN EŞKIYALARI</t>
  </si>
  <si>
    <t>YEŞİL REHBER</t>
  </si>
  <si>
    <t>GREEN BOOK</t>
  </si>
  <si>
    <t>HEDEFİM SENSİN</t>
  </si>
  <si>
    <t>THE BAD NUN</t>
  </si>
  <si>
    <t>THE BAD NUN: KÖTÜLÜK İÇİNDE</t>
  </si>
  <si>
    <t>DEN SKYLDIGE</t>
  </si>
  <si>
    <t>SUÇLU</t>
  </si>
  <si>
    <t>EFSANE TAKIM</t>
  </si>
  <si>
    <t>THE GIRL IN THE SPIDER'S WEB</t>
  </si>
  <si>
    <t>ÖRÜMCEK AĞINDAKİ KIZ</t>
  </si>
</sst>
</file>

<file path=xl/styles.xml><?xml version="1.0" encoding="utf-8"?>
<styleSheet xmlns="http://schemas.openxmlformats.org/spreadsheetml/2006/main">
  <numFmts count="40">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 _T_L_-;\-* #,##0.00\ _T_L_-;_-* \-??\ _T_L_-;_-@_-"/>
    <numFmt numFmtId="173" formatCode="_(* #,##0.00_);_(* \(#,##0.00\);_(* \-??_);_(@_)"/>
    <numFmt numFmtId="174" formatCode="d\ mmmm\ yy;@"/>
    <numFmt numFmtId="175" formatCode="_-* #,##0.00&quot; ₺&quot;_-;\-* #,##0.00&quot; ₺&quot;_-;_-* \-??&quot; ₺&quot;_-;_-@_-"/>
    <numFmt numFmtId="176" formatCode="_-* #,##0.00\ _Y_T_L_-;\-* #,##0.00\ _Y_T_L_-;_-* \-??\ _Y_T_L_-;_-@_-"/>
    <numFmt numFmtId="177" formatCode="0\ %"/>
    <numFmt numFmtId="178" formatCode="dd/mm/yyyy"/>
    <numFmt numFmtId="179" formatCode="dd/mm/yy;@"/>
    <numFmt numFmtId="180" formatCode="0\ %\ "/>
    <numFmt numFmtId="181" formatCode="hh:mm:ss\ AM/PM"/>
    <numFmt numFmtId="182" formatCode="_ * #,##0.00_)&quot; TRY&quot;_ ;_ * \(#,##0.00&quot;) TRY&quot;_ ;_ * \-??_)&quot; TRY&quot;_ ;_ @_ "/>
    <numFmt numFmtId="183" formatCode="_-* #,##0.00\ _₺_-;\-* #,##0.00\ _₺_-;_-* \-??\ _₺_-;_-@_-"/>
    <numFmt numFmtId="184" formatCode="dd/mmm"/>
    <numFmt numFmtId="185" formatCode="0.00\ %"/>
    <numFmt numFmtId="186" formatCode="#,##0.00\ \ "/>
    <numFmt numFmtId="187" formatCode="#,##0\ "/>
    <numFmt numFmtId="188" formatCode="#,##0.00\ &quot;TL&quot;"/>
    <numFmt numFmtId="189" formatCode="_ * #,##0.00_)\ &quot;TRY&quot;_ ;_ * \(#,##0.00\)\ &quot;TRY&quot;_ ;_ * &quot;-&quot;??_)\ &quot;TRY&quot;_ ;_ @_ "/>
    <numFmt numFmtId="190" formatCode="#,##0\ \ "/>
    <numFmt numFmtId="191" formatCode="_-* #,##0\ _T_L_-;\-* #,##0\ _T_L_-;_-* &quot;-&quot;??\ _T_L_-;_-@_-"/>
    <numFmt numFmtId="192" formatCode="&quot;Evet&quot;;&quot;Evet&quot;;&quot;Hayır&quot;"/>
    <numFmt numFmtId="193" formatCode="&quot;Doğru&quot;;&quot;Doğru&quot;;&quot;Yanlış&quot;"/>
    <numFmt numFmtId="194" formatCode="&quot;Açık&quot;;&quot;Açık&quot;;&quot;Kapalı&quot;"/>
    <numFmt numFmtId="195" formatCode="[$€-2]\ #,##0.00_);[Red]\([$€-2]\ #,##0.00\)"/>
  </numFmts>
  <fonts count="77">
    <font>
      <sz val="10"/>
      <name val="Arial"/>
      <family val="2"/>
    </font>
    <font>
      <sz val="10"/>
      <name val="Verdana"/>
      <family val="2"/>
    </font>
    <font>
      <u val="single"/>
      <sz val="10"/>
      <color indexed="39"/>
      <name val="Arial"/>
      <family val="2"/>
    </font>
    <font>
      <sz val="11"/>
      <color indexed="8"/>
      <name val="Calibri"/>
      <family val="2"/>
    </font>
    <font>
      <b/>
      <sz val="11"/>
      <color indexed="9"/>
      <name val="Calibri"/>
      <family val="2"/>
    </font>
    <font>
      <b/>
      <sz val="8"/>
      <name val="Calibri"/>
      <family val="2"/>
    </font>
    <font>
      <sz val="7"/>
      <name val="Calibri"/>
      <family val="2"/>
    </font>
    <font>
      <sz val="8"/>
      <name val="Arial"/>
      <family val="2"/>
    </font>
    <font>
      <sz val="5"/>
      <name val="Arial"/>
      <family val="2"/>
    </font>
    <font>
      <sz val="7"/>
      <name val="Arial"/>
      <family val="2"/>
    </font>
    <font>
      <b/>
      <sz val="7"/>
      <name val="Arial"/>
      <family val="2"/>
    </font>
    <font>
      <b/>
      <sz val="7"/>
      <name val="Verdana"/>
      <family val="2"/>
    </font>
    <font>
      <sz val="7"/>
      <name val="Verdana"/>
      <family val="2"/>
    </font>
    <font>
      <sz val="5"/>
      <color indexed="9"/>
      <name val="Calibri"/>
      <family val="2"/>
    </font>
    <font>
      <sz val="10"/>
      <color indexed="9"/>
      <name val="Calibri"/>
      <family val="2"/>
    </font>
    <font>
      <b/>
      <sz val="5"/>
      <name val="Corbel"/>
      <family val="2"/>
    </font>
    <font>
      <b/>
      <sz val="5"/>
      <color indexed="21"/>
      <name val="Corbel"/>
      <family val="2"/>
    </font>
    <font>
      <b/>
      <sz val="8"/>
      <name val="Corbel"/>
      <family val="2"/>
    </font>
    <font>
      <u val="single"/>
      <sz val="8"/>
      <color indexed="12"/>
      <name val="Arial"/>
      <family val="2"/>
    </font>
    <font>
      <b/>
      <sz val="8"/>
      <color indexed="56"/>
      <name val="Calibri"/>
      <family val="2"/>
    </font>
    <font>
      <sz val="7"/>
      <color indexed="9"/>
      <name val="Calibri"/>
      <family val="2"/>
    </font>
    <font>
      <b/>
      <sz val="7"/>
      <color indexed="9"/>
      <name val="Calibri"/>
      <family val="2"/>
    </font>
    <font>
      <b/>
      <sz val="5"/>
      <color indexed="9"/>
      <name val="Calibri"/>
      <family val="2"/>
    </font>
    <font>
      <b/>
      <sz val="7"/>
      <color indexed="10"/>
      <name val="Webdings"/>
      <family val="1"/>
    </font>
    <font>
      <sz val="7"/>
      <color indexed="63"/>
      <name val="Calibri"/>
      <family val="2"/>
    </font>
    <font>
      <b/>
      <sz val="7"/>
      <color indexed="23"/>
      <name val="Calibri"/>
      <family val="2"/>
    </font>
    <font>
      <b/>
      <sz val="5"/>
      <name val="Calibri"/>
      <family val="2"/>
    </font>
    <font>
      <b/>
      <sz val="7"/>
      <color indexed="30"/>
      <name val="Calibri"/>
      <family val="2"/>
    </font>
    <font>
      <b/>
      <sz val="7"/>
      <color indexed="63"/>
      <name val="Calibri"/>
      <family val="2"/>
    </font>
    <font>
      <sz val="11"/>
      <color indexed="17"/>
      <name val="Calibri"/>
      <family val="2"/>
    </font>
    <font>
      <b/>
      <sz val="7"/>
      <name val="Calibri"/>
      <family val="2"/>
    </font>
    <font>
      <sz val="10"/>
      <name val="Calibri"/>
      <family val="2"/>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color indexed="40"/>
      <name val="Calibri"/>
      <family val="2"/>
    </font>
    <font>
      <sz val="10"/>
      <color indexed="40"/>
      <name val="Arial"/>
      <family val="2"/>
    </font>
    <font>
      <b/>
      <sz val="8"/>
      <color indexed="40"/>
      <name val="Corbel"/>
      <family val="2"/>
    </font>
    <font>
      <b/>
      <sz val="7"/>
      <color indexed="40"/>
      <name val="Calibri"/>
      <family val="2"/>
    </font>
    <font>
      <sz val="7"/>
      <color indexed="40"/>
      <name val="Arial"/>
      <family val="2"/>
    </font>
    <font>
      <sz val="7"/>
      <color indexed="4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7"/>
      <color rgb="FF0070C0"/>
      <name val="Calibri"/>
      <family val="2"/>
    </font>
    <font>
      <b/>
      <sz val="7"/>
      <color theme="0"/>
      <name val="Calibri"/>
      <family val="2"/>
    </font>
    <font>
      <sz val="10"/>
      <color rgb="FF00B0F0"/>
      <name val="Calibri"/>
      <family val="2"/>
    </font>
    <font>
      <sz val="10"/>
      <color rgb="FF00B0F0"/>
      <name val="Arial"/>
      <family val="2"/>
    </font>
    <font>
      <b/>
      <sz val="8"/>
      <color rgb="FF00B0F0"/>
      <name val="Corbel"/>
      <family val="2"/>
    </font>
    <font>
      <b/>
      <sz val="7"/>
      <color rgb="FF00B0F0"/>
      <name val="Calibri"/>
      <family val="2"/>
    </font>
    <font>
      <sz val="7"/>
      <color rgb="FF00B0F0"/>
      <name val="Arial"/>
      <family val="2"/>
    </font>
    <font>
      <sz val="7"/>
      <color rgb="FF00B0F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indexed="4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indexed="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3"/>
        <bgColor indexed="64"/>
      </patternFill>
    </fill>
    <fill>
      <patternFill patternType="solid">
        <fgColor indexed="22"/>
        <bgColor indexed="64"/>
      </patternFill>
    </fill>
  </fills>
  <borders count="1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style="thin">
        <color theme="4"/>
      </top>
      <bottom style="double">
        <color theme="4"/>
      </bottom>
    </border>
    <border>
      <left>
        <color indexed="63"/>
      </left>
      <right>
        <color indexed="63"/>
      </right>
      <top>
        <color indexed="63"/>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hair">
        <color indexed="8"/>
      </left>
      <right style="hair">
        <color indexed="8"/>
      </right>
      <top style="hair">
        <color indexed="8"/>
      </top>
      <bottom style="hair">
        <color indexed="8"/>
      </bottom>
    </border>
  </borders>
  <cellStyleXfs count="14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1" applyNumberFormat="0" applyFill="0" applyAlignment="0" applyProtection="0"/>
    <xf numFmtId="0" fontId="57" fillId="0" borderId="2" applyNumberFormat="0" applyFill="0" applyAlignment="0" applyProtection="0"/>
    <xf numFmtId="0" fontId="58" fillId="0" borderId="3" applyNumberFormat="0" applyFill="0" applyAlignment="0" applyProtection="0"/>
    <xf numFmtId="0" fontId="59" fillId="0" borderId="4" applyNumberFormat="0" applyFill="0" applyAlignment="0" applyProtection="0"/>
    <xf numFmtId="0" fontId="59" fillId="0" borderId="0" applyNumberFormat="0" applyFill="0" applyBorder="0" applyAlignment="0" applyProtection="0"/>
    <xf numFmtId="183" fontId="0" fillId="0" borderId="0" applyFill="0" applyBorder="0" applyAlignment="0" applyProtection="0"/>
    <xf numFmtId="41"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3" fontId="0" fillId="0" borderId="0" applyFill="0" applyBorder="0" applyAlignment="0" applyProtection="0"/>
    <xf numFmtId="0" fontId="60" fillId="20" borderId="5" applyNumberFormat="0" applyAlignment="0" applyProtection="0"/>
    <xf numFmtId="0" fontId="3" fillId="0" borderId="0">
      <alignment/>
      <protection/>
    </xf>
    <xf numFmtId="0" fontId="29" fillId="21" borderId="0" applyNumberFormat="0" applyBorder="0" applyAlignment="0" applyProtection="0"/>
    <xf numFmtId="0" fontId="61" fillId="22" borderId="6" applyNumberFormat="0" applyAlignment="0" applyProtection="0"/>
    <xf numFmtId="0" fontId="62" fillId="20" borderId="6" applyNumberFormat="0" applyAlignment="0" applyProtection="0"/>
    <xf numFmtId="0" fontId="63" fillId="23" borderId="7" applyNumberFormat="0" applyAlignment="0" applyProtection="0"/>
    <xf numFmtId="0" fontId="64" fillId="24" borderId="0" applyNumberFormat="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5" fillId="25" borderId="0" applyNumberFormat="0" applyBorder="0" applyAlignment="0" applyProtection="0"/>
    <xf numFmtId="174"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174" fontId="0" fillId="0" borderId="0">
      <alignment/>
      <protection/>
    </xf>
    <xf numFmtId="0" fontId="0" fillId="0" borderId="0">
      <alignment/>
      <protection/>
    </xf>
    <xf numFmtId="0" fontId="0" fillId="0" borderId="0">
      <alignment/>
      <protection/>
    </xf>
    <xf numFmtId="0" fontId="0" fillId="0" borderId="0">
      <alignment/>
      <protection/>
    </xf>
    <xf numFmtId="174" fontId="3" fillId="0" borderId="0">
      <alignment/>
      <protection/>
    </xf>
    <xf numFmtId="0" fontId="0" fillId="0" borderId="0">
      <alignment/>
      <protection/>
    </xf>
    <xf numFmtId="174" fontId="0" fillId="0" borderId="0">
      <alignment/>
      <protection/>
    </xf>
    <xf numFmtId="0" fontId="3" fillId="0" borderId="0">
      <alignment/>
      <protection/>
    </xf>
    <xf numFmtId="174" fontId="3" fillId="0" borderId="0">
      <alignment/>
      <protection/>
    </xf>
    <xf numFmtId="174" fontId="3" fillId="0" borderId="0">
      <alignment/>
      <protection/>
    </xf>
    <xf numFmtId="174" fontId="3" fillId="0" borderId="0">
      <alignment/>
      <protection/>
    </xf>
    <xf numFmtId="174" fontId="3" fillId="0" borderId="0">
      <alignment/>
      <protection/>
    </xf>
    <xf numFmtId="0" fontId="0" fillId="0" borderId="0">
      <alignment/>
      <protection/>
    </xf>
    <xf numFmtId="0" fontId="0" fillId="0" borderId="0">
      <alignment/>
      <protection/>
    </xf>
    <xf numFmtId="174" fontId="3" fillId="0" borderId="0">
      <alignment/>
      <protection/>
    </xf>
    <xf numFmtId="174" fontId="3" fillId="0" borderId="0">
      <alignment/>
      <protection/>
    </xf>
    <xf numFmtId="0" fontId="3" fillId="0" borderId="0">
      <alignment/>
      <protection/>
    </xf>
    <xf numFmtId="0" fontId="0" fillId="0" borderId="0">
      <alignment/>
      <protection/>
    </xf>
    <xf numFmtId="174" fontId="0" fillId="0" borderId="0">
      <alignment/>
      <protection/>
    </xf>
    <xf numFmtId="174" fontId="3" fillId="0" borderId="0">
      <alignment/>
      <protection/>
    </xf>
    <xf numFmtId="174" fontId="3" fillId="0" borderId="0">
      <alignment/>
      <protection/>
    </xf>
    <xf numFmtId="0" fontId="0" fillId="26" borderId="8" applyNumberFormat="0" applyFont="0" applyAlignment="0" applyProtection="0"/>
    <xf numFmtId="0" fontId="66" fillId="27" borderId="0" applyNumberFormat="0" applyBorder="0" applyAlignment="0" applyProtection="0"/>
    <xf numFmtId="0" fontId="4" fillId="28" borderId="9">
      <alignment horizontal="center" vertical="center"/>
      <protection/>
    </xf>
    <xf numFmtId="182" fontId="0" fillId="0" borderId="0" applyFill="0" applyBorder="0" applyAlignment="0" applyProtection="0"/>
    <xf numFmtId="42"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0" fontId="67" fillId="0" borderId="10" applyNumberFormat="0" applyFill="0" applyAlignment="0" applyProtection="0"/>
    <xf numFmtId="0" fontId="68" fillId="0" borderId="0" applyNumberFormat="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6" fontId="0" fillId="0" borderId="0" applyFill="0" applyBorder="0" applyAlignment="0" applyProtection="0"/>
    <xf numFmtId="0" fontId="53"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3" fillId="32" borderId="0" applyNumberFormat="0" applyBorder="0" applyAlignment="0" applyProtection="0"/>
    <xf numFmtId="0" fontId="53" fillId="33" borderId="0" applyNumberFormat="0" applyBorder="0" applyAlignment="0" applyProtection="0"/>
    <xf numFmtId="0" fontId="53" fillId="34" borderId="0" applyNumberFormat="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cellStyleXfs>
  <cellXfs count="118">
    <xf numFmtId="0" fontId="0" fillId="0" borderId="0" xfId="0" applyAlignment="1">
      <alignment/>
    </xf>
    <xf numFmtId="0" fontId="5" fillId="35" borderId="0" xfId="0" applyFont="1" applyFill="1" applyBorder="1" applyAlignment="1" applyProtection="1">
      <alignment horizontal="right" vertical="center"/>
      <protection/>
    </xf>
    <xf numFmtId="178" fontId="6" fillId="35" borderId="0" xfId="0" applyNumberFormat="1" applyFont="1" applyFill="1" applyBorder="1" applyAlignment="1" applyProtection="1">
      <alignment horizontal="center" vertical="center"/>
      <protection/>
    </xf>
    <xf numFmtId="0" fontId="7" fillId="35" borderId="0" xfId="0" applyFont="1" applyFill="1" applyBorder="1" applyAlignment="1" applyProtection="1">
      <alignment vertical="center"/>
      <protection/>
    </xf>
    <xf numFmtId="0" fontId="7" fillId="35" borderId="0" xfId="0" applyFont="1" applyFill="1" applyBorder="1" applyAlignment="1" applyProtection="1">
      <alignment horizontal="center" vertical="center"/>
      <protection/>
    </xf>
    <xf numFmtId="0" fontId="8" fillId="35" borderId="0" xfId="0" applyFont="1" applyFill="1" applyBorder="1" applyAlignment="1" applyProtection="1">
      <alignment horizontal="center" vertical="center"/>
      <protection/>
    </xf>
    <xf numFmtId="0" fontId="9" fillId="35" borderId="0" xfId="0" applyFont="1" applyFill="1" applyBorder="1" applyAlignment="1" applyProtection="1">
      <alignment vertical="center"/>
      <protection/>
    </xf>
    <xf numFmtId="179" fontId="10" fillId="35" borderId="0" xfId="0" applyNumberFormat="1" applyFont="1" applyFill="1" applyBorder="1" applyAlignment="1" applyProtection="1">
      <alignment horizontal="center" vertical="center"/>
      <protection/>
    </xf>
    <xf numFmtId="0" fontId="9" fillId="35" borderId="0" xfId="0" applyFont="1" applyFill="1" applyBorder="1" applyAlignment="1" applyProtection="1">
      <alignment horizontal="left" vertical="center"/>
      <protection/>
    </xf>
    <xf numFmtId="0" fontId="9" fillId="35" borderId="0" xfId="0" applyFont="1" applyFill="1" applyBorder="1" applyAlignment="1" applyProtection="1">
      <alignment horizontal="center" vertical="center"/>
      <protection/>
    </xf>
    <xf numFmtId="3" fontId="9" fillId="35" borderId="0" xfId="0" applyNumberFormat="1" applyFont="1" applyFill="1" applyBorder="1" applyAlignment="1" applyProtection="1">
      <alignment horizontal="center" vertical="center"/>
      <protection/>
    </xf>
    <xf numFmtId="4" fontId="9" fillId="35" borderId="0" xfId="0" applyNumberFormat="1" applyFont="1" applyFill="1" applyBorder="1" applyAlignment="1" applyProtection="1">
      <alignment horizontal="right" vertical="center"/>
      <protection/>
    </xf>
    <xf numFmtId="3" fontId="9" fillId="35" borderId="0" xfId="0" applyNumberFormat="1" applyFont="1" applyFill="1" applyBorder="1" applyAlignment="1" applyProtection="1">
      <alignment horizontal="right" vertical="center"/>
      <protection/>
    </xf>
    <xf numFmtId="4" fontId="10" fillId="35" borderId="0" xfId="0" applyNumberFormat="1" applyFont="1" applyFill="1" applyBorder="1" applyAlignment="1" applyProtection="1">
      <alignment horizontal="right" vertical="center"/>
      <protection/>
    </xf>
    <xf numFmtId="3" fontId="10" fillId="35" borderId="0" xfId="0" applyNumberFormat="1" applyFont="1" applyFill="1" applyBorder="1" applyAlignment="1" applyProtection="1">
      <alignment horizontal="right" vertical="center"/>
      <protection/>
    </xf>
    <xf numFmtId="4" fontId="11" fillId="35" borderId="0" xfId="0" applyNumberFormat="1" applyFont="1" applyFill="1" applyBorder="1" applyAlignment="1" applyProtection="1">
      <alignment horizontal="right" vertical="center"/>
      <protection/>
    </xf>
    <xf numFmtId="3" fontId="11" fillId="35" borderId="0" xfId="0" applyNumberFormat="1" applyFont="1" applyFill="1" applyBorder="1" applyAlignment="1" applyProtection="1">
      <alignment horizontal="right" vertical="center"/>
      <protection/>
    </xf>
    <xf numFmtId="3" fontId="12" fillId="35" borderId="0" xfId="0" applyNumberFormat="1" applyFont="1" applyFill="1" applyBorder="1" applyAlignment="1" applyProtection="1">
      <alignment horizontal="right" vertical="center"/>
      <protection/>
    </xf>
    <xf numFmtId="4" fontId="12" fillId="35" borderId="0" xfId="0" applyNumberFormat="1" applyFont="1" applyFill="1" applyBorder="1" applyAlignment="1" applyProtection="1">
      <alignment horizontal="right" vertical="center"/>
      <protection/>
    </xf>
    <xf numFmtId="180" fontId="12" fillId="35" borderId="0" xfId="0" applyNumberFormat="1" applyFont="1" applyFill="1" applyBorder="1" applyAlignment="1" applyProtection="1">
      <alignment horizontal="right" vertical="center"/>
      <protection/>
    </xf>
    <xf numFmtId="0" fontId="10" fillId="35" borderId="0" xfId="0" applyFont="1" applyFill="1" applyBorder="1" applyAlignment="1" applyProtection="1">
      <alignment horizontal="right" vertical="center"/>
      <protection/>
    </xf>
    <xf numFmtId="0" fontId="9" fillId="35" borderId="0" xfId="0" applyFont="1" applyFill="1" applyBorder="1" applyAlignment="1" applyProtection="1">
      <alignment horizontal="right" vertical="center"/>
      <protection/>
    </xf>
    <xf numFmtId="0" fontId="5" fillId="35" borderId="0" xfId="0" applyFont="1" applyFill="1" applyBorder="1" applyAlignment="1" applyProtection="1">
      <alignment horizontal="right" vertical="center" wrapText="1"/>
      <protection locked="0"/>
    </xf>
    <xf numFmtId="0" fontId="5" fillId="35" borderId="0" xfId="0" applyNumberFormat="1" applyFont="1" applyFill="1" applyBorder="1" applyAlignment="1" applyProtection="1">
      <alignment horizontal="center" vertical="center"/>
      <protection locked="0"/>
    </xf>
    <xf numFmtId="0" fontId="14" fillId="35" borderId="0" xfId="0" applyFont="1" applyFill="1" applyAlignment="1">
      <alignment vertical="center"/>
    </xf>
    <xf numFmtId="179" fontId="14" fillId="35" borderId="0" xfId="0" applyNumberFormat="1" applyFont="1" applyFill="1" applyAlignment="1">
      <alignment horizontal="center" vertical="center"/>
    </xf>
    <xf numFmtId="0" fontId="14" fillId="35" borderId="0" xfId="0" applyFont="1" applyFill="1" applyAlignment="1">
      <alignment horizontal="center" vertical="center"/>
    </xf>
    <xf numFmtId="0" fontId="17" fillId="35" borderId="0" xfId="0" applyFont="1" applyFill="1" applyBorder="1" applyAlignment="1" applyProtection="1">
      <alignment horizontal="center" vertical="center" wrapText="1"/>
      <protection locked="0"/>
    </xf>
    <xf numFmtId="0" fontId="7" fillId="35" borderId="0" xfId="0" applyFont="1" applyFill="1" applyAlignment="1">
      <alignment vertical="center"/>
    </xf>
    <xf numFmtId="0" fontId="0" fillId="35" borderId="0" xfId="0" applyNumberFormat="1" applyFont="1" applyFill="1" applyAlignment="1">
      <alignment vertical="center"/>
    </xf>
    <xf numFmtId="179" fontId="0" fillId="35" borderId="0" xfId="0" applyNumberFormat="1" applyFont="1" applyFill="1" applyAlignment="1">
      <alignment horizontal="center" vertical="center"/>
    </xf>
    <xf numFmtId="0" fontId="0" fillId="35" borderId="0" xfId="0" applyNumberFormat="1" applyFont="1" applyFill="1" applyAlignment="1">
      <alignment horizontal="center" vertical="center"/>
    </xf>
    <xf numFmtId="0" fontId="0" fillId="35" borderId="0" xfId="0" applyFill="1" applyAlignment="1">
      <alignment horizontal="center" vertical="center"/>
    </xf>
    <xf numFmtId="0" fontId="19" fillId="35" borderId="11" xfId="0" applyNumberFormat="1" applyFont="1" applyFill="1" applyBorder="1" applyAlignment="1" applyProtection="1">
      <alignment horizontal="center" vertical="center"/>
      <protection locked="0"/>
    </xf>
    <xf numFmtId="0" fontId="17" fillId="35" borderId="0" xfId="0" applyFont="1" applyFill="1" applyBorder="1" applyAlignment="1" applyProtection="1">
      <alignment horizontal="left" vertical="center"/>
      <protection locked="0"/>
    </xf>
    <xf numFmtId="179" fontId="17" fillId="35" borderId="0" xfId="0" applyNumberFormat="1" applyFont="1" applyFill="1" applyBorder="1" applyAlignment="1" applyProtection="1">
      <alignment horizontal="center" vertical="center"/>
      <protection locked="0"/>
    </xf>
    <xf numFmtId="0" fontId="17" fillId="35" borderId="0" xfId="0" applyFont="1" applyFill="1" applyBorder="1" applyAlignment="1" applyProtection="1">
      <alignment horizontal="center" vertical="center"/>
      <protection locked="0"/>
    </xf>
    <xf numFmtId="0" fontId="5" fillId="35" borderId="0" xfId="0" applyFont="1" applyFill="1" applyBorder="1" applyAlignment="1" applyProtection="1">
      <alignment horizontal="center"/>
      <protection locked="0"/>
    </xf>
    <xf numFmtId="0" fontId="20" fillId="36" borderId="12" xfId="0" applyNumberFormat="1" applyFont="1" applyFill="1" applyBorder="1" applyAlignment="1" applyProtection="1">
      <alignment horizontal="center" wrapText="1"/>
      <protection locked="0"/>
    </xf>
    <xf numFmtId="172" fontId="21" fillId="36" borderId="12" xfId="44" applyFont="1" applyFill="1" applyBorder="1" applyAlignment="1" applyProtection="1">
      <alignment horizontal="center"/>
      <protection locked="0"/>
    </xf>
    <xf numFmtId="0" fontId="13" fillId="36" borderId="12" xfId="0" applyNumberFormat="1" applyFont="1" applyFill="1" applyBorder="1" applyAlignment="1">
      <alignment horizontal="center" textRotation="90"/>
    </xf>
    <xf numFmtId="179" fontId="21" fillId="36" borderId="12" xfId="0" applyNumberFormat="1" applyFont="1" applyFill="1" applyBorder="1" applyAlignment="1" applyProtection="1">
      <alignment horizontal="center"/>
      <protection locked="0"/>
    </xf>
    <xf numFmtId="0" fontId="21" fillId="36" borderId="12" xfId="0" applyFont="1" applyFill="1" applyBorder="1" applyAlignment="1" applyProtection="1">
      <alignment horizontal="center"/>
      <protection locked="0"/>
    </xf>
    <xf numFmtId="0" fontId="20" fillId="35" borderId="0" xfId="0" applyFont="1" applyFill="1" applyBorder="1" applyAlignment="1" applyProtection="1">
      <alignment horizontal="center"/>
      <protection locked="0"/>
    </xf>
    <xf numFmtId="0" fontId="5" fillId="35" borderId="0" xfId="0" applyFont="1" applyFill="1" applyBorder="1" applyAlignment="1" applyProtection="1">
      <alignment horizontal="center"/>
      <protection/>
    </xf>
    <xf numFmtId="2" fontId="20" fillId="36" borderId="13" xfId="0" applyNumberFormat="1" applyFont="1" applyFill="1" applyBorder="1" applyAlignment="1" applyProtection="1">
      <alignment horizontal="center" vertical="center"/>
      <protection/>
    </xf>
    <xf numFmtId="172" fontId="21" fillId="36" borderId="13" xfId="44" applyFont="1" applyFill="1" applyBorder="1" applyAlignment="1" applyProtection="1">
      <alignment horizontal="center" vertical="center"/>
      <protection/>
    </xf>
    <xf numFmtId="0" fontId="22" fillId="36" borderId="13" xfId="0" applyNumberFormat="1" applyFont="1" applyFill="1" applyBorder="1" applyAlignment="1" applyProtection="1">
      <alignment horizontal="center" vertical="center" textRotation="90"/>
      <protection locked="0"/>
    </xf>
    <xf numFmtId="179" fontId="21" fillId="36" borderId="13" xfId="0" applyNumberFormat="1" applyFont="1" applyFill="1" applyBorder="1" applyAlignment="1" applyProtection="1">
      <alignment horizontal="center" vertical="center" textRotation="90"/>
      <protection/>
    </xf>
    <xf numFmtId="0" fontId="21" fillId="36" borderId="13" xfId="0" applyFont="1" applyFill="1" applyBorder="1" applyAlignment="1" applyProtection="1">
      <alignment horizontal="center" vertical="center"/>
      <protection/>
    </xf>
    <xf numFmtId="0" fontId="21" fillId="36" borderId="13" xfId="0" applyNumberFormat="1" applyFont="1" applyFill="1" applyBorder="1" applyAlignment="1" applyProtection="1">
      <alignment horizontal="center" vertical="center" textRotation="90"/>
      <protection locked="0"/>
    </xf>
    <xf numFmtId="4" fontId="21" fillId="36" borderId="13" xfId="0" applyNumberFormat="1" applyFont="1" applyFill="1" applyBorder="1" applyAlignment="1" applyProtection="1">
      <alignment horizontal="center" vertical="center" wrapText="1"/>
      <protection/>
    </xf>
    <xf numFmtId="3" fontId="21" fillId="36" borderId="13" xfId="0" applyNumberFormat="1" applyFont="1" applyFill="1" applyBorder="1" applyAlignment="1" applyProtection="1">
      <alignment horizontal="center" vertical="center" wrapText="1"/>
      <protection/>
    </xf>
    <xf numFmtId="3" fontId="21" fillId="36" borderId="13" xfId="0" applyNumberFormat="1" applyFont="1" applyFill="1" applyBorder="1" applyAlignment="1" applyProtection="1">
      <alignment horizontal="center" vertical="center" textRotation="90" wrapText="1"/>
      <protection/>
    </xf>
    <xf numFmtId="0" fontId="20" fillId="35" borderId="0" xfId="0" applyFont="1" applyFill="1" applyBorder="1" applyAlignment="1" applyProtection="1">
      <alignment horizontal="center"/>
      <protection/>
    </xf>
    <xf numFmtId="1" fontId="5" fillId="35" borderId="0" xfId="0" applyNumberFormat="1" applyFont="1" applyFill="1" applyBorder="1" applyAlignment="1" applyProtection="1">
      <alignment horizontal="right" vertical="center"/>
      <protection/>
    </xf>
    <xf numFmtId="2" fontId="24" fillId="35" borderId="14" xfId="0" applyNumberFormat="1" applyFont="1" applyFill="1" applyBorder="1" applyAlignment="1" applyProtection="1">
      <alignment horizontal="center" vertical="center"/>
      <protection/>
    </xf>
    <xf numFmtId="181" fontId="25" fillId="0" borderId="14" xfId="0" applyNumberFormat="1" applyFont="1" applyFill="1" applyBorder="1" applyAlignment="1">
      <alignment vertical="center"/>
    </xf>
    <xf numFmtId="0" fontId="26" fillId="0" borderId="14" xfId="0" applyNumberFormat="1" applyFont="1" applyFill="1" applyBorder="1" applyAlignment="1" applyProtection="1">
      <alignment horizontal="center" vertical="center"/>
      <protection/>
    </xf>
    <xf numFmtId="181" fontId="6" fillId="0" borderId="14" xfId="0" applyNumberFormat="1" applyFont="1" applyFill="1" applyBorder="1" applyAlignment="1">
      <alignment vertical="center"/>
    </xf>
    <xf numFmtId="179" fontId="6"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vertical="center"/>
      <protection/>
    </xf>
    <xf numFmtId="0" fontId="6" fillId="0" borderId="14" xfId="0" applyFont="1" applyFill="1" applyBorder="1" applyAlignment="1">
      <alignment horizontal="center" vertical="center"/>
    </xf>
    <xf numFmtId="0" fontId="6" fillId="0" borderId="14" xfId="0" applyFont="1" applyFill="1" applyBorder="1" applyAlignment="1" applyProtection="1">
      <alignment horizontal="center" vertical="center"/>
      <protection/>
    </xf>
    <xf numFmtId="4" fontId="6" fillId="0" borderId="14" xfId="46" applyNumberFormat="1" applyFont="1" applyFill="1" applyBorder="1" applyAlignment="1" applyProtection="1">
      <alignment vertical="center"/>
      <protection/>
    </xf>
    <xf numFmtId="3" fontId="6" fillId="0" borderId="14" xfId="46" applyNumberFormat="1" applyFont="1" applyFill="1" applyBorder="1" applyAlignment="1" applyProtection="1">
      <alignment vertical="center"/>
      <protection/>
    </xf>
    <xf numFmtId="4" fontId="27" fillId="0" borderId="14" xfId="0" applyNumberFormat="1" applyFont="1" applyFill="1" applyBorder="1" applyAlignment="1">
      <alignment vertical="center"/>
    </xf>
    <xf numFmtId="3" fontId="27" fillId="0" borderId="14" xfId="0" applyNumberFormat="1" applyFont="1" applyFill="1" applyBorder="1" applyAlignment="1">
      <alignment vertical="center"/>
    </xf>
    <xf numFmtId="3" fontId="6" fillId="0" borderId="14" xfId="131" applyNumberFormat="1" applyFont="1" applyFill="1" applyBorder="1" applyAlignment="1" applyProtection="1">
      <alignment vertical="center"/>
      <protection/>
    </xf>
    <xf numFmtId="2" fontId="6" fillId="0" borderId="14" xfId="131" applyNumberFormat="1" applyFont="1" applyFill="1" applyBorder="1" applyAlignment="1" applyProtection="1">
      <alignment vertical="center"/>
      <protection/>
    </xf>
    <xf numFmtId="4" fontId="6" fillId="0" borderId="14" xfId="0" applyNumberFormat="1" applyFont="1" applyFill="1" applyBorder="1" applyAlignment="1">
      <alignment vertical="center"/>
    </xf>
    <xf numFmtId="3" fontId="6" fillId="0" borderId="14" xfId="0" applyNumberFormat="1" applyFont="1" applyFill="1" applyBorder="1" applyAlignment="1">
      <alignment vertical="center"/>
    </xf>
    <xf numFmtId="177" fontId="6" fillId="0" borderId="14" xfId="133" applyNumberFormat="1" applyFont="1" applyFill="1" applyBorder="1" applyAlignment="1" applyProtection="1">
      <alignment vertical="center"/>
      <protection/>
    </xf>
    <xf numFmtId="4" fontId="27" fillId="0" borderId="14" xfId="44" applyNumberFormat="1" applyFont="1" applyFill="1" applyBorder="1" applyAlignment="1" applyProtection="1">
      <alignment horizontal="right" vertical="center"/>
      <protection locked="0"/>
    </xf>
    <xf numFmtId="3" fontId="27" fillId="0" borderId="14" xfId="44" applyNumberFormat="1" applyFont="1" applyFill="1" applyBorder="1" applyAlignment="1" applyProtection="1">
      <alignment horizontal="right" vertical="center"/>
      <protection locked="0"/>
    </xf>
    <xf numFmtId="2" fontId="6" fillId="0" borderId="14" xfId="0" applyNumberFormat="1" applyFont="1" applyFill="1" applyBorder="1" applyAlignment="1" applyProtection="1">
      <alignment horizontal="right" vertical="center"/>
      <protection/>
    </xf>
    <xf numFmtId="0" fontId="28" fillId="35" borderId="0" xfId="0" applyFont="1" applyFill="1" applyBorder="1" applyAlignment="1" applyProtection="1">
      <alignment horizontal="left" vertical="center"/>
      <protection/>
    </xf>
    <xf numFmtId="2" fontId="6" fillId="37" borderId="14" xfId="0" applyNumberFormat="1" applyFont="1" applyFill="1" applyBorder="1" applyAlignment="1" applyProtection="1">
      <alignment horizontal="center" vertical="center"/>
      <protection/>
    </xf>
    <xf numFmtId="0" fontId="25" fillId="0" borderId="14" xfId="0" applyFont="1" applyFill="1" applyBorder="1" applyAlignment="1">
      <alignment vertical="center"/>
    </xf>
    <xf numFmtId="0" fontId="26" fillId="0" borderId="14" xfId="0" applyFont="1" applyFill="1" applyBorder="1" applyAlignment="1" applyProtection="1">
      <alignment horizontal="center" vertical="center"/>
      <protection/>
    </xf>
    <xf numFmtId="0" fontId="6" fillId="0" borderId="14" xfId="0" applyNumberFormat="1" applyFont="1" applyFill="1" applyBorder="1" applyAlignment="1" applyProtection="1">
      <alignment vertical="center"/>
      <protection locked="0"/>
    </xf>
    <xf numFmtId="179" fontId="6" fillId="0" borderId="14" xfId="0" applyNumberFormat="1" applyFont="1" applyFill="1" applyBorder="1" applyAlignment="1" applyProtection="1">
      <alignment horizontal="center" vertical="center"/>
      <protection locked="0"/>
    </xf>
    <xf numFmtId="1" fontId="6" fillId="0" borderId="14" xfId="0" applyNumberFormat="1" applyFont="1" applyFill="1" applyBorder="1" applyAlignment="1">
      <alignment horizontal="center" vertical="center"/>
    </xf>
    <xf numFmtId="4" fontId="27" fillId="0" borderId="14" xfId="46" applyNumberFormat="1" applyFont="1" applyFill="1" applyBorder="1" applyAlignment="1" applyProtection="1">
      <alignment horizontal="right" vertical="center"/>
      <protection locked="0"/>
    </xf>
    <xf numFmtId="3" fontId="27" fillId="0" borderId="14" xfId="46" applyNumberFormat="1" applyFont="1" applyFill="1" applyBorder="1" applyAlignment="1" applyProtection="1">
      <alignment horizontal="right" vertical="center"/>
      <protection locked="0"/>
    </xf>
    <xf numFmtId="178" fontId="6" fillId="35" borderId="14" xfId="0" applyNumberFormat="1" applyFont="1" applyFill="1" applyBorder="1" applyAlignment="1" applyProtection="1">
      <alignment horizontal="center" vertical="center"/>
      <protection/>
    </xf>
    <xf numFmtId="4" fontId="27" fillId="0" borderId="14" xfId="65" applyNumberFormat="1" applyFont="1" applyFill="1" applyBorder="1" applyAlignment="1" applyProtection="1">
      <alignment horizontal="right" vertical="center"/>
      <protection/>
    </xf>
    <xf numFmtId="3" fontId="27" fillId="0" borderId="14" xfId="65" applyNumberFormat="1" applyFont="1" applyFill="1" applyBorder="1" applyAlignment="1" applyProtection="1">
      <alignment horizontal="right" vertical="center"/>
      <protection/>
    </xf>
    <xf numFmtId="0" fontId="6" fillId="0" borderId="14" xfId="0" applyFont="1" applyFill="1" applyBorder="1" applyAlignment="1" applyProtection="1">
      <alignment horizontal="center" vertical="center"/>
      <protection locked="0"/>
    </xf>
    <xf numFmtId="4" fontId="27" fillId="0" borderId="14" xfId="45" applyNumberFormat="1" applyFont="1" applyFill="1" applyBorder="1" applyAlignment="1" applyProtection="1">
      <alignment horizontal="right" vertical="center"/>
      <protection locked="0"/>
    </xf>
    <xf numFmtId="3" fontId="27" fillId="0" borderId="14" xfId="45" applyNumberFormat="1" applyFont="1" applyFill="1" applyBorder="1" applyAlignment="1" applyProtection="1">
      <alignment horizontal="right" vertical="center"/>
      <protection locked="0"/>
    </xf>
    <xf numFmtId="49" fontId="25" fillId="0" borderId="14" xfId="0" applyNumberFormat="1" applyFont="1" applyFill="1" applyBorder="1" applyAlignment="1">
      <alignment horizontal="left" vertical="center"/>
    </xf>
    <xf numFmtId="49" fontId="6" fillId="0" borderId="14" xfId="0" applyNumberFormat="1" applyFont="1" applyFill="1" applyBorder="1" applyAlignment="1">
      <alignment vertical="center"/>
    </xf>
    <xf numFmtId="4" fontId="27" fillId="0" borderId="14" xfId="0" applyNumberFormat="1" applyFont="1" applyFill="1" applyBorder="1" applyAlignment="1">
      <alignment horizontal="right" vertical="center"/>
    </xf>
    <xf numFmtId="3" fontId="27" fillId="0" borderId="14" xfId="0" applyNumberFormat="1" applyFont="1" applyFill="1" applyBorder="1" applyAlignment="1">
      <alignment horizontal="right" vertical="center"/>
    </xf>
    <xf numFmtId="0" fontId="24" fillId="35" borderId="14" xfId="0" applyFont="1" applyFill="1" applyBorder="1" applyAlignment="1">
      <alignment horizontal="center" vertical="center"/>
    </xf>
    <xf numFmtId="4" fontId="69" fillId="0" borderId="14" xfId="46" applyNumberFormat="1" applyFont="1" applyFill="1" applyBorder="1" applyAlignment="1" applyProtection="1">
      <alignment horizontal="right" vertical="center"/>
      <protection locked="0"/>
    </xf>
    <xf numFmtId="3" fontId="69" fillId="0" borderId="14" xfId="46" applyNumberFormat="1" applyFont="1" applyFill="1" applyBorder="1" applyAlignment="1" applyProtection="1">
      <alignment horizontal="right" vertical="center"/>
      <protection locked="0"/>
    </xf>
    <xf numFmtId="4" fontId="69" fillId="0" borderId="14" xfId="44" applyNumberFormat="1" applyFont="1" applyFill="1" applyBorder="1" applyAlignment="1" applyProtection="1">
      <alignment horizontal="right" vertical="center"/>
      <protection locked="0"/>
    </xf>
    <xf numFmtId="3" fontId="69" fillId="0" borderId="14" xfId="44" applyNumberFormat="1" applyFont="1" applyFill="1" applyBorder="1" applyAlignment="1" applyProtection="1">
      <alignment horizontal="right" vertical="center"/>
      <protection locked="0"/>
    </xf>
    <xf numFmtId="0" fontId="31" fillId="35" borderId="0" xfId="0" applyFont="1" applyFill="1" applyAlignment="1">
      <alignment horizontal="center" vertical="center"/>
    </xf>
    <xf numFmtId="0" fontId="30" fillId="36" borderId="12" xfId="0" applyFont="1" applyFill="1" applyBorder="1" applyAlignment="1" applyProtection="1">
      <alignment horizontal="center"/>
      <protection locked="0"/>
    </xf>
    <xf numFmtId="0" fontId="70" fillId="36" borderId="13" xfId="0" applyNumberFormat="1" applyFont="1" applyFill="1" applyBorder="1" applyAlignment="1" applyProtection="1">
      <alignment horizontal="center" vertical="center" textRotation="90"/>
      <protection locked="0"/>
    </xf>
    <xf numFmtId="0" fontId="71" fillId="35" borderId="0" xfId="0" applyFont="1" applyFill="1" applyAlignment="1">
      <alignment horizontal="center" vertical="center"/>
    </xf>
    <xf numFmtId="0" fontId="72" fillId="35" borderId="0" xfId="0" applyNumberFormat="1" applyFont="1" applyFill="1" applyAlignment="1">
      <alignment horizontal="center" vertical="center"/>
    </xf>
    <xf numFmtId="0" fontId="73" fillId="35" borderId="0" xfId="0" applyFont="1" applyFill="1" applyBorder="1" applyAlignment="1" applyProtection="1">
      <alignment horizontal="center" vertical="center"/>
      <protection locked="0"/>
    </xf>
    <xf numFmtId="0" fontId="74" fillId="36" borderId="12" xfId="0" applyFont="1" applyFill="1" applyBorder="1" applyAlignment="1" applyProtection="1">
      <alignment horizontal="center"/>
      <protection locked="0"/>
    </xf>
    <xf numFmtId="0" fontId="74" fillId="36" borderId="13" xfId="0" applyNumberFormat="1" applyFont="1" applyFill="1" applyBorder="1" applyAlignment="1" applyProtection="1">
      <alignment horizontal="center" vertical="center" textRotation="90"/>
      <protection locked="0"/>
    </xf>
    <xf numFmtId="4" fontId="75" fillId="35" borderId="0" xfId="0" applyNumberFormat="1" applyFont="1" applyFill="1" applyBorder="1" applyAlignment="1" applyProtection="1">
      <alignment horizontal="center" vertical="center"/>
      <protection/>
    </xf>
    <xf numFmtId="0" fontId="76" fillId="0" borderId="14" xfId="0" applyFont="1" applyFill="1" applyBorder="1" applyAlignment="1">
      <alignment horizontal="center" vertical="center"/>
    </xf>
    <xf numFmtId="0" fontId="76" fillId="0" borderId="14" xfId="0" applyFont="1" applyFill="1" applyBorder="1" applyAlignment="1" applyProtection="1">
      <alignment horizontal="center" vertical="center"/>
      <protection locked="0"/>
    </xf>
    <xf numFmtId="4" fontId="69" fillId="0" borderId="14" xfId="0" applyNumberFormat="1" applyFont="1" applyFill="1" applyBorder="1" applyAlignment="1">
      <alignment vertical="center"/>
    </xf>
    <xf numFmtId="3" fontId="69" fillId="0" borderId="14" xfId="0" applyNumberFormat="1" applyFont="1" applyFill="1" applyBorder="1" applyAlignment="1">
      <alignment vertical="center"/>
    </xf>
    <xf numFmtId="0" fontId="21" fillId="36" borderId="12" xfId="0" applyFont="1" applyFill="1" applyBorder="1" applyAlignment="1">
      <alignment horizontal="center" vertical="center" wrapText="1"/>
    </xf>
    <xf numFmtId="0" fontId="5" fillId="35" borderId="0" xfId="0" applyNumberFormat="1" applyFont="1" applyFill="1" applyBorder="1" applyAlignment="1" applyProtection="1">
      <alignment horizontal="center" vertical="center" wrapText="1"/>
      <protection locked="0"/>
    </xf>
    <xf numFmtId="3" fontId="15" fillId="35" borderId="11" xfId="0" applyNumberFormat="1" applyFont="1" applyFill="1" applyBorder="1" applyAlignment="1" applyProtection="1">
      <alignment horizontal="right" vertical="center" wrapText="1"/>
      <protection locked="0"/>
    </xf>
    <xf numFmtId="2" fontId="18" fillId="35" borderId="0" xfId="70" applyNumberFormat="1" applyFont="1" applyFill="1" applyBorder="1" applyAlignment="1" applyProtection="1">
      <alignment horizontal="center" vertical="center" wrapText="1"/>
      <protection locked="0"/>
    </xf>
    <xf numFmtId="0" fontId="19" fillId="35" borderId="11" xfId="0" applyNumberFormat="1" applyFont="1" applyFill="1" applyBorder="1" applyAlignment="1" applyProtection="1">
      <alignment horizontal="center" vertical="center" wrapText="1"/>
      <protection locked="0"/>
    </xf>
  </cellXfs>
  <cellStyles count="130">
    <cellStyle name="Normal" xfId="0"/>
    <cellStyle name="%" xfId="15"/>
    <cellStyle name="% 2" xfId="16"/>
    <cellStyle name="%20 - Vurgu1" xfId="17"/>
    <cellStyle name="%20 - Vurgu2" xfId="18"/>
    <cellStyle name="%20 - Vurgu3" xfId="19"/>
    <cellStyle name="%20 - Vurgu4" xfId="20"/>
    <cellStyle name="%20 - Vurgu5" xfId="21"/>
    <cellStyle name="%20 - Vurgu6" xfId="22"/>
    <cellStyle name="%40 - Vurgu1" xfId="23"/>
    <cellStyle name="%40 - Vurgu2" xfId="24"/>
    <cellStyle name="%40 - Vurgu3" xfId="25"/>
    <cellStyle name="%40 - Vurgu4" xfId="26"/>
    <cellStyle name="%40 - Vurgu5" xfId="27"/>
    <cellStyle name="%40 - Vurgu6" xfId="28"/>
    <cellStyle name="%60 - Vurgu1" xfId="29"/>
    <cellStyle name="%60 - Vurgu2" xfId="30"/>
    <cellStyle name="%60 - Vurgu3" xfId="31"/>
    <cellStyle name="%60 - Vurgu4" xfId="32"/>
    <cellStyle name="%60 - Vurgu5" xfId="33"/>
    <cellStyle name="%60 - Vurgu6" xfId="34"/>
    <cellStyle name="Açıklama Metni" xfId="35"/>
    <cellStyle name="Ana Başlık" xfId="36"/>
    <cellStyle name="Bağlı Hücre" xfId="37"/>
    <cellStyle name="Başlık 1" xfId="38"/>
    <cellStyle name="Başlık 2" xfId="39"/>
    <cellStyle name="Başlık 3" xfId="40"/>
    <cellStyle name="Başlık 4" xfId="41"/>
    <cellStyle name="Comma" xfId="42"/>
    <cellStyle name="Comma [0]" xfId="43"/>
    <cellStyle name="Binlik Ayracı 2" xfId="44"/>
    <cellStyle name="Binlik Ayracı 2 2" xfId="45"/>
    <cellStyle name="Binlik Ayracı 2 2 2" xfId="46"/>
    <cellStyle name="Binlik Ayracı 2 3" xfId="47"/>
    <cellStyle name="Binlik Ayracı 2 3 2" xfId="48"/>
    <cellStyle name="Binlik Ayracı 2 4" xfId="49"/>
    <cellStyle name="Binlik Ayracı 3" xfId="50"/>
    <cellStyle name="Binlik Ayracı 4" xfId="51"/>
    <cellStyle name="Binlik Ayracı 4 2" xfId="52"/>
    <cellStyle name="Binlik Ayracı 5" xfId="53"/>
    <cellStyle name="Binlik Ayracı 6" xfId="54"/>
    <cellStyle name="Binlik Ayracı 6 2" xfId="55"/>
    <cellStyle name="Binlik Ayracı 7" xfId="56"/>
    <cellStyle name="Binlik Ayracı 7 2" xfId="57"/>
    <cellStyle name="Comma 2" xfId="58"/>
    <cellStyle name="Comma 2 2" xfId="59"/>
    <cellStyle name="Comma 2 3" xfId="60"/>
    <cellStyle name="Comma 2 3 2" xfId="61"/>
    <cellStyle name="Comma 4" xfId="62"/>
    <cellStyle name="Çıkış" xfId="63"/>
    <cellStyle name="Excel Built-in Normal" xfId="64"/>
    <cellStyle name="Excel_BuiltIn_İyi 1" xfId="65"/>
    <cellStyle name="Giriş" xfId="66"/>
    <cellStyle name="Hesaplama" xfId="67"/>
    <cellStyle name="İşaretli Hücre" xfId="68"/>
    <cellStyle name="İyi" xfId="69"/>
    <cellStyle name="Hyperlink" xfId="70"/>
    <cellStyle name="Köprü 2" xfId="71"/>
    <cellStyle name="Kötü" xfId="72"/>
    <cellStyle name="Normal 10" xfId="73"/>
    <cellStyle name="Normal 11" xfId="74"/>
    <cellStyle name="Normal 11 2" xfId="75"/>
    <cellStyle name="Normal 12" xfId="76"/>
    <cellStyle name="Normal 12 2" xfId="77"/>
    <cellStyle name="Normal 2" xfId="78"/>
    <cellStyle name="Normal 2 10 10" xfId="79"/>
    <cellStyle name="Normal 2 10 10 2" xfId="80"/>
    <cellStyle name="Normal 2 2" xfId="81"/>
    <cellStyle name="Normal 2 2 2" xfId="82"/>
    <cellStyle name="Normal 2 2 2 2" xfId="83"/>
    <cellStyle name="Normal 2 2 3" xfId="84"/>
    <cellStyle name="Normal 2 2 4" xfId="85"/>
    <cellStyle name="Normal 2 2 5" xfId="86"/>
    <cellStyle name="Normal 2 2 5 2" xfId="87"/>
    <cellStyle name="Normal 2 3" xfId="88"/>
    <cellStyle name="Normal 2 4" xfId="89"/>
    <cellStyle name="Normal 2 5" xfId="90"/>
    <cellStyle name="Normal 2 5 2" xfId="91"/>
    <cellStyle name="Normal 3" xfId="92"/>
    <cellStyle name="Normal 3 2" xfId="93"/>
    <cellStyle name="Normal 4" xfId="94"/>
    <cellStyle name="Normal 4 2" xfId="95"/>
    <cellStyle name="Normal 5" xfId="96"/>
    <cellStyle name="Normal 5 2" xfId="97"/>
    <cellStyle name="Normal 5 2 2" xfId="98"/>
    <cellStyle name="Normal 5 3" xfId="99"/>
    <cellStyle name="Normal 5 4" xfId="100"/>
    <cellStyle name="Normal 5 5" xfId="101"/>
    <cellStyle name="Normal 6" xfId="102"/>
    <cellStyle name="Normal 6 2" xfId="103"/>
    <cellStyle name="Normal 6 3" xfId="104"/>
    <cellStyle name="Normal 6 4" xfId="105"/>
    <cellStyle name="Normal 7" xfId="106"/>
    <cellStyle name="Normal 7 2" xfId="107"/>
    <cellStyle name="Normal 8" xfId="108"/>
    <cellStyle name="Normal 9" xfId="109"/>
    <cellStyle name="Not" xfId="110"/>
    <cellStyle name="Nötr" xfId="111"/>
    <cellStyle name="Onaylı" xfId="112"/>
    <cellStyle name="Currency" xfId="113"/>
    <cellStyle name="Currency [0]" xfId="114"/>
    <cellStyle name="ParaBirimi 2" xfId="115"/>
    <cellStyle name="ParaBirimi 3" xfId="116"/>
    <cellStyle name="Toplam" xfId="117"/>
    <cellStyle name="Uyarı Metni" xfId="118"/>
    <cellStyle name="Virgül 10" xfId="119"/>
    <cellStyle name="Virgül 2" xfId="120"/>
    <cellStyle name="Virgül 2 2" xfId="121"/>
    <cellStyle name="Virgül 3" xfId="122"/>
    <cellStyle name="Virgül 3 2" xfId="123"/>
    <cellStyle name="Virgül 4" xfId="124"/>
    <cellStyle name="Vurgu1" xfId="125"/>
    <cellStyle name="Vurgu2" xfId="126"/>
    <cellStyle name="Vurgu3" xfId="127"/>
    <cellStyle name="Vurgu4" xfId="128"/>
    <cellStyle name="Vurgu5" xfId="129"/>
    <cellStyle name="Vurgu6" xfId="130"/>
    <cellStyle name="Percent" xfId="131"/>
    <cellStyle name="Yüzde 2" xfId="132"/>
    <cellStyle name="Yüzde 2 2" xfId="133"/>
    <cellStyle name="Yüzde 2 3" xfId="134"/>
    <cellStyle name="Yüzde 2 4" xfId="135"/>
    <cellStyle name="Yüzde 2 4 2" xfId="136"/>
    <cellStyle name="Yüzde 3" xfId="137"/>
    <cellStyle name="Yüzde 4" xfId="138"/>
    <cellStyle name="Yüzde 5" xfId="139"/>
    <cellStyle name="Yüzde 6" xfId="140"/>
    <cellStyle name="Yüzde 6 2" xfId="141"/>
    <cellStyle name="Yüzde 7" xfId="142"/>
    <cellStyle name="Yüzde 7 2" xfId="14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FFF00"/>
      <rgbColor rgb="00FF00FF"/>
      <rgbColor rgb="0000FFFF"/>
      <rgbColor rgb="00800000"/>
      <rgbColor rgb="00006411"/>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D4"/>
      <rgbColor rgb="0000ABEA"/>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41"/>
  <sheetViews>
    <sheetView tabSelected="1" zoomScalePageLayoutView="0" workbookViewId="0" topLeftCell="A1">
      <pane xSplit="3" ySplit="5" topLeftCell="R6" activePane="bottomRight" state="frozen"/>
      <selection pane="topLeft" activeCell="A1" sqref="A1"/>
      <selection pane="topRight" activeCell="D1" sqref="D1"/>
      <selection pane="bottomLeft" activeCell="A6" sqref="A6"/>
      <selection pane="bottomRight" activeCell="A4" sqref="A4"/>
    </sheetView>
  </sheetViews>
  <sheetFormatPr defaultColWidth="4.28125" defaultRowHeight="12.75"/>
  <cols>
    <col min="1" max="1" width="2.7109375" style="1" bestFit="1" customWidth="1"/>
    <col min="2" max="2" width="3.28125" style="2" bestFit="1" customWidth="1"/>
    <col min="3" max="3" width="28.00390625" style="3" bestFit="1" customWidth="1"/>
    <col min="4" max="4" width="4.00390625" style="4" bestFit="1" customWidth="1"/>
    <col min="5" max="5" width="30.421875" style="6" bestFit="1" customWidth="1"/>
    <col min="6" max="6" width="5.8515625" style="7" bestFit="1" customWidth="1"/>
    <col min="7" max="7" width="13.57421875" style="8" bestFit="1" customWidth="1"/>
    <col min="8" max="9" width="3.140625" style="9" bestFit="1" customWidth="1"/>
    <col min="10" max="10" width="3.140625" style="108" bestFit="1" customWidth="1"/>
    <col min="11" max="11" width="2.57421875" style="10" bestFit="1" customWidth="1"/>
    <col min="12" max="12" width="8.28125" style="11" bestFit="1" customWidth="1"/>
    <col min="13" max="13" width="4.8515625" style="12" bestFit="1" customWidth="1"/>
    <col min="14" max="14" width="8.28125" style="11" bestFit="1" customWidth="1"/>
    <col min="15" max="15" width="5.57421875" style="12" bestFit="1" customWidth="1"/>
    <col min="16" max="16" width="8.28125" style="13" bestFit="1" customWidth="1"/>
    <col min="17" max="17" width="5.57421875" style="14" bestFit="1" customWidth="1"/>
    <col min="18" max="18" width="8.28125" style="15" bestFit="1" customWidth="1"/>
    <col min="19" max="19" width="6.7109375" style="16" bestFit="1" customWidth="1"/>
    <col min="20" max="20" width="4.28125" style="17" bestFit="1" customWidth="1"/>
    <col min="21" max="21" width="4.28125" style="18" bestFit="1" customWidth="1"/>
    <col min="22" max="22" width="8.28125" style="18" bestFit="1" customWidth="1"/>
    <col min="23" max="23" width="5.57421875" style="18" bestFit="1" customWidth="1"/>
    <col min="24" max="25" width="4.7109375" style="19" bestFit="1" customWidth="1"/>
    <col min="26" max="26" width="9.00390625" style="13" bestFit="1" customWidth="1"/>
    <col min="27" max="27" width="6.7109375" style="20" bestFit="1" customWidth="1"/>
    <col min="28" max="28" width="4.28125" style="21" bestFit="1" customWidth="1"/>
    <col min="29" max="16384" width="4.28125" style="3" customWidth="1"/>
  </cols>
  <sheetData>
    <row r="1" spans="1:28" s="27" customFormat="1" ht="12.75">
      <c r="A1" s="22"/>
      <c r="B1" s="114" t="s">
        <v>0</v>
      </c>
      <c r="C1" s="114"/>
      <c r="D1" s="23"/>
      <c r="E1" s="24"/>
      <c r="F1" s="25"/>
      <c r="G1" s="24"/>
      <c r="H1" s="26"/>
      <c r="I1" s="100"/>
      <c r="J1" s="103"/>
      <c r="K1" s="26"/>
      <c r="L1" s="115" t="s">
        <v>1</v>
      </c>
      <c r="M1" s="115"/>
      <c r="N1" s="115"/>
      <c r="O1" s="115"/>
      <c r="P1" s="115"/>
      <c r="Q1" s="115"/>
      <c r="R1" s="115"/>
      <c r="S1" s="115"/>
      <c r="T1" s="115"/>
      <c r="U1" s="115"/>
      <c r="V1" s="115"/>
      <c r="W1" s="115"/>
      <c r="X1" s="115"/>
      <c r="Y1" s="115"/>
      <c r="Z1" s="115"/>
      <c r="AA1" s="115"/>
      <c r="AB1" s="115"/>
    </row>
    <row r="2" spans="1:28" s="27" customFormat="1" ht="12.75">
      <c r="A2" s="22"/>
      <c r="B2" s="116" t="s">
        <v>2</v>
      </c>
      <c r="C2" s="116"/>
      <c r="D2" s="28"/>
      <c r="E2" s="29"/>
      <c r="F2" s="30"/>
      <c r="G2" s="29"/>
      <c r="H2" s="31"/>
      <c r="I2" s="31"/>
      <c r="J2" s="104"/>
      <c r="K2" s="32"/>
      <c r="L2" s="115"/>
      <c r="M2" s="115"/>
      <c r="N2" s="115"/>
      <c r="O2" s="115"/>
      <c r="P2" s="115"/>
      <c r="Q2" s="115"/>
      <c r="R2" s="115"/>
      <c r="S2" s="115"/>
      <c r="T2" s="115"/>
      <c r="U2" s="115"/>
      <c r="V2" s="115"/>
      <c r="W2" s="115"/>
      <c r="X2" s="115"/>
      <c r="Y2" s="115"/>
      <c r="Z2" s="115"/>
      <c r="AA2" s="115"/>
      <c r="AB2" s="115"/>
    </row>
    <row r="3" spans="1:28" s="27" customFormat="1" ht="11.25">
      <c r="A3" s="22"/>
      <c r="B3" s="117" t="s">
        <v>88</v>
      </c>
      <c r="C3" s="117"/>
      <c r="D3" s="33"/>
      <c r="E3" s="34"/>
      <c r="F3" s="35"/>
      <c r="G3" s="34"/>
      <c r="H3" s="36"/>
      <c r="I3" s="36"/>
      <c r="J3" s="105"/>
      <c r="K3" s="36"/>
      <c r="L3" s="115"/>
      <c r="M3" s="115"/>
      <c r="N3" s="115"/>
      <c r="O3" s="115"/>
      <c r="P3" s="115"/>
      <c r="Q3" s="115"/>
      <c r="R3" s="115"/>
      <c r="S3" s="115"/>
      <c r="T3" s="115"/>
      <c r="U3" s="115"/>
      <c r="V3" s="115"/>
      <c r="W3" s="115"/>
      <c r="X3" s="115"/>
      <c r="Y3" s="115"/>
      <c r="Z3" s="115"/>
      <c r="AA3" s="115"/>
      <c r="AB3" s="115"/>
    </row>
    <row r="4" spans="1:28" s="43" customFormat="1" ht="11.25">
      <c r="A4" s="37"/>
      <c r="B4" s="38"/>
      <c r="C4" s="39"/>
      <c r="D4" s="40"/>
      <c r="E4" s="39"/>
      <c r="F4" s="41"/>
      <c r="G4" s="42"/>
      <c r="H4" s="42"/>
      <c r="I4" s="101"/>
      <c r="J4" s="106"/>
      <c r="K4" s="42"/>
      <c r="L4" s="113" t="s">
        <v>3</v>
      </c>
      <c r="M4" s="113"/>
      <c r="N4" s="113" t="s">
        <v>4</v>
      </c>
      <c r="O4" s="113"/>
      <c r="P4" s="113" t="s">
        <v>5</v>
      </c>
      <c r="Q4" s="113"/>
      <c r="R4" s="113" t="s">
        <v>6</v>
      </c>
      <c r="S4" s="113"/>
      <c r="T4" s="113"/>
      <c r="U4" s="113"/>
      <c r="V4" s="113" t="s">
        <v>7</v>
      </c>
      <c r="W4" s="113"/>
      <c r="X4" s="113" t="s">
        <v>8</v>
      </c>
      <c r="Y4" s="113"/>
      <c r="Z4" s="113" t="s">
        <v>9</v>
      </c>
      <c r="AA4" s="113"/>
      <c r="AB4" s="113"/>
    </row>
    <row r="5" spans="1:28" s="54" customFormat="1" ht="57.75">
      <c r="A5" s="44"/>
      <c r="B5" s="45"/>
      <c r="C5" s="46" t="s">
        <v>10</v>
      </c>
      <c r="D5" s="47" t="s">
        <v>11</v>
      </c>
      <c r="E5" s="46" t="s">
        <v>12</v>
      </c>
      <c r="F5" s="48" t="s">
        <v>13</v>
      </c>
      <c r="G5" s="49" t="s">
        <v>14</v>
      </c>
      <c r="H5" s="50" t="s">
        <v>15</v>
      </c>
      <c r="I5" s="102" t="s">
        <v>16</v>
      </c>
      <c r="J5" s="107" t="s">
        <v>17</v>
      </c>
      <c r="K5" s="50" t="s">
        <v>18</v>
      </c>
      <c r="L5" s="51" t="s">
        <v>19</v>
      </c>
      <c r="M5" s="52" t="s">
        <v>20</v>
      </c>
      <c r="N5" s="51" t="s">
        <v>19</v>
      </c>
      <c r="O5" s="52" t="s">
        <v>20</v>
      </c>
      <c r="P5" s="51" t="s">
        <v>19</v>
      </c>
      <c r="Q5" s="52" t="s">
        <v>20</v>
      </c>
      <c r="R5" s="51" t="s">
        <v>21</v>
      </c>
      <c r="S5" s="52" t="s">
        <v>22</v>
      </c>
      <c r="T5" s="53" t="s">
        <v>23</v>
      </c>
      <c r="U5" s="53" t="s">
        <v>24</v>
      </c>
      <c r="V5" s="51" t="s">
        <v>19</v>
      </c>
      <c r="W5" s="52" t="s">
        <v>25</v>
      </c>
      <c r="X5" s="53" t="s">
        <v>26</v>
      </c>
      <c r="Y5" s="53" t="s">
        <v>27</v>
      </c>
      <c r="Z5" s="51" t="s">
        <v>19</v>
      </c>
      <c r="AA5" s="52" t="s">
        <v>20</v>
      </c>
      <c r="AB5" s="53" t="s">
        <v>24</v>
      </c>
    </row>
    <row r="6" spans="4:25" ht="11.25">
      <c r="D6" s="5"/>
      <c r="X6" s="18"/>
      <c r="Y6" s="18"/>
    </row>
    <row r="7" spans="1:28" s="76" customFormat="1" ht="11.25">
      <c r="A7" s="55">
        <v>1</v>
      </c>
      <c r="B7" s="77" t="s">
        <v>29</v>
      </c>
      <c r="C7" s="57" t="s">
        <v>94</v>
      </c>
      <c r="D7" s="58" t="s">
        <v>32</v>
      </c>
      <c r="E7" s="59" t="s">
        <v>94</v>
      </c>
      <c r="F7" s="60">
        <v>43434</v>
      </c>
      <c r="G7" s="61" t="s">
        <v>49</v>
      </c>
      <c r="H7" s="62">
        <v>392</v>
      </c>
      <c r="I7" s="62">
        <v>392</v>
      </c>
      <c r="J7" s="109">
        <v>758</v>
      </c>
      <c r="K7" s="63">
        <v>1</v>
      </c>
      <c r="L7" s="64">
        <v>1117403</v>
      </c>
      <c r="M7" s="65">
        <v>80389</v>
      </c>
      <c r="N7" s="64">
        <v>2140930</v>
      </c>
      <c r="O7" s="65">
        <v>156632</v>
      </c>
      <c r="P7" s="64">
        <v>2167596</v>
      </c>
      <c r="Q7" s="65">
        <v>166137</v>
      </c>
      <c r="R7" s="66">
        <f aca="true" t="shared" si="0" ref="R7:R41">L7+N7+P7</f>
        <v>5425929</v>
      </c>
      <c r="S7" s="67">
        <f aca="true" t="shared" si="1" ref="S7:S41">M7+O7+Q7</f>
        <v>403158</v>
      </c>
      <c r="T7" s="68">
        <f>S7/J7</f>
        <v>531.8707124010554</v>
      </c>
      <c r="U7" s="69">
        <f aca="true" t="shared" si="2" ref="U7:U28">R7/S7</f>
        <v>13.458567112645662</v>
      </c>
      <c r="V7" s="70"/>
      <c r="W7" s="71"/>
      <c r="X7" s="72"/>
      <c r="Y7" s="72"/>
      <c r="Z7" s="73">
        <v>5425929</v>
      </c>
      <c r="AA7" s="74">
        <v>403158</v>
      </c>
      <c r="AB7" s="75">
        <f aca="true" t="shared" si="3" ref="AB7:AB41">Z7/AA7</f>
        <v>13.458567112645662</v>
      </c>
    </row>
    <row r="8" spans="1:28" s="76" customFormat="1" ht="11.25">
      <c r="A8" s="55">
        <v>2</v>
      </c>
      <c r="B8" s="56"/>
      <c r="C8" s="57" t="s">
        <v>58</v>
      </c>
      <c r="D8" s="58" t="s">
        <v>42</v>
      </c>
      <c r="E8" s="59" t="s">
        <v>58</v>
      </c>
      <c r="F8" s="60">
        <v>43399</v>
      </c>
      <c r="G8" s="61" t="s">
        <v>37</v>
      </c>
      <c r="H8" s="62">
        <v>411</v>
      </c>
      <c r="I8" s="62">
        <v>394</v>
      </c>
      <c r="J8" s="109">
        <v>526</v>
      </c>
      <c r="K8" s="63">
        <v>6</v>
      </c>
      <c r="L8" s="64">
        <v>676082.17</v>
      </c>
      <c r="M8" s="65">
        <v>49566</v>
      </c>
      <c r="N8" s="64">
        <v>1319224.11</v>
      </c>
      <c r="O8" s="65">
        <v>94851</v>
      </c>
      <c r="P8" s="64">
        <v>1421843.11</v>
      </c>
      <c r="Q8" s="65">
        <v>102819</v>
      </c>
      <c r="R8" s="66">
        <f t="shared" si="0"/>
        <v>3417149.3900000006</v>
      </c>
      <c r="S8" s="67">
        <f t="shared" si="1"/>
        <v>247236</v>
      </c>
      <c r="T8" s="68">
        <f>S8/J8</f>
        <v>470.03041825095056</v>
      </c>
      <c r="U8" s="69">
        <f t="shared" si="2"/>
        <v>13.821407036192143</v>
      </c>
      <c r="V8" s="70">
        <v>5075892.4</v>
      </c>
      <c r="W8" s="71">
        <v>367958</v>
      </c>
      <c r="X8" s="72">
        <f aca="true" t="shared" si="4" ref="X8:Y15">IF(V8&lt;&gt;0,-(V8-R8)/V8,"")</f>
        <v>-0.32678845004673457</v>
      </c>
      <c r="Y8" s="72">
        <f t="shared" si="4"/>
        <v>-0.32808635768212674</v>
      </c>
      <c r="Z8" s="73">
        <v>73625265.92</v>
      </c>
      <c r="AA8" s="74">
        <v>5534712</v>
      </c>
      <c r="AB8" s="75">
        <f t="shared" si="3"/>
        <v>13.302456554198304</v>
      </c>
    </row>
    <row r="9" spans="1:28" s="76" customFormat="1" ht="11.25">
      <c r="A9" s="55">
        <v>3</v>
      </c>
      <c r="B9" s="56"/>
      <c r="C9" s="57" t="s">
        <v>82</v>
      </c>
      <c r="D9" s="58" t="s">
        <v>42</v>
      </c>
      <c r="E9" s="59" t="s">
        <v>82</v>
      </c>
      <c r="F9" s="60">
        <v>43427</v>
      </c>
      <c r="G9" s="61" t="s">
        <v>37</v>
      </c>
      <c r="H9" s="62">
        <v>322</v>
      </c>
      <c r="I9" s="62">
        <v>286</v>
      </c>
      <c r="J9" s="109">
        <v>289</v>
      </c>
      <c r="K9" s="63">
        <v>2</v>
      </c>
      <c r="L9" s="64">
        <v>309129.63</v>
      </c>
      <c r="M9" s="65">
        <v>23525</v>
      </c>
      <c r="N9" s="64">
        <v>583192.65</v>
      </c>
      <c r="O9" s="65">
        <v>44247</v>
      </c>
      <c r="P9" s="64">
        <v>617420.96</v>
      </c>
      <c r="Q9" s="65">
        <v>47163</v>
      </c>
      <c r="R9" s="66">
        <f t="shared" si="0"/>
        <v>1509743.24</v>
      </c>
      <c r="S9" s="67">
        <f t="shared" si="1"/>
        <v>114935</v>
      </c>
      <c r="T9" s="68">
        <f>S9/J9</f>
        <v>397.69896193771626</v>
      </c>
      <c r="U9" s="69">
        <f t="shared" si="2"/>
        <v>13.135626571540437</v>
      </c>
      <c r="V9" s="70">
        <v>2151363.44</v>
      </c>
      <c r="W9" s="71">
        <v>163367</v>
      </c>
      <c r="X9" s="72">
        <f t="shared" si="4"/>
        <v>-0.29823886939344846</v>
      </c>
      <c r="Y9" s="72">
        <f t="shared" si="4"/>
        <v>-0.29646134164182486</v>
      </c>
      <c r="Z9" s="73">
        <v>4676005.03</v>
      </c>
      <c r="AA9" s="74">
        <v>365627</v>
      </c>
      <c r="AB9" s="75">
        <f t="shared" si="3"/>
        <v>12.789003629381858</v>
      </c>
    </row>
    <row r="10" spans="1:28" s="76" customFormat="1" ht="11.25">
      <c r="A10" s="55">
        <v>4</v>
      </c>
      <c r="B10" s="56"/>
      <c r="C10" s="57" t="s">
        <v>86</v>
      </c>
      <c r="D10" s="58" t="s">
        <v>36</v>
      </c>
      <c r="E10" s="59" t="s">
        <v>87</v>
      </c>
      <c r="F10" s="60">
        <v>43427</v>
      </c>
      <c r="G10" s="61" t="s">
        <v>28</v>
      </c>
      <c r="H10" s="62">
        <v>227</v>
      </c>
      <c r="I10" s="62">
        <v>272</v>
      </c>
      <c r="J10" s="109">
        <v>272</v>
      </c>
      <c r="K10" s="63">
        <v>2</v>
      </c>
      <c r="L10" s="64">
        <v>132369</v>
      </c>
      <c r="M10" s="65">
        <v>9468</v>
      </c>
      <c r="N10" s="64">
        <v>508769</v>
      </c>
      <c r="O10" s="65">
        <v>34979</v>
      </c>
      <c r="P10" s="64">
        <v>535516</v>
      </c>
      <c r="Q10" s="65">
        <v>37200</v>
      </c>
      <c r="R10" s="66">
        <f t="shared" si="0"/>
        <v>1176654</v>
      </c>
      <c r="S10" s="67">
        <f t="shared" si="1"/>
        <v>81647</v>
      </c>
      <c r="T10" s="68">
        <f>S10/J10</f>
        <v>300.1727941176471</v>
      </c>
      <c r="U10" s="69">
        <f t="shared" si="2"/>
        <v>14.41147868262153</v>
      </c>
      <c r="V10" s="70">
        <v>1442770</v>
      </c>
      <c r="W10" s="71">
        <v>98516</v>
      </c>
      <c r="X10" s="72">
        <f t="shared" si="4"/>
        <v>-0.18444797161016654</v>
      </c>
      <c r="Y10" s="72">
        <f t="shared" si="4"/>
        <v>-0.17123106906492347</v>
      </c>
      <c r="Z10" s="73">
        <v>2991644</v>
      </c>
      <c r="AA10" s="74">
        <v>210273</v>
      </c>
      <c r="AB10" s="75">
        <f t="shared" si="3"/>
        <v>14.227428152925008</v>
      </c>
    </row>
    <row r="11" spans="1:28" s="76" customFormat="1" ht="11.25">
      <c r="A11" s="55">
        <v>5</v>
      </c>
      <c r="B11" s="56"/>
      <c r="C11" s="57" t="s">
        <v>68</v>
      </c>
      <c r="D11" s="58" t="s">
        <v>30</v>
      </c>
      <c r="E11" s="59" t="s">
        <v>68</v>
      </c>
      <c r="F11" s="60">
        <v>43413</v>
      </c>
      <c r="G11" s="61" t="s">
        <v>49</v>
      </c>
      <c r="H11" s="62">
        <v>391</v>
      </c>
      <c r="I11" s="62">
        <v>336</v>
      </c>
      <c r="J11" s="109">
        <v>336</v>
      </c>
      <c r="K11" s="63">
        <v>4</v>
      </c>
      <c r="L11" s="64">
        <v>179580</v>
      </c>
      <c r="M11" s="65">
        <v>13606</v>
      </c>
      <c r="N11" s="64">
        <v>399747</v>
      </c>
      <c r="O11" s="65">
        <v>29981</v>
      </c>
      <c r="P11" s="64">
        <v>416866</v>
      </c>
      <c r="Q11" s="65">
        <v>31272</v>
      </c>
      <c r="R11" s="66">
        <f t="shared" si="0"/>
        <v>996193</v>
      </c>
      <c r="S11" s="67">
        <f t="shared" si="1"/>
        <v>74859</v>
      </c>
      <c r="T11" s="68">
        <f>S11/J11</f>
        <v>222.79464285714286</v>
      </c>
      <c r="U11" s="69">
        <f t="shared" si="2"/>
        <v>13.307591605551771</v>
      </c>
      <c r="V11" s="70">
        <v>1854245</v>
      </c>
      <c r="W11" s="71">
        <v>140410</v>
      </c>
      <c r="X11" s="72">
        <f t="shared" si="4"/>
        <v>-0.46275006808701113</v>
      </c>
      <c r="Y11" s="72">
        <f t="shared" si="4"/>
        <v>-0.46685421266291577</v>
      </c>
      <c r="Z11" s="73">
        <v>16663015</v>
      </c>
      <c r="AA11" s="74">
        <v>1295132</v>
      </c>
      <c r="AB11" s="75">
        <f t="shared" si="3"/>
        <v>12.865881624421295</v>
      </c>
    </row>
    <row r="12" spans="1:28" s="76" customFormat="1" ht="11.25">
      <c r="A12" s="55">
        <v>6</v>
      </c>
      <c r="B12" s="56"/>
      <c r="C12" s="78" t="s">
        <v>77</v>
      </c>
      <c r="D12" s="79" t="s">
        <v>42</v>
      </c>
      <c r="E12" s="80" t="s">
        <v>78</v>
      </c>
      <c r="F12" s="81">
        <v>43420</v>
      </c>
      <c r="G12" s="61" t="s">
        <v>33</v>
      </c>
      <c r="H12" s="82">
        <v>303</v>
      </c>
      <c r="I12" s="82">
        <v>267</v>
      </c>
      <c r="J12" s="109">
        <v>274</v>
      </c>
      <c r="K12" s="63">
        <v>3</v>
      </c>
      <c r="L12" s="64">
        <v>187506</v>
      </c>
      <c r="M12" s="65">
        <v>11822</v>
      </c>
      <c r="N12" s="64">
        <v>369934</v>
      </c>
      <c r="O12" s="65">
        <v>22525</v>
      </c>
      <c r="P12" s="64">
        <v>304018</v>
      </c>
      <c r="Q12" s="65">
        <v>18914</v>
      </c>
      <c r="R12" s="66">
        <f t="shared" si="0"/>
        <v>861458</v>
      </c>
      <c r="S12" s="67">
        <f t="shared" si="1"/>
        <v>53261</v>
      </c>
      <c r="T12" s="68">
        <f>S12/J12</f>
        <v>194.3832116788321</v>
      </c>
      <c r="U12" s="69">
        <f t="shared" si="2"/>
        <v>16.17427385892116</v>
      </c>
      <c r="V12" s="70">
        <v>1738041</v>
      </c>
      <c r="W12" s="71">
        <v>102941</v>
      </c>
      <c r="X12" s="72">
        <f t="shared" si="4"/>
        <v>-0.5043511631773934</v>
      </c>
      <c r="Y12" s="72">
        <f t="shared" si="4"/>
        <v>-0.4826065416112142</v>
      </c>
      <c r="Z12" s="83">
        <v>8183182</v>
      </c>
      <c r="AA12" s="84">
        <v>499475</v>
      </c>
      <c r="AB12" s="75">
        <f t="shared" si="3"/>
        <v>16.383566745082337</v>
      </c>
    </row>
    <row r="13" spans="1:28" s="76" customFormat="1" ht="11.25">
      <c r="A13" s="55">
        <v>7</v>
      </c>
      <c r="B13" s="56"/>
      <c r="C13" s="57" t="s">
        <v>59</v>
      </c>
      <c r="D13" s="58" t="s">
        <v>36</v>
      </c>
      <c r="E13" s="59" t="s">
        <v>59</v>
      </c>
      <c r="F13" s="60">
        <v>43399</v>
      </c>
      <c r="G13" s="61" t="s">
        <v>37</v>
      </c>
      <c r="H13" s="62">
        <v>311</v>
      </c>
      <c r="I13" s="62">
        <v>246</v>
      </c>
      <c r="J13" s="109">
        <v>246</v>
      </c>
      <c r="K13" s="63">
        <v>6</v>
      </c>
      <c r="L13" s="64">
        <v>59608.66</v>
      </c>
      <c r="M13" s="65">
        <v>5419</v>
      </c>
      <c r="N13" s="64">
        <v>271993.71</v>
      </c>
      <c r="O13" s="65">
        <v>20671</v>
      </c>
      <c r="P13" s="64">
        <v>359152.33</v>
      </c>
      <c r="Q13" s="65">
        <v>27052</v>
      </c>
      <c r="R13" s="66">
        <f t="shared" si="0"/>
        <v>690754.7</v>
      </c>
      <c r="S13" s="67">
        <f t="shared" si="1"/>
        <v>53142</v>
      </c>
      <c r="T13" s="68">
        <f>S13/J13</f>
        <v>216.02439024390245</v>
      </c>
      <c r="U13" s="69">
        <f t="shared" si="2"/>
        <v>12.998281961537014</v>
      </c>
      <c r="V13" s="70">
        <v>1065947.8900000001</v>
      </c>
      <c r="W13" s="71">
        <v>80906</v>
      </c>
      <c r="X13" s="72">
        <f t="shared" si="4"/>
        <v>-0.35198079898633705</v>
      </c>
      <c r="Y13" s="72">
        <f t="shared" si="4"/>
        <v>-0.3431636714211554</v>
      </c>
      <c r="Z13" s="73">
        <v>17468027.71</v>
      </c>
      <c r="AA13" s="74">
        <v>1393749</v>
      </c>
      <c r="AB13" s="75">
        <f t="shared" si="3"/>
        <v>12.533123044393216</v>
      </c>
    </row>
    <row r="14" spans="1:28" s="76" customFormat="1" ht="11.25">
      <c r="A14" s="55">
        <v>8</v>
      </c>
      <c r="B14" s="56"/>
      <c r="C14" s="57" t="s">
        <v>83</v>
      </c>
      <c r="D14" s="58" t="s">
        <v>32</v>
      </c>
      <c r="E14" s="59" t="s">
        <v>83</v>
      </c>
      <c r="F14" s="60">
        <v>43427</v>
      </c>
      <c r="G14" s="61" t="s">
        <v>49</v>
      </c>
      <c r="H14" s="62">
        <v>336</v>
      </c>
      <c r="I14" s="62">
        <v>313</v>
      </c>
      <c r="J14" s="109">
        <v>313</v>
      </c>
      <c r="K14" s="63">
        <v>2</v>
      </c>
      <c r="L14" s="64">
        <v>170241</v>
      </c>
      <c r="M14" s="65">
        <v>12002</v>
      </c>
      <c r="N14" s="64">
        <v>285092</v>
      </c>
      <c r="O14" s="65">
        <v>19547</v>
      </c>
      <c r="P14" s="64">
        <v>261740</v>
      </c>
      <c r="Q14" s="65">
        <v>18393</v>
      </c>
      <c r="R14" s="66">
        <f t="shared" si="0"/>
        <v>717073</v>
      </c>
      <c r="S14" s="67">
        <f t="shared" si="1"/>
        <v>49942</v>
      </c>
      <c r="T14" s="68">
        <f>S14/J14</f>
        <v>159.55910543130992</v>
      </c>
      <c r="U14" s="69">
        <f t="shared" si="2"/>
        <v>14.358115413880101</v>
      </c>
      <c r="V14" s="70">
        <v>1118371</v>
      </c>
      <c r="W14" s="71">
        <v>80110</v>
      </c>
      <c r="X14" s="72">
        <f t="shared" si="4"/>
        <v>-0.35882368194454256</v>
      </c>
      <c r="Y14" s="72">
        <f t="shared" si="4"/>
        <v>-0.37658219947572086</v>
      </c>
      <c r="Z14" s="73">
        <v>2634501</v>
      </c>
      <c r="AA14" s="74">
        <v>199521</v>
      </c>
      <c r="AB14" s="75">
        <f t="shared" si="3"/>
        <v>13.204128888688409</v>
      </c>
    </row>
    <row r="15" spans="1:28" s="76" customFormat="1" ht="11.25">
      <c r="A15" s="55">
        <v>9</v>
      </c>
      <c r="B15" s="95"/>
      <c r="C15" s="78" t="s">
        <v>66</v>
      </c>
      <c r="D15" s="79" t="s">
        <v>44</v>
      </c>
      <c r="E15" s="80" t="s">
        <v>67</v>
      </c>
      <c r="F15" s="81">
        <v>43406</v>
      </c>
      <c r="G15" s="61" t="s">
        <v>31</v>
      </c>
      <c r="H15" s="82">
        <v>132</v>
      </c>
      <c r="I15" s="82">
        <v>87</v>
      </c>
      <c r="J15" s="109">
        <v>87</v>
      </c>
      <c r="K15" s="63">
        <v>5</v>
      </c>
      <c r="L15" s="64">
        <v>162459.4</v>
      </c>
      <c r="M15" s="65">
        <v>8927</v>
      </c>
      <c r="N15" s="64">
        <v>263055.59</v>
      </c>
      <c r="O15" s="65">
        <v>14301</v>
      </c>
      <c r="P15" s="64">
        <v>229241.81</v>
      </c>
      <c r="Q15" s="65">
        <v>12766</v>
      </c>
      <c r="R15" s="66">
        <f t="shared" si="0"/>
        <v>654756.8</v>
      </c>
      <c r="S15" s="67">
        <f t="shared" si="1"/>
        <v>35994</v>
      </c>
      <c r="T15" s="68">
        <f>S15/J15</f>
        <v>413.7241379310345</v>
      </c>
      <c r="U15" s="69">
        <f t="shared" si="2"/>
        <v>18.190720675668167</v>
      </c>
      <c r="V15" s="70">
        <v>896985.71</v>
      </c>
      <c r="W15" s="71">
        <v>50078</v>
      </c>
      <c r="X15" s="72">
        <f t="shared" si="4"/>
        <v>-0.27004768002379875</v>
      </c>
      <c r="Y15" s="72">
        <f t="shared" si="4"/>
        <v>-0.2812412636287392</v>
      </c>
      <c r="Z15" s="83">
        <v>7998008.53</v>
      </c>
      <c r="AA15" s="84">
        <v>470856</v>
      </c>
      <c r="AB15" s="75">
        <f t="shared" si="3"/>
        <v>16.98610303362387</v>
      </c>
    </row>
    <row r="16" spans="1:28" s="76" customFormat="1" ht="11.25">
      <c r="A16" s="55">
        <v>10</v>
      </c>
      <c r="B16" s="77" t="s">
        <v>29</v>
      </c>
      <c r="C16" s="78" t="s">
        <v>100</v>
      </c>
      <c r="D16" s="79" t="s">
        <v>30</v>
      </c>
      <c r="E16" s="80" t="s">
        <v>101</v>
      </c>
      <c r="F16" s="81">
        <v>43434</v>
      </c>
      <c r="G16" s="61" t="s">
        <v>33</v>
      </c>
      <c r="H16" s="82">
        <v>115</v>
      </c>
      <c r="I16" s="82">
        <v>115</v>
      </c>
      <c r="J16" s="109">
        <v>115</v>
      </c>
      <c r="K16" s="63">
        <v>1</v>
      </c>
      <c r="L16" s="64">
        <v>76232</v>
      </c>
      <c r="M16" s="65">
        <v>4745</v>
      </c>
      <c r="N16" s="64">
        <v>135684</v>
      </c>
      <c r="O16" s="65">
        <v>8272</v>
      </c>
      <c r="P16" s="64">
        <v>106688</v>
      </c>
      <c r="Q16" s="65">
        <v>6713</v>
      </c>
      <c r="R16" s="66">
        <f t="shared" si="0"/>
        <v>318604</v>
      </c>
      <c r="S16" s="67">
        <f t="shared" si="1"/>
        <v>19730</v>
      </c>
      <c r="T16" s="68">
        <f>S16/J16</f>
        <v>171.56521739130434</v>
      </c>
      <c r="U16" s="69">
        <f t="shared" si="2"/>
        <v>16.14820070957932</v>
      </c>
      <c r="V16" s="70"/>
      <c r="W16" s="71"/>
      <c r="X16" s="72"/>
      <c r="Y16" s="72"/>
      <c r="Z16" s="83">
        <v>318604</v>
      </c>
      <c r="AA16" s="84">
        <v>19730</v>
      </c>
      <c r="AB16" s="75">
        <f t="shared" si="3"/>
        <v>16.14820070957932</v>
      </c>
    </row>
    <row r="17" spans="1:28" s="76" customFormat="1" ht="11.25">
      <c r="A17" s="55">
        <v>11</v>
      </c>
      <c r="B17" s="77" t="s">
        <v>29</v>
      </c>
      <c r="C17" s="57" t="s">
        <v>90</v>
      </c>
      <c r="D17" s="58" t="s">
        <v>42</v>
      </c>
      <c r="E17" s="59" t="s">
        <v>91</v>
      </c>
      <c r="F17" s="60">
        <v>43434</v>
      </c>
      <c r="G17" s="61" t="s">
        <v>37</v>
      </c>
      <c r="H17" s="62">
        <v>101</v>
      </c>
      <c r="I17" s="62">
        <v>101</v>
      </c>
      <c r="J17" s="109">
        <v>101</v>
      </c>
      <c r="K17" s="63">
        <v>1</v>
      </c>
      <c r="L17" s="64">
        <v>68144.02</v>
      </c>
      <c r="M17" s="65">
        <v>3740</v>
      </c>
      <c r="N17" s="64">
        <v>117341.31</v>
      </c>
      <c r="O17" s="65">
        <v>7115</v>
      </c>
      <c r="P17" s="64">
        <v>148899.91</v>
      </c>
      <c r="Q17" s="65">
        <v>6908</v>
      </c>
      <c r="R17" s="66">
        <f t="shared" si="0"/>
        <v>334385.24</v>
      </c>
      <c r="S17" s="67">
        <f t="shared" si="1"/>
        <v>17763</v>
      </c>
      <c r="T17" s="68">
        <f>S17/J17</f>
        <v>175.87128712871288</v>
      </c>
      <c r="U17" s="69">
        <f t="shared" si="2"/>
        <v>18.824817879862636</v>
      </c>
      <c r="V17" s="70"/>
      <c r="W17" s="71"/>
      <c r="X17" s="72"/>
      <c r="Y17" s="72"/>
      <c r="Z17" s="73">
        <v>334385.24</v>
      </c>
      <c r="AA17" s="74">
        <v>17763</v>
      </c>
      <c r="AB17" s="75">
        <f t="shared" si="3"/>
        <v>18.824817879862636</v>
      </c>
    </row>
    <row r="18" spans="1:28" s="76" customFormat="1" ht="11.25">
      <c r="A18" s="55">
        <v>12</v>
      </c>
      <c r="B18" s="56"/>
      <c r="C18" s="57" t="s">
        <v>54</v>
      </c>
      <c r="D18" s="58" t="s">
        <v>32</v>
      </c>
      <c r="E18" s="59" t="s">
        <v>55</v>
      </c>
      <c r="F18" s="60">
        <v>43385</v>
      </c>
      <c r="G18" s="61" t="s">
        <v>49</v>
      </c>
      <c r="H18" s="62">
        <v>400</v>
      </c>
      <c r="I18" s="62">
        <v>75</v>
      </c>
      <c r="J18" s="109">
        <v>75</v>
      </c>
      <c r="K18" s="63">
        <v>8</v>
      </c>
      <c r="L18" s="64">
        <v>30088</v>
      </c>
      <c r="M18" s="65">
        <v>2146</v>
      </c>
      <c r="N18" s="64">
        <v>85541</v>
      </c>
      <c r="O18" s="65">
        <v>5861</v>
      </c>
      <c r="P18" s="64">
        <v>79824</v>
      </c>
      <c r="Q18" s="65">
        <v>5525</v>
      </c>
      <c r="R18" s="66">
        <f t="shared" si="0"/>
        <v>195453</v>
      </c>
      <c r="S18" s="67">
        <f t="shared" si="1"/>
        <v>13532</v>
      </c>
      <c r="T18" s="68">
        <f>S18/J18</f>
        <v>180.42666666666668</v>
      </c>
      <c r="U18" s="69">
        <f t="shared" si="2"/>
        <v>14.443762932308601</v>
      </c>
      <c r="V18" s="70">
        <v>548348</v>
      </c>
      <c r="W18" s="71">
        <v>40454</v>
      </c>
      <c r="X18" s="72">
        <f>IF(V18&lt;&gt;0,-(V18-R18)/V18,"")</f>
        <v>-0.6435602938280071</v>
      </c>
      <c r="Y18" s="72">
        <f>IF(W18&lt;&gt;0,-(W18-S18)/W18,"")</f>
        <v>-0.6654966134374846</v>
      </c>
      <c r="Z18" s="73">
        <v>29646399</v>
      </c>
      <c r="AA18" s="74">
        <v>2324619</v>
      </c>
      <c r="AB18" s="75">
        <f t="shared" si="3"/>
        <v>12.753229238855916</v>
      </c>
    </row>
    <row r="19" spans="1:28" s="76" customFormat="1" ht="11.25">
      <c r="A19" s="55">
        <v>13</v>
      </c>
      <c r="B19" s="77" t="s">
        <v>29</v>
      </c>
      <c r="C19" s="78" t="s">
        <v>93</v>
      </c>
      <c r="D19" s="79" t="s">
        <v>39</v>
      </c>
      <c r="E19" s="80" t="s">
        <v>92</v>
      </c>
      <c r="F19" s="81">
        <v>43434</v>
      </c>
      <c r="G19" s="61" t="s">
        <v>35</v>
      </c>
      <c r="H19" s="82">
        <v>29</v>
      </c>
      <c r="I19" s="88">
        <v>29</v>
      </c>
      <c r="J19" s="110">
        <v>29</v>
      </c>
      <c r="K19" s="63">
        <v>1</v>
      </c>
      <c r="L19" s="64">
        <v>15313.43</v>
      </c>
      <c r="M19" s="65">
        <v>853</v>
      </c>
      <c r="N19" s="64">
        <v>31226.02</v>
      </c>
      <c r="O19" s="65">
        <v>1669</v>
      </c>
      <c r="P19" s="64">
        <v>22371</v>
      </c>
      <c r="Q19" s="65">
        <v>1252</v>
      </c>
      <c r="R19" s="66">
        <f t="shared" si="0"/>
        <v>68910.45</v>
      </c>
      <c r="S19" s="67">
        <f t="shared" si="1"/>
        <v>3774</v>
      </c>
      <c r="T19" s="68">
        <f>S19/J19</f>
        <v>130.13793103448276</v>
      </c>
      <c r="U19" s="69">
        <f t="shared" si="2"/>
        <v>18.259260731319554</v>
      </c>
      <c r="V19" s="70"/>
      <c r="W19" s="71"/>
      <c r="X19" s="72"/>
      <c r="Y19" s="72"/>
      <c r="Z19" s="89">
        <v>68910.45</v>
      </c>
      <c r="AA19" s="90">
        <v>3774</v>
      </c>
      <c r="AB19" s="75">
        <f t="shared" si="3"/>
        <v>18.259260731319554</v>
      </c>
    </row>
    <row r="20" spans="1:28" s="76" customFormat="1" ht="11.25">
      <c r="A20" s="55">
        <v>14</v>
      </c>
      <c r="B20" s="56"/>
      <c r="C20" s="57" t="s">
        <v>72</v>
      </c>
      <c r="D20" s="58" t="s">
        <v>36</v>
      </c>
      <c r="E20" s="59" t="s">
        <v>73</v>
      </c>
      <c r="F20" s="60">
        <v>43420</v>
      </c>
      <c r="G20" s="61" t="s">
        <v>38</v>
      </c>
      <c r="H20" s="62">
        <v>134</v>
      </c>
      <c r="I20" s="62">
        <v>40</v>
      </c>
      <c r="J20" s="109">
        <v>40</v>
      </c>
      <c r="K20" s="63">
        <v>3</v>
      </c>
      <c r="L20" s="64">
        <v>3482.81</v>
      </c>
      <c r="M20" s="65">
        <v>382</v>
      </c>
      <c r="N20" s="64">
        <v>12770.43</v>
      </c>
      <c r="O20" s="65">
        <v>1044</v>
      </c>
      <c r="P20" s="64">
        <v>14728</v>
      </c>
      <c r="Q20" s="65">
        <v>1216</v>
      </c>
      <c r="R20" s="66">
        <f t="shared" si="0"/>
        <v>30981.239999999998</v>
      </c>
      <c r="S20" s="67">
        <f t="shared" si="1"/>
        <v>2642</v>
      </c>
      <c r="T20" s="68">
        <f>S20/J20</f>
        <v>66.05</v>
      </c>
      <c r="U20" s="69">
        <f t="shared" si="2"/>
        <v>11.726434519303558</v>
      </c>
      <c r="V20" s="70">
        <v>98072.78</v>
      </c>
      <c r="W20" s="71">
        <v>6975</v>
      </c>
      <c r="X20" s="72">
        <f>IF(V20&lt;&gt;0,-(V20-R20)/V20,"")</f>
        <v>-0.6840995024307459</v>
      </c>
      <c r="Y20" s="72">
        <f>IF(W20&lt;&gt;0,-(W20-S20)/W20,"")</f>
        <v>-0.6212186379928315</v>
      </c>
      <c r="Z20" s="86">
        <v>492046.91</v>
      </c>
      <c r="AA20" s="87">
        <v>37472</v>
      </c>
      <c r="AB20" s="75">
        <f t="shared" si="3"/>
        <v>13.131055454739538</v>
      </c>
    </row>
    <row r="21" spans="1:28" s="76" customFormat="1" ht="11.25">
      <c r="A21" s="55">
        <v>15</v>
      </c>
      <c r="B21" s="56"/>
      <c r="C21" s="57" t="s">
        <v>64</v>
      </c>
      <c r="D21" s="58" t="s">
        <v>47</v>
      </c>
      <c r="E21" s="59" t="s">
        <v>64</v>
      </c>
      <c r="F21" s="60">
        <v>43406</v>
      </c>
      <c r="G21" s="61" t="s">
        <v>43</v>
      </c>
      <c r="H21" s="62">
        <v>30</v>
      </c>
      <c r="I21" s="62">
        <v>24</v>
      </c>
      <c r="J21" s="109">
        <v>24</v>
      </c>
      <c r="K21" s="63">
        <v>5</v>
      </c>
      <c r="L21" s="64">
        <v>7637.94</v>
      </c>
      <c r="M21" s="65">
        <v>593</v>
      </c>
      <c r="N21" s="64">
        <v>9022.51</v>
      </c>
      <c r="O21" s="65">
        <v>659</v>
      </c>
      <c r="P21" s="64">
        <v>8829.65</v>
      </c>
      <c r="Q21" s="65">
        <v>705</v>
      </c>
      <c r="R21" s="111">
        <f t="shared" si="0"/>
        <v>25490.1</v>
      </c>
      <c r="S21" s="112">
        <f t="shared" si="1"/>
        <v>1957</v>
      </c>
      <c r="T21" s="68">
        <f>S21/J21</f>
        <v>81.54166666666667</v>
      </c>
      <c r="U21" s="69">
        <f t="shared" si="2"/>
        <v>13.025089422585589</v>
      </c>
      <c r="V21" s="70">
        <v>32100.92</v>
      </c>
      <c r="W21" s="71">
        <v>2541</v>
      </c>
      <c r="X21" s="72">
        <f>IF(V21&lt;&gt;0,-(V21-R21)/V21,"")</f>
        <v>-0.20593864599519265</v>
      </c>
      <c r="Y21" s="72">
        <f>IF(W21&lt;&gt;0,-(W21-S21)/W21,"")</f>
        <v>-0.22983077528532073</v>
      </c>
      <c r="Z21" s="98">
        <v>425695.06</v>
      </c>
      <c r="AA21" s="99">
        <v>32154</v>
      </c>
      <c r="AB21" s="75">
        <f t="shared" si="3"/>
        <v>13.239256702121043</v>
      </c>
    </row>
    <row r="22" spans="1:28" s="76" customFormat="1" ht="11.25">
      <c r="A22" s="55">
        <v>16</v>
      </c>
      <c r="B22" s="77" t="s">
        <v>29</v>
      </c>
      <c r="C22" s="57" t="s">
        <v>97</v>
      </c>
      <c r="D22" s="58" t="s">
        <v>42</v>
      </c>
      <c r="E22" s="59" t="s">
        <v>98</v>
      </c>
      <c r="F22" s="60">
        <v>43434</v>
      </c>
      <c r="G22" s="61" t="s">
        <v>41</v>
      </c>
      <c r="H22" s="62">
        <v>14</v>
      </c>
      <c r="I22" s="62">
        <v>14</v>
      </c>
      <c r="J22" s="109">
        <v>14</v>
      </c>
      <c r="K22" s="63">
        <v>1</v>
      </c>
      <c r="L22" s="64">
        <v>6241.8</v>
      </c>
      <c r="M22" s="65">
        <v>560</v>
      </c>
      <c r="N22" s="64">
        <v>8042.2</v>
      </c>
      <c r="O22" s="65">
        <v>705</v>
      </c>
      <c r="P22" s="64">
        <v>7430.79</v>
      </c>
      <c r="Q22" s="65">
        <v>657</v>
      </c>
      <c r="R22" s="66">
        <f t="shared" si="0"/>
        <v>21714.79</v>
      </c>
      <c r="S22" s="67">
        <f t="shared" si="1"/>
        <v>1922</v>
      </c>
      <c r="T22" s="68">
        <f>S22/J22</f>
        <v>137.28571428571428</v>
      </c>
      <c r="U22" s="69">
        <f t="shared" si="2"/>
        <v>11.298017689906349</v>
      </c>
      <c r="V22" s="70"/>
      <c r="W22" s="71"/>
      <c r="X22" s="72"/>
      <c r="Y22" s="72"/>
      <c r="Z22" s="73">
        <v>21714.79</v>
      </c>
      <c r="AA22" s="74">
        <v>1922</v>
      </c>
      <c r="AB22" s="75">
        <f t="shared" si="3"/>
        <v>11.298017689906349</v>
      </c>
    </row>
    <row r="23" spans="1:28" s="76" customFormat="1" ht="11.25">
      <c r="A23" s="55">
        <v>17</v>
      </c>
      <c r="B23" s="56"/>
      <c r="C23" s="57" t="s">
        <v>71</v>
      </c>
      <c r="D23" s="58" t="s">
        <v>32</v>
      </c>
      <c r="E23" s="59" t="s">
        <v>71</v>
      </c>
      <c r="F23" s="60">
        <v>43420</v>
      </c>
      <c r="G23" s="61" t="s">
        <v>38</v>
      </c>
      <c r="H23" s="62">
        <v>45</v>
      </c>
      <c r="I23" s="62">
        <v>19</v>
      </c>
      <c r="J23" s="109">
        <v>19</v>
      </c>
      <c r="K23" s="63">
        <v>3</v>
      </c>
      <c r="L23" s="64">
        <v>2359</v>
      </c>
      <c r="M23" s="65">
        <v>238</v>
      </c>
      <c r="N23" s="64">
        <v>6067</v>
      </c>
      <c r="O23" s="65">
        <v>628</v>
      </c>
      <c r="P23" s="64">
        <v>4683</v>
      </c>
      <c r="Q23" s="65">
        <v>468</v>
      </c>
      <c r="R23" s="66">
        <f t="shared" si="0"/>
        <v>13109</v>
      </c>
      <c r="S23" s="67">
        <f t="shared" si="1"/>
        <v>1334</v>
      </c>
      <c r="T23" s="68">
        <f>S23/J23</f>
        <v>70.21052631578948</v>
      </c>
      <c r="U23" s="69">
        <f t="shared" si="2"/>
        <v>9.826836581709145</v>
      </c>
      <c r="V23" s="70">
        <v>21524.47</v>
      </c>
      <c r="W23" s="71">
        <v>1828</v>
      </c>
      <c r="X23" s="72">
        <f>IF(V23&lt;&gt;0,-(V23-R23)/V23,"")</f>
        <v>-0.3909722283521964</v>
      </c>
      <c r="Y23" s="72">
        <f>IF(W23&lt;&gt;0,-(W23-S23)/W23,"")</f>
        <v>-0.2702407002188184</v>
      </c>
      <c r="Z23" s="86">
        <v>147566.27</v>
      </c>
      <c r="AA23" s="87">
        <v>12086</v>
      </c>
      <c r="AB23" s="75">
        <f t="shared" si="3"/>
        <v>12.209686414032765</v>
      </c>
    </row>
    <row r="24" spans="1:28" s="76" customFormat="1" ht="11.25">
      <c r="A24" s="55">
        <v>18</v>
      </c>
      <c r="B24" s="77" t="s">
        <v>29</v>
      </c>
      <c r="C24" s="91" t="s">
        <v>95</v>
      </c>
      <c r="D24" s="58" t="s">
        <v>30</v>
      </c>
      <c r="E24" s="92" t="s">
        <v>96</v>
      </c>
      <c r="F24" s="60">
        <v>43434</v>
      </c>
      <c r="G24" s="61" t="s">
        <v>40</v>
      </c>
      <c r="H24" s="62">
        <v>25</v>
      </c>
      <c r="I24" s="62">
        <v>25</v>
      </c>
      <c r="J24" s="109">
        <v>25</v>
      </c>
      <c r="K24" s="63">
        <v>1</v>
      </c>
      <c r="L24" s="64">
        <v>2070.5</v>
      </c>
      <c r="M24" s="65">
        <v>172</v>
      </c>
      <c r="N24" s="64">
        <v>7732.76</v>
      </c>
      <c r="O24" s="65">
        <v>603</v>
      </c>
      <c r="P24" s="64">
        <v>4836.13</v>
      </c>
      <c r="Q24" s="65">
        <v>385</v>
      </c>
      <c r="R24" s="66">
        <f t="shared" si="0"/>
        <v>14639.39</v>
      </c>
      <c r="S24" s="67">
        <f t="shared" si="1"/>
        <v>1160</v>
      </c>
      <c r="T24" s="68">
        <f>S24/J24</f>
        <v>46.4</v>
      </c>
      <c r="U24" s="69">
        <f t="shared" si="2"/>
        <v>12.620163793103448</v>
      </c>
      <c r="V24" s="70"/>
      <c r="W24" s="71"/>
      <c r="X24" s="72"/>
      <c r="Y24" s="72"/>
      <c r="Z24" s="93">
        <v>14639.39</v>
      </c>
      <c r="AA24" s="94">
        <v>1160</v>
      </c>
      <c r="AB24" s="75">
        <f t="shared" si="3"/>
        <v>12.620163793103448</v>
      </c>
    </row>
    <row r="25" spans="1:28" s="76" customFormat="1" ht="11.25">
      <c r="A25" s="55">
        <v>19</v>
      </c>
      <c r="B25" s="56"/>
      <c r="C25" s="57" t="s">
        <v>79</v>
      </c>
      <c r="D25" s="58" t="s">
        <v>47</v>
      </c>
      <c r="E25" s="59" t="s">
        <v>79</v>
      </c>
      <c r="F25" s="60">
        <v>43427</v>
      </c>
      <c r="G25" s="61" t="s">
        <v>38</v>
      </c>
      <c r="H25" s="62">
        <v>21</v>
      </c>
      <c r="I25" s="62">
        <v>9</v>
      </c>
      <c r="J25" s="109">
        <v>9</v>
      </c>
      <c r="K25" s="63">
        <v>2</v>
      </c>
      <c r="L25" s="64">
        <v>2449</v>
      </c>
      <c r="M25" s="65">
        <v>226</v>
      </c>
      <c r="N25" s="64">
        <v>4494.1</v>
      </c>
      <c r="O25" s="65">
        <v>281</v>
      </c>
      <c r="P25" s="64">
        <v>4454.57</v>
      </c>
      <c r="Q25" s="65">
        <v>307</v>
      </c>
      <c r="R25" s="66">
        <f t="shared" si="0"/>
        <v>11397.67</v>
      </c>
      <c r="S25" s="67">
        <f t="shared" si="1"/>
        <v>814</v>
      </c>
      <c r="T25" s="68">
        <f>S25/J25</f>
        <v>90.44444444444444</v>
      </c>
      <c r="U25" s="69">
        <f t="shared" si="2"/>
        <v>14.002051597051597</v>
      </c>
      <c r="V25" s="70">
        <v>31805.74</v>
      </c>
      <c r="W25" s="71">
        <v>1940</v>
      </c>
      <c r="X25" s="72">
        <f aca="true" t="shared" si="5" ref="X25:Y28">IF(V25&lt;&gt;0,-(V25-R25)/V25,"")</f>
        <v>-0.641647388175845</v>
      </c>
      <c r="Y25" s="72">
        <f t="shared" si="5"/>
        <v>-0.5804123711340207</v>
      </c>
      <c r="Z25" s="86">
        <v>62543.79</v>
      </c>
      <c r="AA25" s="87">
        <v>4135</v>
      </c>
      <c r="AB25" s="75">
        <f t="shared" si="3"/>
        <v>15.125463119709794</v>
      </c>
    </row>
    <row r="26" spans="1:28" s="76" customFormat="1" ht="11.25">
      <c r="A26" s="55">
        <v>20</v>
      </c>
      <c r="B26" s="56"/>
      <c r="C26" s="57" t="s">
        <v>75</v>
      </c>
      <c r="D26" s="58" t="s">
        <v>39</v>
      </c>
      <c r="E26" s="59" t="s">
        <v>75</v>
      </c>
      <c r="F26" s="60">
        <v>43420</v>
      </c>
      <c r="G26" s="61" t="s">
        <v>37</v>
      </c>
      <c r="H26" s="62">
        <v>274</v>
      </c>
      <c r="I26" s="62">
        <v>10</v>
      </c>
      <c r="J26" s="109">
        <v>10</v>
      </c>
      <c r="K26" s="63">
        <v>3</v>
      </c>
      <c r="L26" s="64">
        <v>2210.04</v>
      </c>
      <c r="M26" s="65">
        <v>128</v>
      </c>
      <c r="N26" s="64">
        <v>3926.95</v>
      </c>
      <c r="O26" s="65">
        <v>252</v>
      </c>
      <c r="P26" s="64">
        <v>4014.44</v>
      </c>
      <c r="Q26" s="65">
        <v>236</v>
      </c>
      <c r="R26" s="66">
        <f t="shared" si="0"/>
        <v>10151.43</v>
      </c>
      <c r="S26" s="67">
        <f t="shared" si="1"/>
        <v>616</v>
      </c>
      <c r="T26" s="68">
        <f>S26/J26</f>
        <v>61.6</v>
      </c>
      <c r="U26" s="69">
        <f t="shared" si="2"/>
        <v>16.479594155844158</v>
      </c>
      <c r="V26" s="70">
        <v>291413.56</v>
      </c>
      <c r="W26" s="71">
        <v>19293</v>
      </c>
      <c r="X26" s="72">
        <f t="shared" si="5"/>
        <v>-0.9651648674138568</v>
      </c>
      <c r="Y26" s="72">
        <f t="shared" si="5"/>
        <v>-0.968071321204582</v>
      </c>
      <c r="Z26" s="73">
        <v>1766718.47</v>
      </c>
      <c r="AA26" s="74">
        <v>128623</v>
      </c>
      <c r="AB26" s="75">
        <f t="shared" si="3"/>
        <v>13.73563414008381</v>
      </c>
    </row>
    <row r="27" spans="1:28" s="76" customFormat="1" ht="11.25">
      <c r="A27" s="55">
        <v>21</v>
      </c>
      <c r="B27" s="56"/>
      <c r="C27" s="57" t="s">
        <v>56</v>
      </c>
      <c r="D27" s="58" t="s">
        <v>36</v>
      </c>
      <c r="E27" s="59" t="s">
        <v>56</v>
      </c>
      <c r="F27" s="60">
        <v>43392</v>
      </c>
      <c r="G27" s="61" t="s">
        <v>37</v>
      </c>
      <c r="H27" s="62">
        <v>176</v>
      </c>
      <c r="I27" s="62">
        <v>3</v>
      </c>
      <c r="J27" s="109">
        <v>3</v>
      </c>
      <c r="K27" s="63">
        <v>7</v>
      </c>
      <c r="L27" s="64">
        <v>3954</v>
      </c>
      <c r="M27" s="65">
        <v>518</v>
      </c>
      <c r="N27" s="64">
        <v>0</v>
      </c>
      <c r="O27" s="65">
        <v>0</v>
      </c>
      <c r="P27" s="64">
        <v>0</v>
      </c>
      <c r="Q27" s="65">
        <v>0</v>
      </c>
      <c r="R27" s="66">
        <f t="shared" si="0"/>
        <v>3954</v>
      </c>
      <c r="S27" s="67">
        <f t="shared" si="1"/>
        <v>518</v>
      </c>
      <c r="T27" s="68">
        <f>S27/J27</f>
        <v>172.66666666666666</v>
      </c>
      <c r="U27" s="69">
        <f t="shared" si="2"/>
        <v>7.633204633204633</v>
      </c>
      <c r="V27" s="70"/>
      <c r="W27" s="71"/>
      <c r="X27" s="72">
        <f t="shared" si="5"/>
      </c>
      <c r="Y27" s="72">
        <f t="shared" si="5"/>
      </c>
      <c r="Z27" s="73">
        <v>226691.27</v>
      </c>
      <c r="AA27" s="74">
        <v>21123</v>
      </c>
      <c r="AB27" s="75">
        <f t="shared" si="3"/>
        <v>10.731963736211712</v>
      </c>
    </row>
    <row r="28" spans="1:28" s="76" customFormat="1" ht="11.25">
      <c r="A28" s="55">
        <v>22</v>
      </c>
      <c r="B28" s="95"/>
      <c r="C28" s="78" t="s">
        <v>50</v>
      </c>
      <c r="D28" s="79" t="s">
        <v>44</v>
      </c>
      <c r="E28" s="80" t="s">
        <v>51</v>
      </c>
      <c r="F28" s="81">
        <v>43378</v>
      </c>
      <c r="G28" s="61" t="s">
        <v>33</v>
      </c>
      <c r="H28" s="82">
        <v>355</v>
      </c>
      <c r="I28" s="82">
        <v>1</v>
      </c>
      <c r="J28" s="109">
        <v>1</v>
      </c>
      <c r="K28" s="63">
        <v>9</v>
      </c>
      <c r="L28" s="64">
        <v>964</v>
      </c>
      <c r="M28" s="65">
        <v>179</v>
      </c>
      <c r="N28" s="64">
        <v>769</v>
      </c>
      <c r="O28" s="65">
        <v>143</v>
      </c>
      <c r="P28" s="64">
        <v>625</v>
      </c>
      <c r="Q28" s="65">
        <v>177</v>
      </c>
      <c r="R28" s="66">
        <f t="shared" si="0"/>
        <v>2358</v>
      </c>
      <c r="S28" s="67">
        <f t="shared" si="1"/>
        <v>499</v>
      </c>
      <c r="T28" s="68">
        <f>S28/J28</f>
        <v>499</v>
      </c>
      <c r="U28" s="69">
        <f t="shared" si="2"/>
        <v>4.725450901803607</v>
      </c>
      <c r="V28" s="70">
        <v>2778</v>
      </c>
      <c r="W28" s="71">
        <v>310</v>
      </c>
      <c r="X28" s="72">
        <f t="shared" si="5"/>
        <v>-0.1511879049676026</v>
      </c>
      <c r="Y28" s="72">
        <f t="shared" si="5"/>
        <v>0.6096774193548387</v>
      </c>
      <c r="Z28" s="83">
        <v>13388650</v>
      </c>
      <c r="AA28" s="84">
        <v>888705</v>
      </c>
      <c r="AB28" s="75">
        <f t="shared" si="3"/>
        <v>15.065347893845539</v>
      </c>
    </row>
    <row r="29" spans="1:28" s="76" customFormat="1" ht="11.25">
      <c r="A29" s="55">
        <v>23</v>
      </c>
      <c r="B29" s="77" t="s">
        <v>29</v>
      </c>
      <c r="C29" s="57" t="s">
        <v>89</v>
      </c>
      <c r="D29" s="58" t="s">
        <v>32</v>
      </c>
      <c r="E29" s="59" t="s">
        <v>89</v>
      </c>
      <c r="F29" s="60">
        <v>43434</v>
      </c>
      <c r="G29" s="61" t="s">
        <v>43</v>
      </c>
      <c r="H29" s="62">
        <v>13</v>
      </c>
      <c r="I29" s="62">
        <v>13</v>
      </c>
      <c r="J29" s="109">
        <v>13</v>
      </c>
      <c r="K29" s="63">
        <v>1</v>
      </c>
      <c r="L29" s="64">
        <v>1647</v>
      </c>
      <c r="M29" s="65">
        <v>128</v>
      </c>
      <c r="N29" s="64">
        <v>2931.85</v>
      </c>
      <c r="O29" s="65">
        <v>193</v>
      </c>
      <c r="P29" s="64">
        <v>2244.42</v>
      </c>
      <c r="Q29" s="65">
        <v>146</v>
      </c>
      <c r="R29" s="111">
        <f t="shared" si="0"/>
        <v>6823.27</v>
      </c>
      <c r="S29" s="112">
        <f t="shared" si="1"/>
        <v>467</v>
      </c>
      <c r="T29" s="68">
        <f>S29/J29</f>
        <v>35.92307692307692</v>
      </c>
      <c r="U29" s="69"/>
      <c r="V29" s="70"/>
      <c r="W29" s="71"/>
      <c r="X29" s="72"/>
      <c r="Y29" s="72"/>
      <c r="Z29" s="98">
        <v>6823.27</v>
      </c>
      <c r="AA29" s="99">
        <v>467</v>
      </c>
      <c r="AB29" s="75">
        <f t="shared" si="3"/>
        <v>14.61085653104925</v>
      </c>
    </row>
    <row r="30" spans="1:28" s="76" customFormat="1" ht="11.25">
      <c r="A30" s="55">
        <v>24</v>
      </c>
      <c r="B30" s="56"/>
      <c r="C30" s="57" t="s">
        <v>80</v>
      </c>
      <c r="D30" s="58" t="s">
        <v>30</v>
      </c>
      <c r="E30" s="59" t="s">
        <v>81</v>
      </c>
      <c r="F30" s="60">
        <v>43427</v>
      </c>
      <c r="G30" s="61" t="s">
        <v>43</v>
      </c>
      <c r="H30" s="62">
        <v>12</v>
      </c>
      <c r="I30" s="62">
        <v>9</v>
      </c>
      <c r="J30" s="109">
        <v>9</v>
      </c>
      <c r="K30" s="63">
        <v>2</v>
      </c>
      <c r="L30" s="64">
        <v>1076</v>
      </c>
      <c r="M30" s="65">
        <v>99</v>
      </c>
      <c r="N30" s="64">
        <v>1833.4</v>
      </c>
      <c r="O30" s="65">
        <v>157</v>
      </c>
      <c r="P30" s="64">
        <v>997</v>
      </c>
      <c r="Q30" s="65">
        <v>66</v>
      </c>
      <c r="R30" s="111">
        <f t="shared" si="0"/>
        <v>3906.4</v>
      </c>
      <c r="S30" s="112">
        <f t="shared" si="1"/>
        <v>322</v>
      </c>
      <c r="T30" s="68">
        <f>S30/J30</f>
        <v>35.77777777777778</v>
      </c>
      <c r="U30" s="69">
        <f aca="true" t="shared" si="6" ref="U30:U41">R30/S30</f>
        <v>12.13167701863354</v>
      </c>
      <c r="V30" s="70">
        <v>8336.2</v>
      </c>
      <c r="W30" s="71">
        <v>490</v>
      </c>
      <c r="X30" s="72">
        <f aca="true" t="shared" si="7" ref="X30:Y36">IF(V30&lt;&gt;0,-(V30-R30)/V30,"")</f>
        <v>-0.5313932007389459</v>
      </c>
      <c r="Y30" s="72">
        <f t="shared" si="7"/>
        <v>-0.34285714285714286</v>
      </c>
      <c r="Z30" s="98">
        <v>20880.61</v>
      </c>
      <c r="AA30" s="99">
        <v>1405</v>
      </c>
      <c r="AB30" s="75">
        <f t="shared" si="3"/>
        <v>14.861644128113879</v>
      </c>
    </row>
    <row r="31" spans="1:28" s="76" customFormat="1" ht="11.25">
      <c r="A31" s="55">
        <v>25</v>
      </c>
      <c r="B31" s="56"/>
      <c r="C31" s="57" t="s">
        <v>48</v>
      </c>
      <c r="D31" s="58" t="s">
        <v>34</v>
      </c>
      <c r="E31" s="59" t="s">
        <v>48</v>
      </c>
      <c r="F31" s="60">
        <v>43413</v>
      </c>
      <c r="G31" s="61" t="s">
        <v>37</v>
      </c>
      <c r="H31" s="62">
        <v>149</v>
      </c>
      <c r="I31" s="62">
        <v>3</v>
      </c>
      <c r="J31" s="109">
        <v>3</v>
      </c>
      <c r="K31" s="63">
        <v>4</v>
      </c>
      <c r="L31" s="64">
        <v>435.5</v>
      </c>
      <c r="M31" s="65">
        <v>64</v>
      </c>
      <c r="N31" s="64">
        <v>1062</v>
      </c>
      <c r="O31" s="65">
        <v>93</v>
      </c>
      <c r="P31" s="64">
        <v>1526</v>
      </c>
      <c r="Q31" s="65">
        <v>120</v>
      </c>
      <c r="R31" s="66">
        <f t="shared" si="0"/>
        <v>3023.5</v>
      </c>
      <c r="S31" s="67">
        <f t="shared" si="1"/>
        <v>277</v>
      </c>
      <c r="T31" s="68">
        <f>S31/J31</f>
        <v>92.33333333333333</v>
      </c>
      <c r="U31" s="69">
        <f t="shared" si="6"/>
        <v>10.915162454873647</v>
      </c>
      <c r="V31" s="70">
        <v>37029.490000000005</v>
      </c>
      <c r="W31" s="71">
        <v>2568</v>
      </c>
      <c r="X31" s="72">
        <f t="shared" si="7"/>
        <v>-0.9183488619475991</v>
      </c>
      <c r="Y31" s="72">
        <f t="shared" si="7"/>
        <v>-0.8921339563862928</v>
      </c>
      <c r="Z31" s="73">
        <v>751173.25</v>
      </c>
      <c r="AA31" s="74">
        <v>50906</v>
      </c>
      <c r="AB31" s="75">
        <f t="shared" si="3"/>
        <v>14.756084744430911</v>
      </c>
    </row>
    <row r="32" spans="1:28" s="76" customFormat="1" ht="11.25">
      <c r="A32" s="55">
        <v>26</v>
      </c>
      <c r="B32" s="56"/>
      <c r="C32" s="78" t="s">
        <v>52</v>
      </c>
      <c r="D32" s="79" t="s">
        <v>30</v>
      </c>
      <c r="E32" s="80" t="s">
        <v>53</v>
      </c>
      <c r="F32" s="81">
        <v>43392</v>
      </c>
      <c r="G32" s="61" t="s">
        <v>33</v>
      </c>
      <c r="H32" s="82">
        <v>74</v>
      </c>
      <c r="I32" s="82">
        <v>2</v>
      </c>
      <c r="J32" s="109">
        <v>2</v>
      </c>
      <c r="K32" s="63">
        <v>7</v>
      </c>
      <c r="L32" s="64">
        <v>1163</v>
      </c>
      <c r="M32" s="65">
        <v>53</v>
      </c>
      <c r="N32" s="64">
        <v>2364</v>
      </c>
      <c r="O32" s="65">
        <v>90</v>
      </c>
      <c r="P32" s="64">
        <v>2655</v>
      </c>
      <c r="Q32" s="65">
        <v>111</v>
      </c>
      <c r="R32" s="66">
        <f t="shared" si="0"/>
        <v>6182</v>
      </c>
      <c r="S32" s="67">
        <f t="shared" si="1"/>
        <v>254</v>
      </c>
      <c r="T32" s="68">
        <f>S32/J32</f>
        <v>127</v>
      </c>
      <c r="U32" s="69">
        <f t="shared" si="6"/>
        <v>24.338582677165356</v>
      </c>
      <c r="V32" s="70">
        <v>17552</v>
      </c>
      <c r="W32" s="71">
        <v>722</v>
      </c>
      <c r="X32" s="72">
        <f t="shared" si="7"/>
        <v>-0.6477894257064722</v>
      </c>
      <c r="Y32" s="72">
        <f t="shared" si="7"/>
        <v>-0.6481994459833795</v>
      </c>
      <c r="Z32" s="96">
        <v>1060497</v>
      </c>
      <c r="AA32" s="97">
        <v>59066</v>
      </c>
      <c r="AB32" s="75">
        <f t="shared" si="3"/>
        <v>17.954440795042835</v>
      </c>
    </row>
    <row r="33" spans="1:28" s="76" customFormat="1" ht="11.25">
      <c r="A33" s="55">
        <v>27</v>
      </c>
      <c r="B33" s="85"/>
      <c r="C33" s="91" t="s">
        <v>76</v>
      </c>
      <c r="D33" s="58" t="s">
        <v>42</v>
      </c>
      <c r="E33" s="92" t="s">
        <v>76</v>
      </c>
      <c r="F33" s="60">
        <v>43420</v>
      </c>
      <c r="G33" s="61" t="s">
        <v>40</v>
      </c>
      <c r="H33" s="62">
        <v>37</v>
      </c>
      <c r="I33" s="62">
        <v>8</v>
      </c>
      <c r="J33" s="109">
        <v>8</v>
      </c>
      <c r="K33" s="63">
        <v>3</v>
      </c>
      <c r="L33" s="64">
        <v>410</v>
      </c>
      <c r="M33" s="65">
        <v>37</v>
      </c>
      <c r="N33" s="64">
        <v>906</v>
      </c>
      <c r="O33" s="65">
        <v>95</v>
      </c>
      <c r="P33" s="64">
        <v>560</v>
      </c>
      <c r="Q33" s="65">
        <v>56</v>
      </c>
      <c r="R33" s="66">
        <f t="shared" si="0"/>
        <v>1876</v>
      </c>
      <c r="S33" s="67">
        <f t="shared" si="1"/>
        <v>188</v>
      </c>
      <c r="T33" s="68">
        <f>S33/J33</f>
        <v>23.5</v>
      </c>
      <c r="U33" s="69">
        <f t="shared" si="6"/>
        <v>9.97872340425532</v>
      </c>
      <c r="V33" s="70">
        <v>540392</v>
      </c>
      <c r="W33" s="71">
        <v>45095</v>
      </c>
      <c r="X33" s="72">
        <f t="shared" si="7"/>
        <v>-0.9965284460169654</v>
      </c>
      <c r="Y33" s="72">
        <f t="shared" si="7"/>
        <v>-0.9958310233950549</v>
      </c>
      <c r="Z33" s="93">
        <v>2612825.9</v>
      </c>
      <c r="AA33" s="94">
        <v>217901</v>
      </c>
      <c r="AB33" s="75">
        <f t="shared" si="3"/>
        <v>11.990885310301467</v>
      </c>
    </row>
    <row r="34" spans="1:28" s="76" customFormat="1" ht="11.25">
      <c r="A34" s="55">
        <v>28</v>
      </c>
      <c r="B34" s="56"/>
      <c r="C34" s="57" t="s">
        <v>74</v>
      </c>
      <c r="D34" s="58" t="s">
        <v>32</v>
      </c>
      <c r="E34" s="59" t="s">
        <v>74</v>
      </c>
      <c r="F34" s="60">
        <v>43420</v>
      </c>
      <c r="G34" s="61" t="s">
        <v>43</v>
      </c>
      <c r="H34" s="62">
        <v>25</v>
      </c>
      <c r="I34" s="62">
        <v>5</v>
      </c>
      <c r="J34" s="109">
        <v>5</v>
      </c>
      <c r="K34" s="63">
        <v>3</v>
      </c>
      <c r="L34" s="64">
        <v>761</v>
      </c>
      <c r="M34" s="65">
        <v>30</v>
      </c>
      <c r="N34" s="64">
        <v>1871.25</v>
      </c>
      <c r="O34" s="65">
        <v>102</v>
      </c>
      <c r="P34" s="64">
        <v>903</v>
      </c>
      <c r="Q34" s="65">
        <v>42</v>
      </c>
      <c r="R34" s="111">
        <f t="shared" si="0"/>
        <v>3535.25</v>
      </c>
      <c r="S34" s="112">
        <f t="shared" si="1"/>
        <v>174</v>
      </c>
      <c r="T34" s="68">
        <f>S34/J34</f>
        <v>34.8</v>
      </c>
      <c r="U34" s="69">
        <f t="shared" si="6"/>
        <v>20.317528735632184</v>
      </c>
      <c r="V34" s="70">
        <v>8967.01</v>
      </c>
      <c r="W34" s="71">
        <v>607</v>
      </c>
      <c r="X34" s="72">
        <f t="shared" si="7"/>
        <v>-0.6057492965882719</v>
      </c>
      <c r="Y34" s="72">
        <f t="shared" si="7"/>
        <v>-0.71334431630972</v>
      </c>
      <c r="Z34" s="98">
        <v>56090.52</v>
      </c>
      <c r="AA34" s="99">
        <v>4194</v>
      </c>
      <c r="AB34" s="75">
        <f t="shared" si="3"/>
        <v>13.373991416309012</v>
      </c>
    </row>
    <row r="35" spans="1:28" s="76" customFormat="1" ht="11.25">
      <c r="A35" s="55">
        <v>29</v>
      </c>
      <c r="B35" s="56"/>
      <c r="C35" s="57" t="s">
        <v>65</v>
      </c>
      <c r="D35" s="58" t="s">
        <v>39</v>
      </c>
      <c r="E35" s="59" t="s">
        <v>65</v>
      </c>
      <c r="F35" s="60">
        <v>43406</v>
      </c>
      <c r="G35" s="61" t="s">
        <v>37</v>
      </c>
      <c r="H35" s="62">
        <v>267</v>
      </c>
      <c r="I35" s="62">
        <v>1</v>
      </c>
      <c r="J35" s="109">
        <v>1</v>
      </c>
      <c r="K35" s="63">
        <v>5</v>
      </c>
      <c r="L35" s="64">
        <v>282</v>
      </c>
      <c r="M35" s="65">
        <v>20</v>
      </c>
      <c r="N35" s="64">
        <v>957</v>
      </c>
      <c r="O35" s="65">
        <v>64</v>
      </c>
      <c r="P35" s="64">
        <v>760.11</v>
      </c>
      <c r="Q35" s="65">
        <v>51</v>
      </c>
      <c r="R35" s="66">
        <f t="shared" si="0"/>
        <v>1999.1100000000001</v>
      </c>
      <c r="S35" s="67">
        <f t="shared" si="1"/>
        <v>135</v>
      </c>
      <c r="T35" s="68">
        <f>S35/J35</f>
        <v>135</v>
      </c>
      <c r="U35" s="69">
        <f t="shared" si="6"/>
        <v>14.808222222222224</v>
      </c>
      <c r="V35" s="70">
        <v>51357.69</v>
      </c>
      <c r="W35" s="71">
        <v>4351</v>
      </c>
      <c r="X35" s="72">
        <f t="shared" si="7"/>
        <v>-0.9610747679656153</v>
      </c>
      <c r="Y35" s="72">
        <f t="shared" si="7"/>
        <v>-0.9689726499655251</v>
      </c>
      <c r="Z35" s="73">
        <v>2234833.19</v>
      </c>
      <c r="AA35" s="74">
        <v>170557</v>
      </c>
      <c r="AB35" s="75">
        <f t="shared" si="3"/>
        <v>13.103145517334381</v>
      </c>
    </row>
    <row r="36" spans="1:28" s="76" customFormat="1" ht="11.25">
      <c r="A36" s="55">
        <v>30</v>
      </c>
      <c r="B36" s="56"/>
      <c r="C36" s="57" t="s">
        <v>60</v>
      </c>
      <c r="D36" s="58" t="s">
        <v>47</v>
      </c>
      <c r="E36" s="59" t="s">
        <v>61</v>
      </c>
      <c r="F36" s="60">
        <v>43399</v>
      </c>
      <c r="G36" s="61" t="s">
        <v>49</v>
      </c>
      <c r="H36" s="62">
        <v>116</v>
      </c>
      <c r="I36" s="62">
        <v>2</v>
      </c>
      <c r="J36" s="109">
        <v>2</v>
      </c>
      <c r="K36" s="63">
        <v>6</v>
      </c>
      <c r="L36" s="64">
        <v>257</v>
      </c>
      <c r="M36" s="65">
        <v>15</v>
      </c>
      <c r="N36" s="64">
        <v>496</v>
      </c>
      <c r="O36" s="65">
        <v>28</v>
      </c>
      <c r="P36" s="64">
        <v>526</v>
      </c>
      <c r="Q36" s="65">
        <v>28</v>
      </c>
      <c r="R36" s="66">
        <f t="shared" si="0"/>
        <v>1279</v>
      </c>
      <c r="S36" s="67">
        <f t="shared" si="1"/>
        <v>71</v>
      </c>
      <c r="T36" s="68">
        <f>S36/J36</f>
        <v>35.5</v>
      </c>
      <c r="U36" s="69">
        <f t="shared" si="6"/>
        <v>18.014084507042252</v>
      </c>
      <c r="V36" s="70">
        <v>3695</v>
      </c>
      <c r="W36" s="71">
        <v>236</v>
      </c>
      <c r="X36" s="72">
        <f t="shared" si="7"/>
        <v>-0.6538565629228688</v>
      </c>
      <c r="Y36" s="72">
        <f t="shared" si="7"/>
        <v>-0.6991525423728814</v>
      </c>
      <c r="Z36" s="73">
        <v>858685</v>
      </c>
      <c r="AA36" s="74">
        <v>53022</v>
      </c>
      <c r="AB36" s="75">
        <f t="shared" si="3"/>
        <v>16.19488136999736</v>
      </c>
    </row>
    <row r="37" spans="1:28" s="76" customFormat="1" ht="11.25">
      <c r="A37" s="55">
        <v>31</v>
      </c>
      <c r="B37" s="77" t="s">
        <v>29</v>
      </c>
      <c r="C37" s="57" t="s">
        <v>99</v>
      </c>
      <c r="D37" s="58" t="s">
        <v>39</v>
      </c>
      <c r="E37" s="59" t="s">
        <v>99</v>
      </c>
      <c r="F37" s="60">
        <v>43434</v>
      </c>
      <c r="G37" s="61" t="s">
        <v>45</v>
      </c>
      <c r="H37" s="62">
        <v>2</v>
      </c>
      <c r="I37" s="62">
        <v>2</v>
      </c>
      <c r="J37" s="109">
        <v>2</v>
      </c>
      <c r="K37" s="63">
        <v>1</v>
      </c>
      <c r="L37" s="64">
        <v>80</v>
      </c>
      <c r="M37" s="65">
        <v>10</v>
      </c>
      <c r="N37" s="64">
        <v>192</v>
      </c>
      <c r="O37" s="65">
        <v>24</v>
      </c>
      <c r="P37" s="64">
        <v>288</v>
      </c>
      <c r="Q37" s="65">
        <v>36</v>
      </c>
      <c r="R37" s="66">
        <f t="shared" si="0"/>
        <v>560</v>
      </c>
      <c r="S37" s="67">
        <f t="shared" si="1"/>
        <v>70</v>
      </c>
      <c r="T37" s="68">
        <f>S37/J37</f>
        <v>35</v>
      </c>
      <c r="U37" s="69">
        <f t="shared" si="6"/>
        <v>8</v>
      </c>
      <c r="V37" s="70"/>
      <c r="W37" s="71"/>
      <c r="X37" s="72"/>
      <c r="Y37" s="72"/>
      <c r="Z37" s="73">
        <v>560</v>
      </c>
      <c r="AA37" s="74">
        <v>70</v>
      </c>
      <c r="AB37" s="75">
        <f t="shared" si="3"/>
        <v>8</v>
      </c>
    </row>
    <row r="38" spans="1:28" s="76" customFormat="1" ht="11.25">
      <c r="A38" s="55">
        <v>32</v>
      </c>
      <c r="B38" s="56"/>
      <c r="C38" s="57" t="s">
        <v>84</v>
      </c>
      <c r="D38" s="58" t="s">
        <v>32</v>
      </c>
      <c r="E38" s="59" t="s">
        <v>85</v>
      </c>
      <c r="F38" s="60">
        <v>43427</v>
      </c>
      <c r="G38" s="61" t="s">
        <v>41</v>
      </c>
      <c r="H38" s="62">
        <v>16</v>
      </c>
      <c r="I38" s="62">
        <v>1</v>
      </c>
      <c r="J38" s="109">
        <v>1</v>
      </c>
      <c r="K38" s="63">
        <v>2</v>
      </c>
      <c r="L38" s="64">
        <v>119</v>
      </c>
      <c r="M38" s="65">
        <v>10</v>
      </c>
      <c r="N38" s="64">
        <v>282</v>
      </c>
      <c r="O38" s="65">
        <v>23</v>
      </c>
      <c r="P38" s="64">
        <v>306.52</v>
      </c>
      <c r="Q38" s="65">
        <v>25</v>
      </c>
      <c r="R38" s="66">
        <f t="shared" si="0"/>
        <v>707.52</v>
      </c>
      <c r="S38" s="67">
        <f t="shared" si="1"/>
        <v>58</v>
      </c>
      <c r="T38" s="68">
        <f>S38/J38</f>
        <v>58</v>
      </c>
      <c r="U38" s="69">
        <f t="shared" si="6"/>
        <v>12.198620689655172</v>
      </c>
      <c r="V38" s="70">
        <v>10418.89</v>
      </c>
      <c r="W38" s="71">
        <v>889</v>
      </c>
      <c r="X38" s="72">
        <f>IF(V38&lt;&gt;0,-(V38-R38)/V38,"")</f>
        <v>-0.932092574160971</v>
      </c>
      <c r="Y38" s="72">
        <f>IF(W38&lt;&gt;0,-(W38-S38)/W38,"")</f>
        <v>-0.9347581552305961</v>
      </c>
      <c r="Z38" s="73">
        <v>20349.17</v>
      </c>
      <c r="AA38" s="74">
        <v>1764</v>
      </c>
      <c r="AB38" s="75">
        <f t="shared" si="3"/>
        <v>11.535810657596372</v>
      </c>
    </row>
    <row r="39" spans="1:28" s="76" customFormat="1" ht="11.25">
      <c r="A39" s="55">
        <v>33</v>
      </c>
      <c r="B39" s="56"/>
      <c r="C39" s="57" t="s">
        <v>57</v>
      </c>
      <c r="D39" s="58" t="s">
        <v>47</v>
      </c>
      <c r="E39" s="59" t="s">
        <v>57</v>
      </c>
      <c r="F39" s="60">
        <v>43392</v>
      </c>
      <c r="G39" s="61" t="s">
        <v>45</v>
      </c>
      <c r="H39" s="62">
        <v>65</v>
      </c>
      <c r="I39" s="62">
        <v>2</v>
      </c>
      <c r="J39" s="109">
        <v>2</v>
      </c>
      <c r="K39" s="63">
        <v>7</v>
      </c>
      <c r="L39" s="64">
        <v>72</v>
      </c>
      <c r="M39" s="65">
        <v>7</v>
      </c>
      <c r="N39" s="64">
        <v>202</v>
      </c>
      <c r="O39" s="65">
        <v>19</v>
      </c>
      <c r="P39" s="64">
        <v>228</v>
      </c>
      <c r="Q39" s="65">
        <v>22</v>
      </c>
      <c r="R39" s="111">
        <f t="shared" si="0"/>
        <v>502</v>
      </c>
      <c r="S39" s="112">
        <f t="shared" si="1"/>
        <v>48</v>
      </c>
      <c r="T39" s="68">
        <f>S39/J39</f>
        <v>24</v>
      </c>
      <c r="U39" s="69">
        <f t="shared" si="6"/>
        <v>10.458333333333334</v>
      </c>
      <c r="V39" s="70">
        <v>480</v>
      </c>
      <c r="W39" s="71">
        <v>46</v>
      </c>
      <c r="X39" s="72">
        <f>IF(V39&lt;&gt;0,-(V39-R39)/V39,"")</f>
        <v>0.04583333333333333</v>
      </c>
      <c r="Y39" s="72">
        <f>IF(W39&lt;&gt;0,-(W39-S39)/W39,"")</f>
        <v>0.043478260869565216</v>
      </c>
      <c r="Z39" s="98">
        <v>95288</v>
      </c>
      <c r="AA39" s="99">
        <v>8552</v>
      </c>
      <c r="AB39" s="75">
        <f t="shared" si="3"/>
        <v>11.142188961646399</v>
      </c>
    </row>
    <row r="40" spans="1:28" s="76" customFormat="1" ht="11.25">
      <c r="A40" s="55">
        <v>34</v>
      </c>
      <c r="B40" s="56"/>
      <c r="C40" s="57" t="s">
        <v>62</v>
      </c>
      <c r="D40" s="58" t="s">
        <v>44</v>
      </c>
      <c r="E40" s="59" t="s">
        <v>63</v>
      </c>
      <c r="F40" s="60">
        <v>43399</v>
      </c>
      <c r="G40" s="61" t="s">
        <v>46</v>
      </c>
      <c r="H40" s="62">
        <v>45</v>
      </c>
      <c r="I40" s="62">
        <v>1</v>
      </c>
      <c r="J40" s="109">
        <v>1</v>
      </c>
      <c r="K40" s="63">
        <v>6</v>
      </c>
      <c r="L40" s="64">
        <v>95</v>
      </c>
      <c r="M40" s="65">
        <v>7</v>
      </c>
      <c r="N40" s="64">
        <v>202</v>
      </c>
      <c r="O40" s="65">
        <v>14</v>
      </c>
      <c r="P40" s="64">
        <v>67</v>
      </c>
      <c r="Q40" s="65">
        <v>5</v>
      </c>
      <c r="R40" s="111">
        <f t="shared" si="0"/>
        <v>364</v>
      </c>
      <c r="S40" s="112">
        <f t="shared" si="1"/>
        <v>26</v>
      </c>
      <c r="T40" s="68">
        <f>S40/J40</f>
        <v>26</v>
      </c>
      <c r="U40" s="69">
        <f t="shared" si="6"/>
        <v>14</v>
      </c>
      <c r="V40" s="70">
        <v>4309.86</v>
      </c>
      <c r="W40" s="71">
        <v>319</v>
      </c>
      <c r="X40" s="72">
        <f>IF(V40&lt;&gt;0,-(V40-R40)/V40,"")</f>
        <v>-0.9155425002204248</v>
      </c>
      <c r="Y40" s="72">
        <f>IF(W40&lt;&gt;0,-(W40-S40)/W40,"")</f>
        <v>-0.9184952978056427</v>
      </c>
      <c r="Z40" s="98">
        <v>81368.52</v>
      </c>
      <c r="AA40" s="99">
        <v>8520</v>
      </c>
      <c r="AB40" s="75">
        <f t="shared" si="3"/>
        <v>9.550295774647887</v>
      </c>
    </row>
    <row r="41" spans="1:28" s="76" customFormat="1" ht="11.25">
      <c r="A41" s="55">
        <v>35</v>
      </c>
      <c r="B41" s="56"/>
      <c r="C41" s="57" t="s">
        <v>69</v>
      </c>
      <c r="D41" s="58" t="s">
        <v>47</v>
      </c>
      <c r="E41" s="59" t="s">
        <v>70</v>
      </c>
      <c r="F41" s="60">
        <v>43413</v>
      </c>
      <c r="G41" s="61" t="s">
        <v>46</v>
      </c>
      <c r="H41" s="62">
        <v>25</v>
      </c>
      <c r="I41" s="62">
        <v>1</v>
      </c>
      <c r="J41" s="109">
        <v>1</v>
      </c>
      <c r="K41" s="63">
        <v>4</v>
      </c>
      <c r="L41" s="64">
        <v>24</v>
      </c>
      <c r="M41" s="65">
        <v>2</v>
      </c>
      <c r="N41" s="64">
        <v>36</v>
      </c>
      <c r="O41" s="65">
        <v>3</v>
      </c>
      <c r="P41" s="64">
        <v>12</v>
      </c>
      <c r="Q41" s="65">
        <v>1</v>
      </c>
      <c r="R41" s="111">
        <f t="shared" si="0"/>
        <v>72</v>
      </c>
      <c r="S41" s="112">
        <f t="shared" si="1"/>
        <v>6</v>
      </c>
      <c r="T41" s="68">
        <f>S41/J41</f>
        <v>6</v>
      </c>
      <c r="U41" s="69">
        <f t="shared" si="6"/>
        <v>12</v>
      </c>
      <c r="V41" s="70">
        <v>132</v>
      </c>
      <c r="W41" s="71">
        <v>11</v>
      </c>
      <c r="X41" s="72">
        <f>IF(V41&lt;&gt;0,-(V41-R41)/V41,"")</f>
        <v>-0.45454545454545453</v>
      </c>
      <c r="Y41" s="72">
        <f>IF(W41&lt;&gt;0,-(W41-S41)/W41,"")</f>
        <v>-0.45454545454545453</v>
      </c>
      <c r="Z41" s="98">
        <v>30756.51</v>
      </c>
      <c r="AA41" s="99">
        <v>2645</v>
      </c>
      <c r="AB41" s="75">
        <f t="shared" si="3"/>
        <v>11.628170132325142</v>
      </c>
    </row>
  </sheetData>
  <sheetProtection selectLockedCells="1" selectUnlockedCells="1"/>
  <mergeCells count="11">
    <mergeCell ref="B1:C1"/>
    <mergeCell ref="L1:AB3"/>
    <mergeCell ref="B2:C2"/>
    <mergeCell ref="B3:C3"/>
    <mergeCell ref="L4:M4"/>
    <mergeCell ref="N4:O4"/>
    <mergeCell ref="P4:Q4"/>
    <mergeCell ref="R4:U4"/>
    <mergeCell ref="V4:W4"/>
    <mergeCell ref="X4:Y4"/>
    <mergeCell ref="Z4:AB4"/>
  </mergeCells>
  <hyperlinks>
    <hyperlink ref="B2" r:id="rId1" display="http://www.antraktsinema.com"/>
  </hyperlinks>
  <printOptions/>
  <pageMargins left="0.3" right="0.12986111111111112" top="0.1798611111111111" bottom="0.20972222222222223" header="0.5118055555555555" footer="0.5118055555555555"/>
  <pageSetup horizontalDpi="300" verticalDpi="300" orientation="landscape" paperSize="9" scale="40"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213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Deniz Yavuz - Antrakt</dc:creator>
  <cp:keywords/>
  <dc:description/>
  <cp:lastModifiedBy>Win7</cp:lastModifiedBy>
  <cp:lastPrinted>2015-01-21T23:11:37Z</cp:lastPrinted>
  <dcterms:created xsi:type="dcterms:W3CDTF">2006-03-15T09:07:04Z</dcterms:created>
  <dcterms:modified xsi:type="dcterms:W3CDTF">2018-12-03T18:37:17Z</dcterms:modified>
  <cp:category/>
  <cp:version/>
  <cp:contentType/>
  <cp:contentStatus/>
  <cp:revision>22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1033-10.2.0.5811</vt:lpwstr>
  </property>
  <property fmtid="{D5CDD505-2E9C-101B-9397-08002B2CF9AE}" pid="3" name="_AdHocReviewCycleID">
    <vt:r8>-1892574857</vt:r8>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EmailSubject">
    <vt:lpwstr>New Weekend Ranking.xls</vt:lpwstr>
  </property>
</Properties>
</file>