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521" windowWidth="15480" windowHeight="4515" tabRatio="697" activeTab="0"/>
  </bookViews>
  <sheets>
    <sheet name="23-25.11.2018 (hafta sonu)" sheetId="1" r:id="rId1"/>
  </sheets>
  <definedNames>
    <definedName name="Excel_BuiltIn__FilterDatabase" localSheetId="0">'23-25.11.2018 (hafta sonu)'!$A$1:$AB$45</definedName>
    <definedName name="_xlnm.Print_Area" localSheetId="0">'23-25.11.2018 (hafta sonu)'!#REF!</definedName>
  </definedNames>
  <calcPr fullCalcOnLoad="1"/>
</workbook>
</file>

<file path=xl/sharedStrings.xml><?xml version="1.0" encoding="utf-8"?>
<sst xmlns="http://schemas.openxmlformats.org/spreadsheetml/2006/main" count="198" uniqueCount="104">
  <si>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</si>
  <si>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</si>
  <si>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</si>
  <si>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</si>
  <si>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</si>
  <si>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</si>
  <si>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</si>
  <si>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</si>
  <si>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</si>
  <si>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</si>
  <si>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</si>
  <si>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</si>
  <si>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</si>
  <si>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</si>
  <si>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</si>
  <si>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</si>
  <si>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</si>
  <si>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</si>
  <si>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</si>
  <si>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</si>
  <si>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</si>
  <si>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</si>
  <si>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</si>
  <si>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</si>
  <si>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</si>
  <si>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</si>
  <si>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</si>
  <si>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</si>
  <si>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</si>
  <si>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</si>
  <si>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</si>
  <si>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TME</t>
  </si>
  <si>
    <t>7+13A</t>
  </si>
  <si>
    <t>WARNER BROS. TURKEY</t>
  </si>
  <si>
    <t>7A</t>
  </si>
  <si>
    <t>G</t>
  </si>
  <si>
    <t>CGVMARS DAĞITIM</t>
  </si>
  <si>
    <t>BİR FİLM</t>
  </si>
  <si>
    <t>7+</t>
  </si>
  <si>
    <t>TATLI BELA</t>
  </si>
  <si>
    <t>DERİN FİLM</t>
  </si>
  <si>
    <t>FİLMARTI</t>
  </si>
  <si>
    <t>13+</t>
  </si>
  <si>
    <t>ÖZEN FİLM</t>
  </si>
  <si>
    <t>BS DAĞITIM</t>
  </si>
  <si>
    <t>13+15A</t>
  </si>
  <si>
    <t>MC FİLM</t>
  </si>
  <si>
    <t>KURMACA</t>
  </si>
  <si>
    <t>ŞAŞKINLAR ÇETESİ</t>
  </si>
  <si>
    <t>18+</t>
  </si>
  <si>
    <t>PAÇİ</t>
  </si>
  <si>
    <t>SAGU &amp; PAGU: BÜYÜK DEFİNE</t>
  </si>
  <si>
    <t>LOS ILUSIONAUTAS</t>
  </si>
  <si>
    <t>MİNİK KAHRAMANLAR: MACERA PEŞİNDE</t>
  </si>
  <si>
    <t>SUSPIRIA</t>
  </si>
  <si>
    <t>CINDERELLA</t>
  </si>
  <si>
    <t>İÇİMDEKİ HAZİNE</t>
  </si>
  <si>
    <t>GÖÇ YOLU</t>
  </si>
  <si>
    <t>CJET</t>
  </si>
  <si>
    <t>BABAMIN CEKETİ</t>
  </si>
  <si>
    <t>A STAR IS BORN</t>
  </si>
  <si>
    <t>BİR YILDIZ DOĞUYOR</t>
  </si>
  <si>
    <t>YOL ARKADAŞIM 2</t>
  </si>
  <si>
    <t>YOLARKADAŞIM 2</t>
  </si>
  <si>
    <t>EL UMMAR</t>
  </si>
  <si>
    <t>MÜSLÜM</t>
  </si>
  <si>
    <t>RAFADAN TAYFA</t>
  </si>
  <si>
    <t>NAPOLI VELATA</t>
  </si>
  <si>
    <t>NAPILİ'NİN SIRRI</t>
  </si>
  <si>
    <t>DIE LEGENDE VOM HASSLICHEN KONIG</t>
  </si>
  <si>
    <t>ÇİRKİN KRAL EFSANESİ</t>
  </si>
  <si>
    <t>ECİNNİ</t>
  </si>
  <si>
    <t>CLIMAX</t>
  </si>
  <si>
    <t>İYİ OYUN</t>
  </si>
  <si>
    <t>BOHEMIAN RHAPSODY</t>
  </si>
  <si>
    <t>BHOMIAN RHAPSODY</t>
  </si>
  <si>
    <t>THE NUTCRACKER AND THE FOUR REALMS</t>
  </si>
  <si>
    <t>FINDIKKIRAN VE DÖRT MEVSİM</t>
  </si>
  <si>
    <t>ÇAKALLARLA DANS 5</t>
  </si>
  <si>
    <t>THE MISEDUCATION OF CAMERON POST</t>
  </si>
  <si>
    <t>CAMERON POST'A TERS TERAPİ</t>
  </si>
  <si>
    <t>OVERLORD</t>
  </si>
  <si>
    <t>OVERLORD OPERASYONU</t>
  </si>
  <si>
    <t>CİN TEPESİ</t>
  </si>
  <si>
    <t>PRINCESS AND THE DRAGON</t>
  </si>
  <si>
    <t>PRENSES VE EJDERHA</t>
  </si>
  <si>
    <t>WHITNEY</t>
  </si>
  <si>
    <t>HER ŞEY SENİNLE GÜZEL</t>
  </si>
  <si>
    <t>KOYVER GİTSİN</t>
  </si>
  <si>
    <t>ÇİFT'LİK BANK: TOSUN FİRARDA</t>
  </si>
  <si>
    <t>FANTASTIC BEASTS: THE CRIMES OF GRINDELWALD</t>
  </si>
  <si>
    <t>FANTASTİK CANAVARLAR 2: GRINDELWALD'IN SUÇLARI</t>
  </si>
  <si>
    <t>WIDOWS</t>
  </si>
  <si>
    <t>DUL KADINLAR</t>
  </si>
  <si>
    <t>23 - 30 KASIM  2018 / 48. VİZYON HAFTASI</t>
  </si>
  <si>
    <t>PUT ŞEYLERE</t>
  </si>
  <si>
    <t>LETO</t>
  </si>
  <si>
    <t>YAZ</t>
  </si>
  <si>
    <t>DELİLER</t>
  </si>
  <si>
    <t>BİZİ HATIRLA</t>
  </si>
  <si>
    <t>IN DEN GANGEN</t>
  </si>
  <si>
    <t>MUHTEMEL AŞK</t>
  </si>
  <si>
    <t>THE GRINCH</t>
  </si>
  <si>
    <t>GRİNÇ</t>
  </si>
</sst>
</file>

<file path=xl/styles.xml><?xml version="1.0" encoding="utf-8"?>
<styleSheet xmlns="http://schemas.openxmlformats.org/spreadsheetml/2006/main">
  <numFmts count="4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 numFmtId="192" formatCode="&quot;Evet&quot;;&quot;Evet&quot;;&quot;Hayır&quot;"/>
    <numFmt numFmtId="193" formatCode="&quot;Doğru&quot;;&quot;Doğru&quot;;&quot;Yanlış&quot;"/>
    <numFmt numFmtId="194" formatCode="&quot;Açık&quot;;&quot;Açık&quot;;&quot;Kapalı&quot;"/>
    <numFmt numFmtId="195" formatCode="[$€-2]\ #,##0.00_);[Red]\([$€-2]\ #,##0.00\)"/>
  </numFmts>
  <fonts count="79">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10"/>
      <name val="Webdings"/>
      <family val="1"/>
    </font>
    <font>
      <sz val="7"/>
      <color indexed="63"/>
      <name val="Calibri"/>
      <family val="2"/>
    </font>
    <font>
      <b/>
      <sz val="7"/>
      <color indexed="23"/>
      <name val="Calibri"/>
      <family val="2"/>
    </font>
    <font>
      <b/>
      <sz val="5"/>
      <name val="Calibri"/>
      <family val="2"/>
    </font>
    <font>
      <b/>
      <sz val="7"/>
      <color indexed="30"/>
      <name val="Calibri"/>
      <family val="2"/>
    </font>
    <font>
      <b/>
      <sz val="7"/>
      <color indexed="63"/>
      <name val="Calibri"/>
      <family val="2"/>
    </font>
    <font>
      <sz val="11"/>
      <color indexed="17"/>
      <name val="Calibri"/>
      <family val="2"/>
    </font>
    <font>
      <b/>
      <sz val="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b/>
      <sz val="7"/>
      <color indexed="21"/>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b/>
      <sz val="7"/>
      <color rgb="FF00B05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1" fillId="20" borderId="5" applyNumberFormat="0" applyAlignment="0" applyProtection="0"/>
    <xf numFmtId="0" fontId="3" fillId="0" borderId="0">
      <alignment/>
      <protection/>
    </xf>
    <xf numFmtId="0" fontId="29" fillId="21" borderId="0" applyNumberFormat="0" applyBorder="0" applyAlignment="0" applyProtection="0"/>
    <xf numFmtId="0" fontId="62" fillId="22" borderId="6" applyNumberFormat="0" applyAlignment="0" applyProtection="0"/>
    <xf numFmtId="0" fontId="63" fillId="20" borderId="6" applyNumberFormat="0" applyAlignment="0" applyProtection="0"/>
    <xf numFmtId="0" fontId="64" fillId="23" borderId="7" applyNumberFormat="0" applyAlignment="0" applyProtection="0"/>
    <xf numFmtId="0" fontId="65" fillId="2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67"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21">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0" fontId="12" fillId="35" borderId="0" xfId="0" applyNumberFormat="1" applyFont="1" applyFill="1" applyBorder="1" applyAlignment="1" applyProtection="1">
      <alignment horizontal="right" vertical="center"/>
      <protection/>
    </xf>
    <xf numFmtId="0" fontId="10"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79"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79"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72"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79"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72"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79"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4" fillId="35" borderId="14" xfId="0" applyNumberFormat="1" applyFont="1" applyFill="1" applyBorder="1" applyAlignment="1" applyProtection="1">
      <alignment horizontal="center" vertical="center"/>
      <protection/>
    </xf>
    <xf numFmtId="181" fontId="25" fillId="0" borderId="14" xfId="0" applyNumberFormat="1" applyFont="1" applyFill="1" applyBorder="1" applyAlignment="1">
      <alignment vertical="center"/>
    </xf>
    <xf numFmtId="0" fontId="26" fillId="0" borderId="14" xfId="0" applyNumberFormat="1" applyFont="1" applyFill="1" applyBorder="1" applyAlignment="1" applyProtection="1">
      <alignment horizontal="center" vertical="center"/>
      <protection/>
    </xf>
    <xf numFmtId="181" fontId="6" fillId="0" borderId="14" xfId="0" applyNumberFormat="1" applyFont="1" applyFill="1" applyBorder="1" applyAlignment="1">
      <alignment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7" fillId="0" borderId="14" xfId="0" applyNumberFormat="1" applyFont="1" applyFill="1" applyBorder="1" applyAlignment="1">
      <alignment vertical="center"/>
    </xf>
    <xf numFmtId="3" fontId="27" fillId="0" borderId="14" xfId="0" applyNumberFormat="1" applyFont="1" applyFill="1" applyBorder="1" applyAlignment="1">
      <alignment vertical="center"/>
    </xf>
    <xf numFmtId="3" fontId="6" fillId="0" borderId="14" xfId="131" applyNumberFormat="1" applyFont="1" applyFill="1" applyBorder="1" applyAlignment="1" applyProtection="1">
      <alignment vertical="center"/>
      <protection/>
    </xf>
    <xf numFmtId="2" fontId="6" fillId="0" borderId="14" xfId="131" applyNumberFormat="1" applyFont="1" applyFill="1" applyBorder="1" applyAlignment="1" applyProtection="1">
      <alignment vertical="center"/>
      <protection/>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177" fontId="6" fillId="0" borderId="14" xfId="133" applyNumberFormat="1" applyFont="1" applyFill="1" applyBorder="1" applyAlignment="1" applyProtection="1">
      <alignment vertical="center"/>
      <protection/>
    </xf>
    <xf numFmtId="4" fontId="27" fillId="0" borderId="14" xfId="44" applyNumberFormat="1" applyFont="1" applyFill="1" applyBorder="1" applyAlignment="1" applyProtection="1">
      <alignment horizontal="right" vertical="center"/>
      <protection locked="0"/>
    </xf>
    <xf numFmtId="3" fontId="27" fillId="0" borderId="14" xfId="44"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0" fontId="28"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5" fillId="0" borderId="14" xfId="0" applyFont="1" applyFill="1" applyBorder="1" applyAlignment="1">
      <alignment vertical="center"/>
    </xf>
    <xf numFmtId="0" fontId="26" fillId="0" borderId="14" xfId="0"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locked="0"/>
    </xf>
    <xf numFmtId="179" fontId="6" fillId="0" borderId="14" xfId="0" applyNumberFormat="1" applyFont="1" applyFill="1" applyBorder="1" applyAlignment="1" applyProtection="1">
      <alignment horizontal="center" vertical="center"/>
      <protection locked="0"/>
    </xf>
    <xf numFmtId="1" fontId="6" fillId="0" borderId="14" xfId="0" applyNumberFormat="1" applyFont="1" applyFill="1" applyBorder="1" applyAlignment="1">
      <alignment horizontal="center" vertical="center"/>
    </xf>
    <xf numFmtId="4" fontId="27" fillId="0" borderId="14" xfId="46" applyNumberFormat="1" applyFont="1" applyFill="1" applyBorder="1" applyAlignment="1" applyProtection="1">
      <alignment horizontal="right" vertical="center"/>
      <protection locked="0"/>
    </xf>
    <xf numFmtId="3" fontId="27" fillId="0" borderId="14" xfId="46" applyNumberFormat="1" applyFont="1" applyFill="1" applyBorder="1" applyAlignment="1" applyProtection="1">
      <alignment horizontal="right" vertical="center"/>
      <protection locked="0"/>
    </xf>
    <xf numFmtId="178" fontId="6" fillId="35" borderId="14" xfId="0" applyNumberFormat="1" applyFont="1" applyFill="1" applyBorder="1" applyAlignment="1" applyProtection="1">
      <alignment horizontal="center" vertical="center"/>
      <protection/>
    </xf>
    <xf numFmtId="4" fontId="27" fillId="0" borderId="14" xfId="65" applyNumberFormat="1" applyFont="1" applyFill="1" applyBorder="1" applyAlignment="1" applyProtection="1">
      <alignment horizontal="right" vertical="center"/>
      <protection/>
    </xf>
    <xf numFmtId="3" fontId="27" fillId="0" borderId="14" xfId="65" applyNumberFormat="1" applyFont="1" applyFill="1" applyBorder="1" applyAlignment="1" applyProtection="1">
      <alignment horizontal="right" vertical="center"/>
      <protection/>
    </xf>
    <xf numFmtId="49" fontId="25" fillId="0" borderId="14" xfId="0" applyNumberFormat="1" applyFont="1" applyFill="1" applyBorder="1" applyAlignment="1">
      <alignment horizontal="left" vertical="center"/>
    </xf>
    <xf numFmtId="49" fontId="6" fillId="0" borderId="14" xfId="0" applyNumberFormat="1" applyFont="1" applyFill="1" applyBorder="1" applyAlignment="1">
      <alignment vertical="center"/>
    </xf>
    <xf numFmtId="4" fontId="27" fillId="0" borderId="14" xfId="0" applyNumberFormat="1" applyFont="1" applyFill="1" applyBorder="1" applyAlignment="1">
      <alignment horizontal="right" vertical="center"/>
    </xf>
    <xf numFmtId="3" fontId="27" fillId="0" borderId="14" xfId="0" applyNumberFormat="1" applyFont="1" applyFill="1" applyBorder="1" applyAlignment="1">
      <alignment horizontal="right" vertical="center"/>
    </xf>
    <xf numFmtId="0" fontId="24" fillId="35" borderId="14" xfId="0" applyFont="1" applyFill="1" applyBorder="1" applyAlignment="1">
      <alignment horizontal="center" vertical="center"/>
    </xf>
    <xf numFmtId="4" fontId="27" fillId="0" borderId="14" xfId="45" applyNumberFormat="1" applyFont="1" applyFill="1" applyBorder="1" applyAlignment="1" applyProtection="1">
      <alignment horizontal="right" vertical="center" shrinkToFit="1"/>
      <protection/>
    </xf>
    <xf numFmtId="3" fontId="27" fillId="0" borderId="14" xfId="45" applyNumberFormat="1" applyFont="1" applyFill="1" applyBorder="1" applyAlignment="1" applyProtection="1">
      <alignment horizontal="right" vertical="center" shrinkToFit="1"/>
      <protection/>
    </xf>
    <xf numFmtId="49" fontId="25" fillId="0" borderId="14" xfId="0" applyNumberFormat="1" applyFont="1" applyFill="1" applyBorder="1" applyAlignment="1">
      <alignment vertical="center"/>
    </xf>
    <xf numFmtId="4" fontId="70" fillId="0" borderId="14" xfId="46" applyNumberFormat="1" applyFont="1" applyFill="1" applyBorder="1" applyAlignment="1" applyProtection="1">
      <alignment horizontal="right" vertical="center"/>
      <protection locked="0"/>
    </xf>
    <xf numFmtId="3" fontId="70" fillId="0" borderId="14" xfId="46" applyNumberFormat="1" applyFont="1" applyFill="1" applyBorder="1" applyAlignment="1" applyProtection="1">
      <alignment horizontal="right" vertical="center"/>
      <protection locked="0"/>
    </xf>
    <xf numFmtId="4" fontId="70" fillId="0" borderId="14" xfId="44" applyNumberFormat="1" applyFont="1" applyFill="1" applyBorder="1" applyAlignment="1" applyProtection="1">
      <alignment horizontal="right" vertical="center"/>
      <protection locked="0"/>
    </xf>
    <xf numFmtId="3" fontId="70" fillId="0" borderId="14" xfId="44" applyNumberFormat="1" applyFont="1" applyFill="1" applyBorder="1" applyAlignment="1" applyProtection="1">
      <alignment horizontal="right" vertical="center"/>
      <protection locked="0"/>
    </xf>
    <xf numFmtId="0" fontId="31" fillId="35" borderId="0" xfId="0" applyFont="1" applyFill="1" applyAlignment="1">
      <alignment horizontal="center" vertical="center"/>
    </xf>
    <xf numFmtId="0" fontId="30" fillId="36" borderId="12" xfId="0" applyFont="1" applyFill="1" applyBorder="1" applyAlignment="1" applyProtection="1">
      <alignment horizontal="center"/>
      <protection locked="0"/>
    </xf>
    <xf numFmtId="0" fontId="71" fillId="36" borderId="13" xfId="0" applyNumberFormat="1" applyFont="1" applyFill="1" applyBorder="1" applyAlignment="1" applyProtection="1">
      <alignment horizontal="center" vertical="center" textRotation="90"/>
      <protection locked="0"/>
    </xf>
    <xf numFmtId="0" fontId="72" fillId="35" borderId="0" xfId="0" applyFont="1" applyFill="1" applyAlignment="1">
      <alignment horizontal="center" vertical="center"/>
    </xf>
    <xf numFmtId="0" fontId="73" fillId="35" borderId="0" xfId="0" applyNumberFormat="1" applyFont="1" applyFill="1" applyAlignment="1">
      <alignment horizontal="center" vertical="center"/>
    </xf>
    <xf numFmtId="0" fontId="74" fillId="35" borderId="0" xfId="0" applyFont="1" applyFill="1" applyBorder="1" applyAlignment="1" applyProtection="1">
      <alignment horizontal="center" vertical="center"/>
      <protection locked="0"/>
    </xf>
    <xf numFmtId="0" fontId="75" fillId="36" borderId="12" xfId="0" applyFont="1" applyFill="1" applyBorder="1" applyAlignment="1" applyProtection="1">
      <alignment horizontal="center"/>
      <protection locked="0"/>
    </xf>
    <xf numFmtId="0" fontId="75" fillId="36" borderId="13" xfId="0" applyNumberFormat="1" applyFont="1" applyFill="1" applyBorder="1" applyAlignment="1" applyProtection="1">
      <alignment horizontal="center" vertical="center" textRotation="90"/>
      <protection locked="0"/>
    </xf>
    <xf numFmtId="4" fontId="76" fillId="35" borderId="0" xfId="0" applyNumberFormat="1" applyFont="1" applyFill="1" applyBorder="1" applyAlignment="1" applyProtection="1">
      <alignment horizontal="center" vertical="center"/>
      <protection/>
    </xf>
    <xf numFmtId="0" fontId="77" fillId="0" borderId="14" xfId="0" applyFont="1" applyFill="1" applyBorder="1" applyAlignment="1">
      <alignment horizontal="center" vertical="center"/>
    </xf>
    <xf numFmtId="4" fontId="70" fillId="0" borderId="14" xfId="0" applyNumberFormat="1" applyFont="1" applyFill="1" applyBorder="1" applyAlignment="1">
      <alignment vertical="center"/>
    </xf>
    <xf numFmtId="3" fontId="70" fillId="0" borderId="14" xfId="0" applyNumberFormat="1" applyFont="1" applyFill="1" applyBorder="1" applyAlignment="1">
      <alignment vertical="center"/>
    </xf>
    <xf numFmtId="4" fontId="78" fillId="0" borderId="14" xfId="0" applyNumberFormat="1" applyFont="1" applyFill="1" applyBorder="1" applyAlignment="1">
      <alignment vertical="center"/>
    </xf>
    <xf numFmtId="3" fontId="78" fillId="0" borderId="14" xfId="0" applyNumberFormat="1" applyFont="1" applyFill="1" applyBorder="1" applyAlignment="1">
      <alignment vertical="center"/>
    </xf>
    <xf numFmtId="4" fontId="78" fillId="0" borderId="14" xfId="46" applyNumberFormat="1" applyFont="1" applyFill="1" applyBorder="1" applyAlignment="1" applyProtection="1">
      <alignment horizontal="right" vertical="center"/>
      <protection locked="0"/>
    </xf>
    <xf numFmtId="3" fontId="78" fillId="0" borderId="14" xfId="46" applyNumberFormat="1" applyFont="1" applyFill="1" applyBorder="1" applyAlignment="1" applyProtection="1">
      <alignment horizontal="right" vertical="center"/>
      <protection locked="0"/>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0"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3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Hyperlink" xfId="70"/>
    <cellStyle name="Köprü 2" xfId="71"/>
    <cellStyle name="Kötü" xfId="72"/>
    <cellStyle name="Normal 10" xfId="73"/>
    <cellStyle name="Normal 11" xfId="74"/>
    <cellStyle name="Normal 11 2" xfId="75"/>
    <cellStyle name="Normal 12" xfId="76"/>
    <cellStyle name="Normal 12 2" xfId="77"/>
    <cellStyle name="Normal 2" xfId="78"/>
    <cellStyle name="Normal 2 10 10" xfId="79"/>
    <cellStyle name="Normal 2 10 10 2" xfId="80"/>
    <cellStyle name="Normal 2 2" xfId="81"/>
    <cellStyle name="Normal 2 2 2" xfId="82"/>
    <cellStyle name="Normal 2 2 2 2" xfId="83"/>
    <cellStyle name="Normal 2 2 3" xfId="84"/>
    <cellStyle name="Normal 2 2 4" xfId="85"/>
    <cellStyle name="Normal 2 2 5" xfId="86"/>
    <cellStyle name="Normal 2 2 5 2" xfId="87"/>
    <cellStyle name="Normal 2 3" xfId="88"/>
    <cellStyle name="Normal 2 4" xfId="89"/>
    <cellStyle name="Normal 2 5" xfId="90"/>
    <cellStyle name="Normal 2 5 2" xfId="91"/>
    <cellStyle name="Normal 3" xfId="92"/>
    <cellStyle name="Normal 3 2" xfId="93"/>
    <cellStyle name="Normal 4" xfId="94"/>
    <cellStyle name="Normal 4 2" xfId="95"/>
    <cellStyle name="Normal 5" xfId="96"/>
    <cellStyle name="Normal 5 2" xfId="97"/>
    <cellStyle name="Normal 5 2 2" xfId="98"/>
    <cellStyle name="Normal 5 3" xfId="99"/>
    <cellStyle name="Normal 5 4" xfId="100"/>
    <cellStyle name="Normal 5 5" xfId="101"/>
    <cellStyle name="Normal 6" xfId="102"/>
    <cellStyle name="Normal 6 2" xfId="103"/>
    <cellStyle name="Normal 6 3" xfId="104"/>
    <cellStyle name="Normal 6 4" xfId="105"/>
    <cellStyle name="Normal 7" xfId="106"/>
    <cellStyle name="Normal 7 2" xfId="107"/>
    <cellStyle name="Normal 8" xfId="108"/>
    <cellStyle name="Normal 9" xfId="109"/>
    <cellStyle name="Not" xfId="110"/>
    <cellStyle name="Nötr" xfId="111"/>
    <cellStyle name="Onaylı" xfId="112"/>
    <cellStyle name="Currency" xfId="113"/>
    <cellStyle name="Currency [0]" xfId="114"/>
    <cellStyle name="ParaBirimi 2" xfId="115"/>
    <cellStyle name="ParaBirimi 3" xfId="116"/>
    <cellStyle name="Toplam" xfId="117"/>
    <cellStyle name="Uyarı Metni" xfId="118"/>
    <cellStyle name="Virgül 10" xfId="119"/>
    <cellStyle name="Virgül 2" xfId="120"/>
    <cellStyle name="Virgül 2 2" xfId="121"/>
    <cellStyle name="Virgül 3" xfId="122"/>
    <cellStyle name="Virgül 3 2" xfId="123"/>
    <cellStyle name="Virgül 4" xfId="124"/>
    <cellStyle name="Vurgu1" xfId="125"/>
    <cellStyle name="Vurgu2" xfId="126"/>
    <cellStyle name="Vurgu3" xfId="127"/>
    <cellStyle name="Vurgu4" xfId="128"/>
    <cellStyle name="Vurgu5" xfId="129"/>
    <cellStyle name="Vurgu6" xfId="130"/>
    <cellStyle name="Percent" xfId="131"/>
    <cellStyle name="Yüzde 2" xfId="132"/>
    <cellStyle name="Yüzde 2 2" xfId="133"/>
    <cellStyle name="Yüzde 2 3" xfId="134"/>
    <cellStyle name="Yüzde 2 4" xfId="135"/>
    <cellStyle name="Yüzde 2 4 2" xfId="136"/>
    <cellStyle name="Yüzde 3" xfId="137"/>
    <cellStyle name="Yüzde 4" xfId="138"/>
    <cellStyle name="Yüzde 5" xfId="139"/>
    <cellStyle name="Yüzde 6" xfId="140"/>
    <cellStyle name="Yüzde 6 2" xfId="141"/>
    <cellStyle name="Yüzde 7" xfId="142"/>
    <cellStyle name="Yüzde 7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5"/>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1" bestFit="1" customWidth="1"/>
    <col min="2" max="2" width="3.28125" style="2" bestFit="1" customWidth="1"/>
    <col min="3" max="3" width="28.00390625" style="3" bestFit="1" customWidth="1"/>
    <col min="4" max="4" width="4.00390625" style="4" bestFit="1" customWidth="1"/>
    <col min="5" max="5" width="30.421875" style="6" bestFit="1" customWidth="1"/>
    <col min="6" max="6" width="5.8515625" style="7" bestFit="1" customWidth="1"/>
    <col min="7" max="7" width="13.57421875" style="8" bestFit="1" customWidth="1"/>
    <col min="8" max="9" width="3.140625" style="9" bestFit="1" customWidth="1"/>
    <col min="10" max="10" width="3.140625" style="108" bestFit="1" customWidth="1"/>
    <col min="11" max="11" width="2.57421875" style="10" bestFit="1" customWidth="1"/>
    <col min="12" max="12" width="8.28125" style="11" bestFit="1" customWidth="1"/>
    <col min="13" max="13" width="4.8515625" style="12" bestFit="1" customWidth="1"/>
    <col min="14" max="14" width="8.28125" style="11" bestFit="1" customWidth="1"/>
    <col min="15" max="15" width="5.57421875" style="12" bestFit="1" customWidth="1"/>
    <col min="16" max="16" width="8.28125" style="13" bestFit="1" customWidth="1"/>
    <col min="17" max="17" width="5.57421875" style="14" bestFit="1" customWidth="1"/>
    <col min="18" max="18" width="8.28125" style="15" bestFit="1" customWidth="1"/>
    <col min="19" max="19" width="6.7109375" style="16" bestFit="1" customWidth="1"/>
    <col min="20" max="20" width="4.28125" style="17" bestFit="1" customWidth="1"/>
    <col min="21" max="21" width="4.28125" style="18" bestFit="1" customWidth="1"/>
    <col min="22" max="22" width="8.28125" style="18" bestFit="1" customWidth="1"/>
    <col min="23" max="23" width="5.57421875" style="18" bestFit="1" customWidth="1"/>
    <col min="24" max="25" width="5.00390625" style="19" bestFit="1" customWidth="1"/>
    <col min="26" max="26" width="9.00390625" style="13" bestFit="1" customWidth="1"/>
    <col min="27" max="27" width="6.7109375" style="20" bestFit="1" customWidth="1"/>
    <col min="28" max="28" width="4.28125" style="21" bestFit="1" customWidth="1"/>
    <col min="29" max="16384" width="4.28125" style="3" customWidth="1"/>
  </cols>
  <sheetData>
    <row r="1" spans="1:28" s="27" customFormat="1" ht="12.75">
      <c r="A1" s="22"/>
      <c r="B1" s="117" t="s">
        <v>0</v>
      </c>
      <c r="C1" s="117"/>
      <c r="D1" s="23"/>
      <c r="E1" s="24"/>
      <c r="F1" s="25"/>
      <c r="G1" s="24"/>
      <c r="H1" s="26"/>
      <c r="I1" s="100"/>
      <c r="J1" s="103"/>
      <c r="K1" s="26"/>
      <c r="L1" s="118" t="s">
        <v>1</v>
      </c>
      <c r="M1" s="118"/>
      <c r="N1" s="118"/>
      <c r="O1" s="118"/>
      <c r="P1" s="118"/>
      <c r="Q1" s="118"/>
      <c r="R1" s="118"/>
      <c r="S1" s="118"/>
      <c r="T1" s="118"/>
      <c r="U1" s="118"/>
      <c r="V1" s="118"/>
      <c r="W1" s="118"/>
      <c r="X1" s="118"/>
      <c r="Y1" s="118"/>
      <c r="Z1" s="118"/>
      <c r="AA1" s="118"/>
      <c r="AB1" s="118"/>
    </row>
    <row r="2" spans="1:28" s="27" customFormat="1" ht="12.75">
      <c r="A2" s="22"/>
      <c r="B2" s="119" t="s">
        <v>2</v>
      </c>
      <c r="C2" s="119"/>
      <c r="D2" s="28"/>
      <c r="E2" s="29"/>
      <c r="F2" s="30"/>
      <c r="G2" s="29"/>
      <c r="H2" s="31"/>
      <c r="I2" s="31"/>
      <c r="J2" s="104"/>
      <c r="K2" s="32"/>
      <c r="L2" s="118"/>
      <c r="M2" s="118"/>
      <c r="N2" s="118"/>
      <c r="O2" s="118"/>
      <c r="P2" s="118"/>
      <c r="Q2" s="118"/>
      <c r="R2" s="118"/>
      <c r="S2" s="118"/>
      <c r="T2" s="118"/>
      <c r="U2" s="118"/>
      <c r="V2" s="118"/>
      <c r="W2" s="118"/>
      <c r="X2" s="118"/>
      <c r="Y2" s="118"/>
      <c r="Z2" s="118"/>
      <c r="AA2" s="118"/>
      <c r="AB2" s="118"/>
    </row>
    <row r="3" spans="1:28" s="27" customFormat="1" ht="11.25">
      <c r="A3" s="22"/>
      <c r="B3" s="120" t="s">
        <v>94</v>
      </c>
      <c r="C3" s="120"/>
      <c r="D3" s="33"/>
      <c r="E3" s="34"/>
      <c r="F3" s="35"/>
      <c r="G3" s="34"/>
      <c r="H3" s="36"/>
      <c r="I3" s="36"/>
      <c r="J3" s="105"/>
      <c r="K3" s="36"/>
      <c r="L3" s="118"/>
      <c r="M3" s="118"/>
      <c r="N3" s="118"/>
      <c r="O3" s="118"/>
      <c r="P3" s="118"/>
      <c r="Q3" s="118"/>
      <c r="R3" s="118"/>
      <c r="S3" s="118"/>
      <c r="T3" s="118"/>
      <c r="U3" s="118"/>
      <c r="V3" s="118"/>
      <c r="W3" s="118"/>
      <c r="X3" s="118"/>
      <c r="Y3" s="118"/>
      <c r="Z3" s="118"/>
      <c r="AA3" s="118"/>
      <c r="AB3" s="118"/>
    </row>
    <row r="4" spans="1:28" s="43" customFormat="1" ht="11.25">
      <c r="A4" s="37"/>
      <c r="B4" s="38"/>
      <c r="C4" s="39"/>
      <c r="D4" s="40"/>
      <c r="E4" s="39"/>
      <c r="F4" s="41"/>
      <c r="G4" s="42"/>
      <c r="H4" s="42"/>
      <c r="I4" s="101"/>
      <c r="J4" s="106"/>
      <c r="K4" s="42"/>
      <c r="L4" s="116" t="s">
        <v>3</v>
      </c>
      <c r="M4" s="116"/>
      <c r="N4" s="116" t="s">
        <v>4</v>
      </c>
      <c r="O4" s="116"/>
      <c r="P4" s="116" t="s">
        <v>5</v>
      </c>
      <c r="Q4" s="116"/>
      <c r="R4" s="116" t="s">
        <v>6</v>
      </c>
      <c r="S4" s="116"/>
      <c r="T4" s="116"/>
      <c r="U4" s="116"/>
      <c r="V4" s="116" t="s">
        <v>7</v>
      </c>
      <c r="W4" s="116"/>
      <c r="X4" s="116" t="s">
        <v>8</v>
      </c>
      <c r="Y4" s="116"/>
      <c r="Z4" s="116" t="s">
        <v>9</v>
      </c>
      <c r="AA4" s="116"/>
      <c r="AB4" s="116"/>
    </row>
    <row r="5" spans="1:28" s="54" customFormat="1" ht="57.75">
      <c r="A5" s="44"/>
      <c r="B5" s="45"/>
      <c r="C5" s="46" t="s">
        <v>10</v>
      </c>
      <c r="D5" s="47" t="s">
        <v>11</v>
      </c>
      <c r="E5" s="46" t="s">
        <v>12</v>
      </c>
      <c r="F5" s="48" t="s">
        <v>13</v>
      </c>
      <c r="G5" s="49" t="s">
        <v>14</v>
      </c>
      <c r="H5" s="50" t="s">
        <v>15</v>
      </c>
      <c r="I5" s="102" t="s">
        <v>16</v>
      </c>
      <c r="J5" s="107" t="s">
        <v>17</v>
      </c>
      <c r="K5" s="50" t="s">
        <v>18</v>
      </c>
      <c r="L5" s="51" t="s">
        <v>19</v>
      </c>
      <c r="M5" s="52" t="s">
        <v>20</v>
      </c>
      <c r="N5" s="51" t="s">
        <v>19</v>
      </c>
      <c r="O5" s="52" t="s">
        <v>20</v>
      </c>
      <c r="P5" s="51" t="s">
        <v>19</v>
      </c>
      <c r="Q5" s="52" t="s">
        <v>20</v>
      </c>
      <c r="R5" s="51" t="s">
        <v>21</v>
      </c>
      <c r="S5" s="52" t="s">
        <v>22</v>
      </c>
      <c r="T5" s="53" t="s">
        <v>23</v>
      </c>
      <c r="U5" s="53" t="s">
        <v>24</v>
      </c>
      <c r="V5" s="51" t="s">
        <v>19</v>
      </c>
      <c r="W5" s="52" t="s">
        <v>25</v>
      </c>
      <c r="X5" s="53" t="s">
        <v>26</v>
      </c>
      <c r="Y5" s="53" t="s">
        <v>27</v>
      </c>
      <c r="Z5" s="51" t="s">
        <v>19</v>
      </c>
      <c r="AA5" s="52" t="s">
        <v>20</v>
      </c>
      <c r="AB5" s="53" t="s">
        <v>24</v>
      </c>
    </row>
    <row r="6" spans="4:25" ht="11.25">
      <c r="D6" s="5"/>
      <c r="X6" s="18"/>
      <c r="Y6" s="18"/>
    </row>
    <row r="7" spans="1:28" s="76" customFormat="1" ht="11.25">
      <c r="A7" s="55">
        <v>1</v>
      </c>
      <c r="B7" s="56"/>
      <c r="C7" s="57" t="s">
        <v>65</v>
      </c>
      <c r="D7" s="58" t="s">
        <v>42</v>
      </c>
      <c r="E7" s="59" t="s">
        <v>65</v>
      </c>
      <c r="F7" s="60">
        <v>43399</v>
      </c>
      <c r="G7" s="61" t="s">
        <v>36</v>
      </c>
      <c r="H7" s="62">
        <v>411</v>
      </c>
      <c r="I7" s="62">
        <v>281</v>
      </c>
      <c r="J7" s="109">
        <v>287</v>
      </c>
      <c r="K7" s="63">
        <v>5</v>
      </c>
      <c r="L7" s="64">
        <v>1014811.19</v>
      </c>
      <c r="M7" s="65">
        <v>74559</v>
      </c>
      <c r="N7" s="64">
        <v>1950146.08</v>
      </c>
      <c r="O7" s="65">
        <v>141180</v>
      </c>
      <c r="P7" s="64">
        <v>2110935.13</v>
      </c>
      <c r="Q7" s="65">
        <v>152219</v>
      </c>
      <c r="R7" s="66">
        <f aca="true" t="shared" si="0" ref="R7:R45">L7+N7+P7</f>
        <v>5075892.4</v>
      </c>
      <c r="S7" s="67">
        <f aca="true" t="shared" si="1" ref="S7:S45">M7+O7+Q7</f>
        <v>367958</v>
      </c>
      <c r="T7" s="68">
        <f>S7/J7</f>
        <v>1282.0836236933799</v>
      </c>
      <c r="U7" s="69">
        <f aca="true" t="shared" si="2" ref="U7:U35">R7/S7</f>
        <v>13.794760271552732</v>
      </c>
      <c r="V7" s="70">
        <v>7245243.1899999995</v>
      </c>
      <c r="W7" s="71">
        <v>516276</v>
      </c>
      <c r="X7" s="72">
        <f>IF(V7&lt;&gt;0,-(V7-R7)/V7,"")</f>
        <v>-0.29941724978868506</v>
      </c>
      <c r="Y7" s="72">
        <f>IF(W7&lt;&gt;0,-(W7-S7)/W7,"")</f>
        <v>-0.28728432078965516</v>
      </c>
      <c r="Z7" s="73">
        <v>67473254.87</v>
      </c>
      <c r="AA7" s="74">
        <v>5056550</v>
      </c>
      <c r="AB7" s="75">
        <f aca="true" t="shared" si="3" ref="AB7:AB45">Z7/AA7</f>
        <v>13.34373334981361</v>
      </c>
    </row>
    <row r="8" spans="1:28" s="76" customFormat="1" ht="11.25">
      <c r="A8" s="55">
        <v>2</v>
      </c>
      <c r="B8" s="77" t="s">
        <v>29</v>
      </c>
      <c r="C8" s="57" t="s">
        <v>98</v>
      </c>
      <c r="D8" s="58" t="s">
        <v>42</v>
      </c>
      <c r="E8" s="59" t="s">
        <v>98</v>
      </c>
      <c r="F8" s="60">
        <v>43427</v>
      </c>
      <c r="G8" s="61" t="s">
        <v>36</v>
      </c>
      <c r="H8" s="62">
        <v>322</v>
      </c>
      <c r="I8" s="62">
        <v>322</v>
      </c>
      <c r="J8" s="109">
        <v>324</v>
      </c>
      <c r="K8" s="63">
        <v>1</v>
      </c>
      <c r="L8" s="64">
        <v>424855.99</v>
      </c>
      <c r="M8" s="65">
        <v>32276</v>
      </c>
      <c r="N8" s="64">
        <v>807631.94</v>
      </c>
      <c r="O8" s="65">
        <v>60902</v>
      </c>
      <c r="P8" s="64">
        <v>918875.51</v>
      </c>
      <c r="Q8" s="65">
        <v>70189</v>
      </c>
      <c r="R8" s="66">
        <f t="shared" si="0"/>
        <v>2151363.44</v>
      </c>
      <c r="S8" s="67">
        <f t="shared" si="1"/>
        <v>163367</v>
      </c>
      <c r="T8" s="68">
        <f>S8/J8</f>
        <v>504.2191358024691</v>
      </c>
      <c r="U8" s="69">
        <f t="shared" si="2"/>
        <v>13.168898492351577</v>
      </c>
      <c r="V8" s="70"/>
      <c r="W8" s="71"/>
      <c r="X8" s="72"/>
      <c r="Y8" s="72"/>
      <c r="Z8" s="73">
        <v>2151363.44</v>
      </c>
      <c r="AA8" s="74">
        <v>163367</v>
      </c>
      <c r="AB8" s="75">
        <f t="shared" si="3"/>
        <v>13.168898492351577</v>
      </c>
    </row>
    <row r="9" spans="1:28" s="76" customFormat="1" ht="11.25">
      <c r="A9" s="55">
        <v>3</v>
      </c>
      <c r="B9" s="56"/>
      <c r="C9" s="57" t="s">
        <v>78</v>
      </c>
      <c r="D9" s="58" t="s">
        <v>30</v>
      </c>
      <c r="E9" s="59" t="s">
        <v>78</v>
      </c>
      <c r="F9" s="60">
        <v>43413</v>
      </c>
      <c r="G9" s="61" t="s">
        <v>58</v>
      </c>
      <c r="H9" s="62">
        <v>391</v>
      </c>
      <c r="I9" s="62">
        <v>383</v>
      </c>
      <c r="J9" s="109">
        <v>383</v>
      </c>
      <c r="K9" s="63">
        <v>3</v>
      </c>
      <c r="L9" s="64">
        <v>333472</v>
      </c>
      <c r="M9" s="65">
        <v>25519</v>
      </c>
      <c r="N9" s="64">
        <v>739407</v>
      </c>
      <c r="O9" s="65">
        <v>55990</v>
      </c>
      <c r="P9" s="64">
        <v>781366</v>
      </c>
      <c r="Q9" s="65">
        <v>58901</v>
      </c>
      <c r="R9" s="66">
        <f t="shared" si="0"/>
        <v>1854245</v>
      </c>
      <c r="S9" s="67">
        <f t="shared" si="1"/>
        <v>140410</v>
      </c>
      <c r="T9" s="68">
        <f>S9/J9</f>
        <v>366.6057441253264</v>
      </c>
      <c r="U9" s="69">
        <f t="shared" si="2"/>
        <v>13.205932625881347</v>
      </c>
      <c r="V9" s="70">
        <v>3207033</v>
      </c>
      <c r="W9" s="71">
        <v>238578</v>
      </c>
      <c r="X9" s="72">
        <f>IF(V9&lt;&gt;0,-(V9-R9)/V9,"")</f>
        <v>-0.4218191705542163</v>
      </c>
      <c r="Y9" s="72">
        <f>IF(W9&lt;&gt;0,-(W9-S9)/W9,"")</f>
        <v>-0.41147130079051714</v>
      </c>
      <c r="Z9" s="73">
        <v>14829364</v>
      </c>
      <c r="AA9" s="74">
        <v>1148358</v>
      </c>
      <c r="AB9" s="75">
        <f t="shared" si="3"/>
        <v>12.913537416032282</v>
      </c>
    </row>
    <row r="10" spans="1:28" s="76" customFormat="1" ht="11.25">
      <c r="A10" s="55">
        <v>4</v>
      </c>
      <c r="B10" s="56"/>
      <c r="C10" s="78" t="s">
        <v>90</v>
      </c>
      <c r="D10" s="79" t="s">
        <v>42</v>
      </c>
      <c r="E10" s="80" t="s">
        <v>91</v>
      </c>
      <c r="F10" s="81">
        <v>43420</v>
      </c>
      <c r="G10" s="61" t="s">
        <v>33</v>
      </c>
      <c r="H10" s="82">
        <v>303</v>
      </c>
      <c r="I10" s="82">
        <v>300</v>
      </c>
      <c r="J10" s="109">
        <v>300</v>
      </c>
      <c r="K10" s="63">
        <v>2</v>
      </c>
      <c r="L10" s="64">
        <v>383702</v>
      </c>
      <c r="M10" s="65">
        <v>22199</v>
      </c>
      <c r="N10" s="64">
        <v>745229</v>
      </c>
      <c r="O10" s="65">
        <v>44555</v>
      </c>
      <c r="P10" s="64">
        <v>609110</v>
      </c>
      <c r="Q10" s="65">
        <v>36187</v>
      </c>
      <c r="R10" s="66">
        <f t="shared" si="0"/>
        <v>1738041</v>
      </c>
      <c r="S10" s="67">
        <f t="shared" si="1"/>
        <v>102941</v>
      </c>
      <c r="T10" s="68">
        <f>S10/J10</f>
        <v>343.13666666666666</v>
      </c>
      <c r="U10" s="69">
        <f t="shared" si="2"/>
        <v>16.88385580089566</v>
      </c>
      <c r="V10" s="70">
        <v>3411675</v>
      </c>
      <c r="W10" s="71">
        <v>198832</v>
      </c>
      <c r="X10" s="72">
        <f>IF(V10&lt;&gt;0,-(V10-R10)/V10,"")</f>
        <v>-0.4905607949174526</v>
      </c>
      <c r="Y10" s="72">
        <f>IF(W10&lt;&gt;0,-(W10-S10)/W10,"")</f>
        <v>-0.4822714653576889</v>
      </c>
      <c r="Z10" s="83">
        <v>6442830</v>
      </c>
      <c r="AA10" s="84">
        <v>385999</v>
      </c>
      <c r="AB10" s="75">
        <f t="shared" si="3"/>
        <v>16.691312671794485</v>
      </c>
    </row>
    <row r="11" spans="1:28" s="76" customFormat="1" ht="11.25">
      <c r="A11" s="55">
        <v>5</v>
      </c>
      <c r="B11" s="77" t="s">
        <v>29</v>
      </c>
      <c r="C11" s="57" t="s">
        <v>102</v>
      </c>
      <c r="D11" s="58" t="s">
        <v>35</v>
      </c>
      <c r="E11" s="59" t="s">
        <v>103</v>
      </c>
      <c r="F11" s="60">
        <v>43427</v>
      </c>
      <c r="G11" s="61" t="s">
        <v>28</v>
      </c>
      <c r="H11" s="62">
        <v>227</v>
      </c>
      <c r="I11" s="62">
        <v>277</v>
      </c>
      <c r="J11" s="109">
        <v>277</v>
      </c>
      <c r="K11" s="63">
        <v>1</v>
      </c>
      <c r="L11" s="64">
        <v>187609</v>
      </c>
      <c r="M11" s="65">
        <v>12547</v>
      </c>
      <c r="N11" s="64">
        <v>612330</v>
      </c>
      <c r="O11" s="65">
        <v>41689</v>
      </c>
      <c r="P11" s="64">
        <v>642831</v>
      </c>
      <c r="Q11" s="65">
        <v>44280</v>
      </c>
      <c r="R11" s="66">
        <f t="shared" si="0"/>
        <v>1442770</v>
      </c>
      <c r="S11" s="67">
        <f t="shared" si="1"/>
        <v>98516</v>
      </c>
      <c r="T11" s="68">
        <f>S11/J11</f>
        <v>355.6534296028881</v>
      </c>
      <c r="U11" s="69">
        <f t="shared" si="2"/>
        <v>14.645032279020667</v>
      </c>
      <c r="V11" s="70"/>
      <c r="W11" s="71"/>
      <c r="X11" s="72"/>
      <c r="Y11" s="72"/>
      <c r="Z11" s="73">
        <v>1442770</v>
      </c>
      <c r="AA11" s="74">
        <v>98516</v>
      </c>
      <c r="AB11" s="75">
        <f t="shared" si="3"/>
        <v>14.645032279020667</v>
      </c>
    </row>
    <row r="12" spans="1:28" s="76" customFormat="1" ht="11.25">
      <c r="A12" s="55">
        <v>6</v>
      </c>
      <c r="B12" s="56"/>
      <c r="C12" s="57" t="s">
        <v>66</v>
      </c>
      <c r="D12" s="58" t="s">
        <v>35</v>
      </c>
      <c r="E12" s="59" t="s">
        <v>66</v>
      </c>
      <c r="F12" s="60">
        <v>43399</v>
      </c>
      <c r="G12" s="61" t="s">
        <v>36</v>
      </c>
      <c r="H12" s="62">
        <v>311</v>
      </c>
      <c r="I12" s="62">
        <v>184</v>
      </c>
      <c r="J12" s="109">
        <v>201</v>
      </c>
      <c r="K12" s="63">
        <v>5</v>
      </c>
      <c r="L12" s="64">
        <v>100610.1</v>
      </c>
      <c r="M12" s="65">
        <v>7920</v>
      </c>
      <c r="N12" s="64">
        <v>438617.68</v>
      </c>
      <c r="O12" s="65">
        <v>33210</v>
      </c>
      <c r="P12" s="64">
        <v>526720.11</v>
      </c>
      <c r="Q12" s="65">
        <v>39776</v>
      </c>
      <c r="R12" s="66">
        <f t="shared" si="0"/>
        <v>1065947.8900000001</v>
      </c>
      <c r="S12" s="67">
        <f t="shared" si="1"/>
        <v>80906</v>
      </c>
      <c r="T12" s="68">
        <f>S12/J12</f>
        <v>402.51741293532336</v>
      </c>
      <c r="U12" s="69">
        <f t="shared" si="2"/>
        <v>13.1751401626579</v>
      </c>
      <c r="V12" s="70">
        <v>1807345.48</v>
      </c>
      <c r="W12" s="71">
        <v>139340</v>
      </c>
      <c r="X12" s="72">
        <f>IF(V12&lt;&gt;0,-(V12-R12)/V12,"")</f>
        <v>-0.4102135414641366</v>
      </c>
      <c r="Y12" s="72">
        <f>IF(W12&lt;&gt;0,-(W12-S12)/W12,"")</f>
        <v>-0.41936270991818575</v>
      </c>
      <c r="Z12" s="73">
        <v>16464076.51</v>
      </c>
      <c r="AA12" s="74">
        <v>1310668</v>
      </c>
      <c r="AB12" s="75">
        <f t="shared" si="3"/>
        <v>12.561591882917718</v>
      </c>
    </row>
    <row r="13" spans="1:28" s="76" customFormat="1" ht="11.25">
      <c r="A13" s="55">
        <v>7</v>
      </c>
      <c r="B13" s="77" t="s">
        <v>29</v>
      </c>
      <c r="C13" s="57" t="s">
        <v>99</v>
      </c>
      <c r="D13" s="58" t="s">
        <v>32</v>
      </c>
      <c r="E13" s="59" t="s">
        <v>99</v>
      </c>
      <c r="F13" s="60">
        <v>43427</v>
      </c>
      <c r="G13" s="61" t="s">
        <v>58</v>
      </c>
      <c r="H13" s="62">
        <v>336</v>
      </c>
      <c r="I13" s="62">
        <v>336</v>
      </c>
      <c r="J13" s="109">
        <v>386</v>
      </c>
      <c r="K13" s="63">
        <v>1</v>
      </c>
      <c r="L13" s="64">
        <v>210733</v>
      </c>
      <c r="M13" s="65">
        <v>15429</v>
      </c>
      <c r="N13" s="64">
        <v>420420</v>
      </c>
      <c r="O13" s="65">
        <v>30130</v>
      </c>
      <c r="P13" s="64">
        <v>487218</v>
      </c>
      <c r="Q13" s="65">
        <v>34551</v>
      </c>
      <c r="R13" s="66">
        <f t="shared" si="0"/>
        <v>1118371</v>
      </c>
      <c r="S13" s="67">
        <f t="shared" si="1"/>
        <v>80110</v>
      </c>
      <c r="T13" s="68">
        <f>S13/J13</f>
        <v>207.53886010362694</v>
      </c>
      <c r="U13" s="69">
        <f t="shared" si="2"/>
        <v>13.960441892397952</v>
      </c>
      <c r="V13" s="70"/>
      <c r="W13" s="71"/>
      <c r="X13" s="72"/>
      <c r="Y13" s="72"/>
      <c r="Z13" s="73">
        <v>1118371</v>
      </c>
      <c r="AA13" s="74">
        <v>80110</v>
      </c>
      <c r="AB13" s="75">
        <f t="shared" si="3"/>
        <v>13.960441892397952</v>
      </c>
    </row>
    <row r="14" spans="1:28" s="76" customFormat="1" ht="11.25">
      <c r="A14" s="55">
        <v>8</v>
      </c>
      <c r="B14" s="92"/>
      <c r="C14" s="78" t="s">
        <v>74</v>
      </c>
      <c r="D14" s="79" t="s">
        <v>45</v>
      </c>
      <c r="E14" s="80" t="s">
        <v>75</v>
      </c>
      <c r="F14" s="81">
        <v>43406</v>
      </c>
      <c r="G14" s="61" t="s">
        <v>31</v>
      </c>
      <c r="H14" s="82">
        <v>132</v>
      </c>
      <c r="I14" s="82">
        <v>94</v>
      </c>
      <c r="J14" s="109">
        <v>94</v>
      </c>
      <c r="K14" s="63">
        <v>4</v>
      </c>
      <c r="L14" s="64">
        <v>219449.13</v>
      </c>
      <c r="M14" s="65">
        <v>12340</v>
      </c>
      <c r="N14" s="64">
        <v>353663.31</v>
      </c>
      <c r="O14" s="65">
        <v>19634</v>
      </c>
      <c r="P14" s="64">
        <v>323873.27</v>
      </c>
      <c r="Q14" s="65">
        <v>18104</v>
      </c>
      <c r="R14" s="66">
        <f t="shared" si="0"/>
        <v>896985.71</v>
      </c>
      <c r="S14" s="67">
        <f t="shared" si="1"/>
        <v>50078</v>
      </c>
      <c r="T14" s="68">
        <f>S14/J14</f>
        <v>532.7446808510638</v>
      </c>
      <c r="U14" s="69">
        <f t="shared" si="2"/>
        <v>17.91177183593594</v>
      </c>
      <c r="V14" s="70">
        <v>1159656.8299999998</v>
      </c>
      <c r="W14" s="71">
        <v>65150</v>
      </c>
      <c r="X14" s="72">
        <f aca="true" t="shared" si="4" ref="X14:X22">IF(V14&lt;&gt;0,-(V14-R14)/V14,"")</f>
        <v>-0.22650762984770237</v>
      </c>
      <c r="Y14" s="72">
        <f aca="true" t="shared" si="5" ref="Y14:Y22">IF(W14&lt;&gt;0,-(W14-S14)/W14,"")</f>
        <v>-0.2313430544896393</v>
      </c>
      <c r="Z14" s="83">
        <v>6864153.71</v>
      </c>
      <c r="AA14" s="84">
        <v>401804</v>
      </c>
      <c r="AB14" s="75">
        <f t="shared" si="3"/>
        <v>17.083338418731522</v>
      </c>
    </row>
    <row r="15" spans="1:28" s="76" customFormat="1" ht="11.25">
      <c r="A15" s="55">
        <v>9</v>
      </c>
      <c r="B15" s="85"/>
      <c r="C15" s="88" t="s">
        <v>88</v>
      </c>
      <c r="D15" s="58" t="s">
        <v>42</v>
      </c>
      <c r="E15" s="89" t="s">
        <v>88</v>
      </c>
      <c r="F15" s="60">
        <v>43420</v>
      </c>
      <c r="G15" s="61" t="s">
        <v>40</v>
      </c>
      <c r="H15" s="62">
        <v>37</v>
      </c>
      <c r="I15" s="62">
        <v>17</v>
      </c>
      <c r="J15" s="109">
        <v>17</v>
      </c>
      <c r="K15" s="63">
        <v>1</v>
      </c>
      <c r="L15" s="64">
        <v>182680</v>
      </c>
      <c r="M15" s="65">
        <v>15228</v>
      </c>
      <c r="N15" s="64">
        <v>178978</v>
      </c>
      <c r="O15" s="65">
        <v>14941</v>
      </c>
      <c r="P15" s="64">
        <v>178734</v>
      </c>
      <c r="Q15" s="65">
        <v>14926</v>
      </c>
      <c r="R15" s="66">
        <f t="shared" si="0"/>
        <v>540392</v>
      </c>
      <c r="S15" s="67">
        <f t="shared" si="1"/>
        <v>45095</v>
      </c>
      <c r="T15" s="68">
        <f>S15/J15</f>
        <v>2652.6470588235293</v>
      </c>
      <c r="U15" s="69">
        <f t="shared" si="2"/>
        <v>11.983412795210112</v>
      </c>
      <c r="V15" s="70">
        <v>692794</v>
      </c>
      <c r="W15" s="71">
        <v>57709</v>
      </c>
      <c r="X15" s="72">
        <f t="shared" si="4"/>
        <v>-0.21998169730107361</v>
      </c>
      <c r="Y15" s="72">
        <f t="shared" si="5"/>
        <v>-0.21857942435322048</v>
      </c>
      <c r="Z15" s="90">
        <v>1933802.4</v>
      </c>
      <c r="AA15" s="91">
        <v>161252</v>
      </c>
      <c r="AB15" s="75">
        <f t="shared" si="3"/>
        <v>11.99242428000893</v>
      </c>
    </row>
    <row r="16" spans="1:28" s="76" customFormat="1" ht="11.25">
      <c r="A16" s="55">
        <v>10</v>
      </c>
      <c r="B16" s="56"/>
      <c r="C16" s="57" t="s">
        <v>62</v>
      </c>
      <c r="D16" s="58" t="s">
        <v>32</v>
      </c>
      <c r="E16" s="59" t="s">
        <v>63</v>
      </c>
      <c r="F16" s="60">
        <v>43385</v>
      </c>
      <c r="G16" s="61" t="s">
        <v>58</v>
      </c>
      <c r="H16" s="62">
        <v>400</v>
      </c>
      <c r="I16" s="62">
        <v>149</v>
      </c>
      <c r="J16" s="109">
        <v>149</v>
      </c>
      <c r="K16" s="63">
        <v>7</v>
      </c>
      <c r="L16" s="64">
        <v>89032</v>
      </c>
      <c r="M16" s="65">
        <v>6711</v>
      </c>
      <c r="N16" s="64">
        <v>224383</v>
      </c>
      <c r="O16" s="65">
        <v>16722</v>
      </c>
      <c r="P16" s="64">
        <v>234933</v>
      </c>
      <c r="Q16" s="65">
        <v>17021</v>
      </c>
      <c r="R16" s="66">
        <f t="shared" si="0"/>
        <v>548348</v>
      </c>
      <c r="S16" s="67">
        <f t="shared" si="1"/>
        <v>40454</v>
      </c>
      <c r="T16" s="68">
        <f>S16/J16</f>
        <v>271.503355704698</v>
      </c>
      <c r="U16" s="69">
        <f t="shared" si="2"/>
        <v>13.554852424976517</v>
      </c>
      <c r="V16" s="70">
        <v>980963</v>
      </c>
      <c r="W16" s="71">
        <v>72910</v>
      </c>
      <c r="X16" s="72">
        <f t="shared" si="4"/>
        <v>-0.4410105172162457</v>
      </c>
      <c r="Y16" s="72">
        <f t="shared" si="5"/>
        <v>-0.44515155671375667</v>
      </c>
      <c r="Z16" s="73">
        <v>29223811</v>
      </c>
      <c r="AA16" s="74">
        <v>2291259</v>
      </c>
      <c r="AB16" s="75">
        <f t="shared" si="3"/>
        <v>12.754477341932972</v>
      </c>
    </row>
    <row r="17" spans="1:28" s="76" customFormat="1" ht="11.25">
      <c r="A17" s="55">
        <v>11</v>
      </c>
      <c r="B17" s="56"/>
      <c r="C17" s="57" t="s">
        <v>87</v>
      </c>
      <c r="D17" s="58" t="s">
        <v>38</v>
      </c>
      <c r="E17" s="59" t="s">
        <v>87</v>
      </c>
      <c r="F17" s="60">
        <v>43420</v>
      </c>
      <c r="G17" s="61" t="s">
        <v>36</v>
      </c>
      <c r="H17" s="62">
        <v>274</v>
      </c>
      <c r="I17" s="62">
        <v>36</v>
      </c>
      <c r="J17" s="109">
        <v>36</v>
      </c>
      <c r="K17" s="63">
        <v>2</v>
      </c>
      <c r="L17" s="64">
        <v>70308.55</v>
      </c>
      <c r="M17" s="65">
        <v>4678</v>
      </c>
      <c r="N17" s="64">
        <v>118919.56</v>
      </c>
      <c r="O17" s="65">
        <v>7823</v>
      </c>
      <c r="P17" s="64">
        <v>102185.45</v>
      </c>
      <c r="Q17" s="65">
        <v>6792</v>
      </c>
      <c r="R17" s="66">
        <f t="shared" si="0"/>
        <v>291413.56</v>
      </c>
      <c r="S17" s="67">
        <f t="shared" si="1"/>
        <v>19293</v>
      </c>
      <c r="T17" s="68">
        <f>S17/J17</f>
        <v>535.9166666666666</v>
      </c>
      <c r="U17" s="69">
        <f t="shared" si="2"/>
        <v>15.104626548489088</v>
      </c>
      <c r="V17" s="70">
        <v>840791.8099999999</v>
      </c>
      <c r="W17" s="71">
        <v>57736</v>
      </c>
      <c r="X17" s="72">
        <f t="shared" si="4"/>
        <v>-0.6534058056536017</v>
      </c>
      <c r="Y17" s="72">
        <f t="shared" si="5"/>
        <v>-0.6658410696965498</v>
      </c>
      <c r="Z17" s="73">
        <v>1573406.88</v>
      </c>
      <c r="AA17" s="74">
        <v>113479</v>
      </c>
      <c r="AB17" s="75">
        <f t="shared" si="3"/>
        <v>13.865181046713488</v>
      </c>
    </row>
    <row r="18" spans="1:28" s="76" customFormat="1" ht="11.25">
      <c r="A18" s="55">
        <v>12</v>
      </c>
      <c r="B18" s="56"/>
      <c r="C18" s="57" t="s">
        <v>84</v>
      </c>
      <c r="D18" s="58" t="s">
        <v>35</v>
      </c>
      <c r="E18" s="59" t="s">
        <v>85</v>
      </c>
      <c r="F18" s="60">
        <v>43420</v>
      </c>
      <c r="G18" s="61" t="s">
        <v>37</v>
      </c>
      <c r="H18" s="62">
        <v>134</v>
      </c>
      <c r="I18" s="62">
        <v>91</v>
      </c>
      <c r="J18" s="109">
        <v>91</v>
      </c>
      <c r="K18" s="63">
        <v>2</v>
      </c>
      <c r="L18" s="64">
        <v>10296.96</v>
      </c>
      <c r="M18" s="65">
        <v>853</v>
      </c>
      <c r="N18" s="64">
        <v>39087.54</v>
      </c>
      <c r="O18" s="65">
        <v>2742</v>
      </c>
      <c r="P18" s="64">
        <v>48688.28</v>
      </c>
      <c r="Q18" s="65">
        <v>3380</v>
      </c>
      <c r="R18" s="66">
        <f t="shared" si="0"/>
        <v>98072.78</v>
      </c>
      <c r="S18" s="67">
        <f t="shared" si="1"/>
        <v>6975</v>
      </c>
      <c r="T18" s="68">
        <f>S18/J18</f>
        <v>76.64835164835165</v>
      </c>
      <c r="U18" s="69">
        <f t="shared" si="2"/>
        <v>14.060613620071685</v>
      </c>
      <c r="V18" s="70">
        <v>276528.21</v>
      </c>
      <c r="W18" s="71">
        <v>19719</v>
      </c>
      <c r="X18" s="72">
        <f t="shared" si="4"/>
        <v>-0.6453425854816043</v>
      </c>
      <c r="Y18" s="72">
        <f t="shared" si="5"/>
        <v>-0.6462802373345504</v>
      </c>
      <c r="Z18" s="86">
        <v>438335.92</v>
      </c>
      <c r="AA18" s="87">
        <v>32582</v>
      </c>
      <c r="AB18" s="75">
        <f t="shared" si="3"/>
        <v>13.45331532748143</v>
      </c>
    </row>
    <row r="19" spans="1:28" s="76" customFormat="1" ht="11.25">
      <c r="A19" s="55">
        <v>13</v>
      </c>
      <c r="B19" s="56"/>
      <c r="C19" s="57" t="s">
        <v>73</v>
      </c>
      <c r="D19" s="58" t="s">
        <v>38</v>
      </c>
      <c r="E19" s="59" t="s">
        <v>73</v>
      </c>
      <c r="F19" s="60">
        <v>43406</v>
      </c>
      <c r="G19" s="61" t="s">
        <v>36</v>
      </c>
      <c r="H19" s="62">
        <v>267</v>
      </c>
      <c r="I19" s="62">
        <v>31</v>
      </c>
      <c r="J19" s="109">
        <v>31</v>
      </c>
      <c r="K19" s="63">
        <v>4</v>
      </c>
      <c r="L19" s="64">
        <v>6967.31</v>
      </c>
      <c r="M19" s="65">
        <v>547</v>
      </c>
      <c r="N19" s="64">
        <v>24082.79</v>
      </c>
      <c r="O19" s="65">
        <v>2040</v>
      </c>
      <c r="P19" s="64">
        <v>20307.59</v>
      </c>
      <c r="Q19" s="65">
        <v>1764</v>
      </c>
      <c r="R19" s="66">
        <f t="shared" si="0"/>
        <v>51357.69</v>
      </c>
      <c r="S19" s="67">
        <f t="shared" si="1"/>
        <v>4351</v>
      </c>
      <c r="T19" s="68">
        <f>S19/J19</f>
        <v>140.3548387096774</v>
      </c>
      <c r="U19" s="69">
        <f t="shared" si="2"/>
        <v>11.803652034015169</v>
      </c>
      <c r="V19" s="70">
        <v>171940.02000000002</v>
      </c>
      <c r="W19" s="71">
        <v>15137</v>
      </c>
      <c r="X19" s="72">
        <f t="shared" si="4"/>
        <v>-0.701304617738209</v>
      </c>
      <c r="Y19" s="72">
        <f t="shared" si="5"/>
        <v>-0.7125586311686596</v>
      </c>
      <c r="Z19" s="73">
        <v>2222344.57</v>
      </c>
      <c r="AA19" s="74">
        <v>169444</v>
      </c>
      <c r="AB19" s="75">
        <f t="shared" si="3"/>
        <v>13.115510552158824</v>
      </c>
    </row>
    <row r="20" spans="1:28" s="76" customFormat="1" ht="11.25">
      <c r="A20" s="55">
        <v>14</v>
      </c>
      <c r="B20" s="56"/>
      <c r="C20" s="88" t="s">
        <v>50</v>
      </c>
      <c r="D20" s="58" t="s">
        <v>35</v>
      </c>
      <c r="E20" s="89" t="s">
        <v>50</v>
      </c>
      <c r="F20" s="60">
        <v>43224</v>
      </c>
      <c r="G20" s="61" t="s">
        <v>40</v>
      </c>
      <c r="H20" s="62">
        <v>2</v>
      </c>
      <c r="I20" s="62">
        <v>7</v>
      </c>
      <c r="J20" s="109">
        <v>7</v>
      </c>
      <c r="K20" s="63">
        <v>15</v>
      </c>
      <c r="L20" s="64">
        <v>4665</v>
      </c>
      <c r="M20" s="65">
        <v>933</v>
      </c>
      <c r="N20" s="64">
        <v>4670</v>
      </c>
      <c r="O20" s="65">
        <v>934</v>
      </c>
      <c r="P20" s="64">
        <v>4665</v>
      </c>
      <c r="Q20" s="65">
        <v>933</v>
      </c>
      <c r="R20" s="66">
        <f t="shared" si="0"/>
        <v>14000</v>
      </c>
      <c r="S20" s="67">
        <f t="shared" si="1"/>
        <v>2800</v>
      </c>
      <c r="T20" s="68">
        <f>S20/J20</f>
        <v>400</v>
      </c>
      <c r="U20" s="69">
        <f t="shared" si="2"/>
        <v>5</v>
      </c>
      <c r="V20" s="70"/>
      <c r="W20" s="71"/>
      <c r="X20" s="72">
        <f t="shared" si="4"/>
      </c>
      <c r="Y20" s="72">
        <f t="shared" si="5"/>
      </c>
      <c r="Z20" s="90">
        <v>20505</v>
      </c>
      <c r="AA20" s="91">
        <v>3436</v>
      </c>
      <c r="AB20" s="75">
        <f t="shared" si="3"/>
        <v>5.967694994179278</v>
      </c>
    </row>
    <row r="21" spans="1:28" s="76" customFormat="1" ht="11.25">
      <c r="A21" s="55">
        <v>15</v>
      </c>
      <c r="B21" s="56"/>
      <c r="C21" s="57" t="s">
        <v>55</v>
      </c>
      <c r="D21" s="58" t="s">
        <v>34</v>
      </c>
      <c r="E21" s="59" t="s">
        <v>55</v>
      </c>
      <c r="F21" s="60">
        <v>43413</v>
      </c>
      <c r="G21" s="61" t="s">
        <v>36</v>
      </c>
      <c r="H21" s="62">
        <v>149</v>
      </c>
      <c r="I21" s="62">
        <v>76</v>
      </c>
      <c r="J21" s="109">
        <v>76</v>
      </c>
      <c r="K21" s="63">
        <v>3</v>
      </c>
      <c r="L21" s="64">
        <v>3306.4</v>
      </c>
      <c r="M21" s="65">
        <v>219</v>
      </c>
      <c r="N21" s="64">
        <v>16751.61</v>
      </c>
      <c r="O21" s="65">
        <v>1167</v>
      </c>
      <c r="P21" s="64">
        <v>16971.48</v>
      </c>
      <c r="Q21" s="65">
        <v>1182</v>
      </c>
      <c r="R21" s="66">
        <f t="shared" si="0"/>
        <v>37029.490000000005</v>
      </c>
      <c r="S21" s="67">
        <f t="shared" si="1"/>
        <v>2568</v>
      </c>
      <c r="T21" s="68">
        <f>S21/J21</f>
        <v>33.78947368421053</v>
      </c>
      <c r="U21" s="69">
        <f t="shared" si="2"/>
        <v>14.419583333333335</v>
      </c>
      <c r="V21" s="70">
        <v>190507.84</v>
      </c>
      <c r="W21" s="71">
        <v>12357</v>
      </c>
      <c r="X21" s="72">
        <f t="shared" si="4"/>
        <v>-0.8056274744388471</v>
      </c>
      <c r="Y21" s="72">
        <f t="shared" si="5"/>
        <v>-0.7921825685846079</v>
      </c>
      <c r="Z21" s="73">
        <v>740359.23</v>
      </c>
      <c r="AA21" s="74">
        <v>50016</v>
      </c>
      <c r="AB21" s="75">
        <f t="shared" si="3"/>
        <v>14.802447816698656</v>
      </c>
    </row>
    <row r="22" spans="1:28" s="76" customFormat="1" ht="11.25">
      <c r="A22" s="55">
        <v>16</v>
      </c>
      <c r="B22" s="56"/>
      <c r="C22" s="57" t="s">
        <v>72</v>
      </c>
      <c r="D22" s="58" t="s">
        <v>49</v>
      </c>
      <c r="E22" s="59" t="s">
        <v>72</v>
      </c>
      <c r="F22" s="60">
        <v>43406</v>
      </c>
      <c r="G22" s="61" t="s">
        <v>44</v>
      </c>
      <c r="H22" s="62">
        <v>30</v>
      </c>
      <c r="I22" s="62">
        <v>24</v>
      </c>
      <c r="J22" s="109">
        <v>24</v>
      </c>
      <c r="K22" s="63">
        <v>4</v>
      </c>
      <c r="L22" s="64">
        <v>7614.61</v>
      </c>
      <c r="M22" s="65">
        <v>641</v>
      </c>
      <c r="N22" s="64">
        <v>11867.63</v>
      </c>
      <c r="O22" s="65">
        <v>930</v>
      </c>
      <c r="P22" s="64">
        <v>12618.68</v>
      </c>
      <c r="Q22" s="65">
        <v>970</v>
      </c>
      <c r="R22" s="110">
        <f t="shared" si="0"/>
        <v>32100.92</v>
      </c>
      <c r="S22" s="111">
        <f t="shared" si="1"/>
        <v>2541</v>
      </c>
      <c r="T22" s="68">
        <f>S22/J22</f>
        <v>105.875</v>
      </c>
      <c r="U22" s="69">
        <f t="shared" si="2"/>
        <v>12.633183785911058</v>
      </c>
      <c r="V22" s="70">
        <v>48579.09</v>
      </c>
      <c r="W22" s="71">
        <v>3754</v>
      </c>
      <c r="X22" s="72">
        <f t="shared" si="4"/>
        <v>-0.33920293690145287</v>
      </c>
      <c r="Y22" s="72">
        <f t="shared" si="5"/>
        <v>-0.3231220031965903</v>
      </c>
      <c r="Z22" s="98">
        <v>373752.02</v>
      </c>
      <c r="AA22" s="99">
        <v>28131</v>
      </c>
      <c r="AB22" s="75">
        <f t="shared" si="3"/>
        <v>13.286126337492446</v>
      </c>
    </row>
    <row r="23" spans="1:28" s="76" customFormat="1" ht="11.25">
      <c r="A23" s="55">
        <v>17</v>
      </c>
      <c r="B23" s="77" t="s">
        <v>29</v>
      </c>
      <c r="C23" s="57" t="s">
        <v>95</v>
      </c>
      <c r="D23" s="58" t="s">
        <v>49</v>
      </c>
      <c r="E23" s="59" t="s">
        <v>95</v>
      </c>
      <c r="F23" s="60">
        <v>43427</v>
      </c>
      <c r="G23" s="61" t="s">
        <v>37</v>
      </c>
      <c r="H23" s="62">
        <v>21</v>
      </c>
      <c r="I23" s="62">
        <v>21</v>
      </c>
      <c r="J23" s="109">
        <v>21</v>
      </c>
      <c r="K23" s="63">
        <v>1</v>
      </c>
      <c r="L23" s="64">
        <v>10633.91</v>
      </c>
      <c r="M23" s="65">
        <v>677</v>
      </c>
      <c r="N23" s="64">
        <v>11313.35</v>
      </c>
      <c r="O23" s="65">
        <v>663</v>
      </c>
      <c r="P23" s="64">
        <v>9858.48</v>
      </c>
      <c r="Q23" s="65">
        <v>600</v>
      </c>
      <c r="R23" s="66">
        <f t="shared" si="0"/>
        <v>31805.74</v>
      </c>
      <c r="S23" s="67">
        <f t="shared" si="1"/>
        <v>1940</v>
      </c>
      <c r="T23" s="68">
        <f>S23/J23</f>
        <v>92.38095238095238</v>
      </c>
      <c r="U23" s="69">
        <f t="shared" si="2"/>
        <v>16.394711340206186</v>
      </c>
      <c r="V23" s="70"/>
      <c r="W23" s="71"/>
      <c r="X23" s="72"/>
      <c r="Y23" s="72"/>
      <c r="Z23" s="86">
        <v>31805.74</v>
      </c>
      <c r="AA23" s="87">
        <v>1940</v>
      </c>
      <c r="AB23" s="75">
        <f t="shared" si="3"/>
        <v>16.394711340206186</v>
      </c>
    </row>
    <row r="24" spans="1:28" s="76" customFormat="1" ht="11.25">
      <c r="A24" s="55">
        <v>18</v>
      </c>
      <c r="B24" s="56"/>
      <c r="C24" s="57" t="s">
        <v>83</v>
      </c>
      <c r="D24" s="58" t="s">
        <v>32</v>
      </c>
      <c r="E24" s="59" t="s">
        <v>83</v>
      </c>
      <c r="F24" s="60">
        <v>43420</v>
      </c>
      <c r="G24" s="61" t="s">
        <v>37</v>
      </c>
      <c r="H24" s="62">
        <v>45</v>
      </c>
      <c r="I24" s="62">
        <v>28</v>
      </c>
      <c r="J24" s="109">
        <v>28</v>
      </c>
      <c r="K24" s="63">
        <v>2</v>
      </c>
      <c r="L24" s="64">
        <v>3233</v>
      </c>
      <c r="M24" s="65">
        <v>278</v>
      </c>
      <c r="N24" s="64">
        <v>9460.77</v>
      </c>
      <c r="O24" s="65">
        <v>800</v>
      </c>
      <c r="P24" s="64">
        <v>8830.7</v>
      </c>
      <c r="Q24" s="65">
        <v>750</v>
      </c>
      <c r="R24" s="66">
        <f t="shared" si="0"/>
        <v>21524.47</v>
      </c>
      <c r="S24" s="67">
        <f t="shared" si="1"/>
        <v>1828</v>
      </c>
      <c r="T24" s="68">
        <f>S24/J24</f>
        <v>65.28571428571429</v>
      </c>
      <c r="U24" s="69">
        <f t="shared" si="2"/>
        <v>11.774874179431073</v>
      </c>
      <c r="V24" s="70">
        <v>67636.11</v>
      </c>
      <c r="W24" s="71">
        <v>5048</v>
      </c>
      <c r="X24" s="72">
        <f aca="true" t="shared" si="6" ref="X24:Y27">IF(V24&lt;&gt;0,-(V24-R24)/V24,"")</f>
        <v>-0.6817606748821007</v>
      </c>
      <c r="Y24" s="72">
        <f t="shared" si="6"/>
        <v>-0.6378763866877971</v>
      </c>
      <c r="Z24" s="86">
        <v>122643.44</v>
      </c>
      <c r="AA24" s="87">
        <v>9734</v>
      </c>
      <c r="AB24" s="75">
        <f t="shared" si="3"/>
        <v>12.599490445859873</v>
      </c>
    </row>
    <row r="25" spans="1:28" s="76" customFormat="1" ht="11.25">
      <c r="A25" s="55">
        <v>19</v>
      </c>
      <c r="B25" s="92"/>
      <c r="C25" s="78" t="s">
        <v>92</v>
      </c>
      <c r="D25" s="79" t="s">
        <v>30</v>
      </c>
      <c r="E25" s="80" t="s">
        <v>93</v>
      </c>
      <c r="F25" s="81">
        <v>43420</v>
      </c>
      <c r="G25" s="61" t="s">
        <v>31</v>
      </c>
      <c r="H25" s="82">
        <v>79</v>
      </c>
      <c r="I25" s="82">
        <v>17</v>
      </c>
      <c r="J25" s="109">
        <v>17</v>
      </c>
      <c r="K25" s="63">
        <v>2</v>
      </c>
      <c r="L25" s="64">
        <v>6678.31</v>
      </c>
      <c r="M25" s="65">
        <v>346</v>
      </c>
      <c r="N25" s="64">
        <v>10207.89</v>
      </c>
      <c r="O25" s="65">
        <v>490</v>
      </c>
      <c r="P25" s="64">
        <v>7995.19</v>
      </c>
      <c r="Q25" s="65">
        <v>396</v>
      </c>
      <c r="R25" s="66">
        <f t="shared" si="0"/>
        <v>24881.39</v>
      </c>
      <c r="S25" s="67">
        <f t="shared" si="1"/>
        <v>1232</v>
      </c>
      <c r="T25" s="68">
        <f>S25/J25</f>
        <v>72.47058823529412</v>
      </c>
      <c r="U25" s="69">
        <f t="shared" si="2"/>
        <v>20.19593344155844</v>
      </c>
      <c r="V25" s="70">
        <v>155817.09999999998</v>
      </c>
      <c r="W25" s="71">
        <v>9517</v>
      </c>
      <c r="X25" s="72">
        <f t="shared" si="6"/>
        <v>-0.8403166918136713</v>
      </c>
      <c r="Y25" s="72">
        <f t="shared" si="6"/>
        <v>-0.8705474414206157</v>
      </c>
      <c r="Z25" s="83">
        <v>265092.68</v>
      </c>
      <c r="AA25" s="84">
        <v>17065</v>
      </c>
      <c r="AB25" s="75">
        <f t="shared" si="3"/>
        <v>15.534291239378845</v>
      </c>
    </row>
    <row r="26" spans="1:28" s="76" customFormat="1" ht="11.25">
      <c r="A26" s="55">
        <v>20</v>
      </c>
      <c r="B26" s="56"/>
      <c r="C26" s="57" t="s">
        <v>81</v>
      </c>
      <c r="D26" s="58" t="s">
        <v>49</v>
      </c>
      <c r="E26" s="59" t="s">
        <v>82</v>
      </c>
      <c r="F26" s="60">
        <v>43413</v>
      </c>
      <c r="G26" s="61" t="s">
        <v>28</v>
      </c>
      <c r="H26" s="62">
        <v>180</v>
      </c>
      <c r="I26" s="62">
        <v>13</v>
      </c>
      <c r="J26" s="109">
        <v>13</v>
      </c>
      <c r="K26" s="63">
        <v>3</v>
      </c>
      <c r="L26" s="64">
        <v>5177</v>
      </c>
      <c r="M26" s="65">
        <v>328</v>
      </c>
      <c r="N26" s="64">
        <v>6895</v>
      </c>
      <c r="O26" s="65">
        <v>459</v>
      </c>
      <c r="P26" s="64">
        <v>4926</v>
      </c>
      <c r="Q26" s="65">
        <v>358</v>
      </c>
      <c r="R26" s="66">
        <f t="shared" si="0"/>
        <v>16998</v>
      </c>
      <c r="S26" s="67">
        <f t="shared" si="1"/>
        <v>1145</v>
      </c>
      <c r="T26" s="68">
        <f>S26/J26</f>
        <v>88.07692307692308</v>
      </c>
      <c r="U26" s="69">
        <f t="shared" si="2"/>
        <v>14.845414847161573</v>
      </c>
      <c r="V26" s="70">
        <v>160398</v>
      </c>
      <c r="W26" s="71">
        <v>10188</v>
      </c>
      <c r="X26" s="72">
        <f t="shared" si="6"/>
        <v>-0.8940261100512475</v>
      </c>
      <c r="Y26" s="72">
        <f t="shared" si="6"/>
        <v>-0.8876128778955634</v>
      </c>
      <c r="Z26" s="73">
        <v>990152</v>
      </c>
      <c r="AA26" s="74">
        <v>64711</v>
      </c>
      <c r="AB26" s="75">
        <f t="shared" si="3"/>
        <v>15.301138909922578</v>
      </c>
    </row>
    <row r="27" spans="1:28" s="76" customFormat="1" ht="11.25">
      <c r="A27" s="55">
        <v>21</v>
      </c>
      <c r="B27" s="85"/>
      <c r="C27" s="95" t="s">
        <v>51</v>
      </c>
      <c r="D27" s="58" t="s">
        <v>34</v>
      </c>
      <c r="E27" s="89" t="s">
        <v>51</v>
      </c>
      <c r="F27" s="60">
        <v>43189</v>
      </c>
      <c r="G27" s="61" t="s">
        <v>40</v>
      </c>
      <c r="H27" s="62">
        <v>93</v>
      </c>
      <c r="I27" s="62">
        <v>3</v>
      </c>
      <c r="J27" s="109">
        <v>3</v>
      </c>
      <c r="K27" s="63">
        <v>21</v>
      </c>
      <c r="L27" s="64">
        <v>1480</v>
      </c>
      <c r="M27" s="65">
        <v>296</v>
      </c>
      <c r="N27" s="64">
        <v>1480</v>
      </c>
      <c r="O27" s="65">
        <v>296</v>
      </c>
      <c r="P27" s="64">
        <v>1540</v>
      </c>
      <c r="Q27" s="65">
        <v>308</v>
      </c>
      <c r="R27" s="66">
        <f t="shared" si="0"/>
        <v>4500</v>
      </c>
      <c r="S27" s="67">
        <f t="shared" si="1"/>
        <v>900</v>
      </c>
      <c r="T27" s="68">
        <f>S27/J27</f>
        <v>300</v>
      </c>
      <c r="U27" s="69">
        <f t="shared" si="2"/>
        <v>5</v>
      </c>
      <c r="V27" s="70"/>
      <c r="W27" s="71"/>
      <c r="X27" s="72"/>
      <c r="Y27" s="72">
        <f t="shared" si="6"/>
      </c>
      <c r="Z27" s="93">
        <v>103094.93</v>
      </c>
      <c r="AA27" s="94">
        <v>13438</v>
      </c>
      <c r="AB27" s="75">
        <f t="shared" si="3"/>
        <v>7.67189537133502</v>
      </c>
    </row>
    <row r="28" spans="1:28" s="76" customFormat="1" ht="11.25">
      <c r="A28" s="55">
        <v>22</v>
      </c>
      <c r="B28" s="77" t="s">
        <v>29</v>
      </c>
      <c r="C28" s="57" t="s">
        <v>100</v>
      </c>
      <c r="D28" s="58" t="s">
        <v>32</v>
      </c>
      <c r="E28" s="59" t="s">
        <v>101</v>
      </c>
      <c r="F28" s="60">
        <v>43427</v>
      </c>
      <c r="G28" s="61" t="s">
        <v>41</v>
      </c>
      <c r="H28" s="62">
        <v>16</v>
      </c>
      <c r="I28" s="62">
        <v>16</v>
      </c>
      <c r="J28" s="109">
        <v>16</v>
      </c>
      <c r="K28" s="63">
        <v>1</v>
      </c>
      <c r="L28" s="64">
        <v>2486.22</v>
      </c>
      <c r="M28" s="65">
        <v>218</v>
      </c>
      <c r="N28" s="64">
        <v>4176.19</v>
      </c>
      <c r="O28" s="65">
        <v>352</v>
      </c>
      <c r="P28" s="64">
        <v>3756.48</v>
      </c>
      <c r="Q28" s="65">
        <v>319</v>
      </c>
      <c r="R28" s="66">
        <f t="shared" si="0"/>
        <v>10418.89</v>
      </c>
      <c r="S28" s="67">
        <f t="shared" si="1"/>
        <v>889</v>
      </c>
      <c r="T28" s="68">
        <f>S28/J28</f>
        <v>55.5625</v>
      </c>
      <c r="U28" s="69">
        <f t="shared" si="2"/>
        <v>11.71978627671541</v>
      </c>
      <c r="V28" s="70"/>
      <c r="W28" s="71"/>
      <c r="X28" s="72"/>
      <c r="Y28" s="72"/>
      <c r="Z28" s="73">
        <v>10418.89</v>
      </c>
      <c r="AA28" s="74">
        <v>889</v>
      </c>
      <c r="AB28" s="75">
        <f t="shared" si="3"/>
        <v>11.71978627671541</v>
      </c>
    </row>
    <row r="29" spans="1:28" s="76" customFormat="1" ht="11.25">
      <c r="A29" s="55">
        <v>23</v>
      </c>
      <c r="B29" s="85"/>
      <c r="C29" s="88" t="s">
        <v>57</v>
      </c>
      <c r="D29" s="58" t="s">
        <v>42</v>
      </c>
      <c r="E29" s="89" t="s">
        <v>57</v>
      </c>
      <c r="F29" s="60">
        <v>43364</v>
      </c>
      <c r="G29" s="61" t="s">
        <v>40</v>
      </c>
      <c r="H29" s="62">
        <v>25</v>
      </c>
      <c r="I29" s="62">
        <v>2</v>
      </c>
      <c r="J29" s="109">
        <v>2</v>
      </c>
      <c r="K29" s="63">
        <v>10</v>
      </c>
      <c r="L29" s="64">
        <v>1330</v>
      </c>
      <c r="M29" s="65">
        <v>266</v>
      </c>
      <c r="N29" s="64">
        <v>1340</v>
      </c>
      <c r="O29" s="65">
        <v>268</v>
      </c>
      <c r="P29" s="64">
        <v>1330</v>
      </c>
      <c r="Q29" s="65">
        <v>266</v>
      </c>
      <c r="R29" s="66">
        <f t="shared" si="0"/>
        <v>4000</v>
      </c>
      <c r="S29" s="67">
        <f t="shared" si="1"/>
        <v>800</v>
      </c>
      <c r="T29" s="68">
        <f>S29/J29</f>
        <v>400</v>
      </c>
      <c r="U29" s="69">
        <f t="shared" si="2"/>
        <v>5</v>
      </c>
      <c r="V29" s="70"/>
      <c r="W29" s="71"/>
      <c r="X29" s="72"/>
      <c r="Y29" s="72">
        <f aca="true" t="shared" si="7" ref="X29:Y33">IF(W29&lt;&gt;0,-(W29-S29)/W29,"")</f>
      </c>
      <c r="Z29" s="90">
        <v>10608.66</v>
      </c>
      <c r="AA29" s="91">
        <v>1220</v>
      </c>
      <c r="AB29" s="75">
        <f t="shared" si="3"/>
        <v>8.695622950819672</v>
      </c>
    </row>
    <row r="30" spans="1:28" s="76" customFormat="1" ht="11.25">
      <c r="A30" s="55">
        <v>24</v>
      </c>
      <c r="B30" s="56"/>
      <c r="C30" s="78" t="s">
        <v>60</v>
      </c>
      <c r="D30" s="79" t="s">
        <v>30</v>
      </c>
      <c r="E30" s="80" t="s">
        <v>61</v>
      </c>
      <c r="F30" s="81">
        <v>43392</v>
      </c>
      <c r="G30" s="61" t="s">
        <v>33</v>
      </c>
      <c r="H30" s="82">
        <v>74</v>
      </c>
      <c r="I30" s="82">
        <v>3</v>
      </c>
      <c r="J30" s="109">
        <v>3</v>
      </c>
      <c r="K30" s="63">
        <v>6</v>
      </c>
      <c r="L30" s="64">
        <v>4160</v>
      </c>
      <c r="M30" s="65">
        <v>177</v>
      </c>
      <c r="N30" s="64">
        <v>6842</v>
      </c>
      <c r="O30" s="65">
        <v>270</v>
      </c>
      <c r="P30" s="64">
        <v>6550</v>
      </c>
      <c r="Q30" s="65">
        <v>275</v>
      </c>
      <c r="R30" s="110">
        <f t="shared" si="0"/>
        <v>17552</v>
      </c>
      <c r="S30" s="111">
        <f t="shared" si="1"/>
        <v>722</v>
      </c>
      <c r="T30" s="68">
        <f>S30/J30</f>
        <v>240.66666666666666</v>
      </c>
      <c r="U30" s="69">
        <f t="shared" si="2"/>
        <v>24.310249307479225</v>
      </c>
      <c r="V30" s="70">
        <v>521</v>
      </c>
      <c r="W30" s="71">
        <v>37</v>
      </c>
      <c r="X30" s="72">
        <f t="shared" si="7"/>
        <v>32.689059500959694</v>
      </c>
      <c r="Y30" s="72">
        <f t="shared" si="7"/>
        <v>18.513513513513512</v>
      </c>
      <c r="Z30" s="96">
        <v>1042249</v>
      </c>
      <c r="AA30" s="97">
        <v>58246</v>
      </c>
      <c r="AB30" s="75">
        <f t="shared" si="3"/>
        <v>17.893915462005975</v>
      </c>
    </row>
    <row r="31" spans="1:28" s="76" customFormat="1" ht="11.25">
      <c r="A31" s="55">
        <v>25</v>
      </c>
      <c r="B31" s="56"/>
      <c r="C31" s="57" t="s">
        <v>86</v>
      </c>
      <c r="D31" s="58" t="s">
        <v>32</v>
      </c>
      <c r="E31" s="59" t="s">
        <v>86</v>
      </c>
      <c r="F31" s="60">
        <v>43420</v>
      </c>
      <c r="G31" s="61" t="s">
        <v>44</v>
      </c>
      <c r="H31" s="62">
        <v>25</v>
      </c>
      <c r="I31" s="62">
        <v>23</v>
      </c>
      <c r="J31" s="109">
        <v>23</v>
      </c>
      <c r="K31" s="63">
        <v>2</v>
      </c>
      <c r="L31" s="64">
        <v>1861.2</v>
      </c>
      <c r="M31" s="65">
        <v>143</v>
      </c>
      <c r="N31" s="64">
        <v>3424.31</v>
      </c>
      <c r="O31" s="65">
        <v>224</v>
      </c>
      <c r="P31" s="64">
        <v>3681.5</v>
      </c>
      <c r="Q31" s="65">
        <v>240</v>
      </c>
      <c r="R31" s="110">
        <f t="shared" si="0"/>
        <v>8967.01</v>
      </c>
      <c r="S31" s="111">
        <f t="shared" si="1"/>
        <v>607</v>
      </c>
      <c r="T31" s="68">
        <f>S31/J31</f>
        <v>26.391304347826086</v>
      </c>
      <c r="U31" s="69">
        <f t="shared" si="2"/>
        <v>14.772668863261945</v>
      </c>
      <c r="V31" s="70">
        <v>18930.300000000003</v>
      </c>
      <c r="W31" s="71">
        <v>1363</v>
      </c>
      <c r="X31" s="72">
        <f t="shared" si="7"/>
        <v>-0.5263144271353334</v>
      </c>
      <c r="Y31" s="72">
        <f t="shared" si="7"/>
        <v>-0.5546588407923698</v>
      </c>
      <c r="Z31" s="98">
        <v>44221.36</v>
      </c>
      <c r="AA31" s="99">
        <v>3265</v>
      </c>
      <c r="AB31" s="75">
        <f t="shared" si="3"/>
        <v>13.544061255742726</v>
      </c>
    </row>
    <row r="32" spans="1:28" s="76" customFormat="1" ht="11.25">
      <c r="A32" s="55">
        <v>26</v>
      </c>
      <c r="B32" s="85"/>
      <c r="C32" s="88" t="s">
        <v>39</v>
      </c>
      <c r="D32" s="58" t="s">
        <v>38</v>
      </c>
      <c r="E32" s="89" t="s">
        <v>39</v>
      </c>
      <c r="F32" s="60">
        <v>43266</v>
      </c>
      <c r="G32" s="61" t="s">
        <v>40</v>
      </c>
      <c r="H32" s="62">
        <v>116</v>
      </c>
      <c r="I32" s="62">
        <v>2</v>
      </c>
      <c r="J32" s="109">
        <v>2</v>
      </c>
      <c r="K32" s="63">
        <v>10</v>
      </c>
      <c r="L32" s="64">
        <v>900</v>
      </c>
      <c r="M32" s="65">
        <v>180</v>
      </c>
      <c r="N32" s="64">
        <v>900</v>
      </c>
      <c r="O32" s="65">
        <v>180</v>
      </c>
      <c r="P32" s="64">
        <v>1000</v>
      </c>
      <c r="Q32" s="65">
        <v>200</v>
      </c>
      <c r="R32" s="66">
        <f t="shared" si="0"/>
        <v>2800</v>
      </c>
      <c r="S32" s="67">
        <f t="shared" si="1"/>
        <v>560</v>
      </c>
      <c r="T32" s="68">
        <f>S32/J32</f>
        <v>280</v>
      </c>
      <c r="U32" s="69">
        <f t="shared" si="2"/>
        <v>5</v>
      </c>
      <c r="V32" s="70"/>
      <c r="W32" s="71"/>
      <c r="X32" s="72"/>
      <c r="Y32" s="72">
        <f t="shared" si="7"/>
      </c>
      <c r="Z32" s="90">
        <v>180771.6</v>
      </c>
      <c r="AA32" s="91">
        <v>16637</v>
      </c>
      <c r="AB32" s="75">
        <f t="shared" si="3"/>
        <v>10.865636833563745</v>
      </c>
    </row>
    <row r="33" spans="1:28" s="76" customFormat="1" ht="11.25">
      <c r="A33" s="55">
        <v>27</v>
      </c>
      <c r="B33" s="56"/>
      <c r="C33" s="57" t="s">
        <v>52</v>
      </c>
      <c r="D33" s="58" t="s">
        <v>34</v>
      </c>
      <c r="E33" s="59" t="s">
        <v>53</v>
      </c>
      <c r="F33" s="60">
        <v>42755</v>
      </c>
      <c r="G33" s="61" t="s">
        <v>40</v>
      </c>
      <c r="H33" s="62">
        <v>12</v>
      </c>
      <c r="I33" s="62">
        <v>2</v>
      </c>
      <c r="J33" s="109">
        <v>2</v>
      </c>
      <c r="K33" s="63">
        <v>21</v>
      </c>
      <c r="L33" s="64">
        <v>830</v>
      </c>
      <c r="M33" s="65">
        <v>166</v>
      </c>
      <c r="N33" s="64">
        <v>830</v>
      </c>
      <c r="O33" s="65">
        <v>166</v>
      </c>
      <c r="P33" s="64">
        <v>840</v>
      </c>
      <c r="Q33" s="65">
        <v>168</v>
      </c>
      <c r="R33" s="66">
        <f t="shared" si="0"/>
        <v>2500</v>
      </c>
      <c r="S33" s="67">
        <f t="shared" si="1"/>
        <v>500</v>
      </c>
      <c r="T33" s="68">
        <f>S33/J33</f>
        <v>250</v>
      </c>
      <c r="U33" s="69">
        <f t="shared" si="2"/>
        <v>5</v>
      </c>
      <c r="V33" s="70"/>
      <c r="W33" s="71"/>
      <c r="X33" s="72"/>
      <c r="Y33" s="72">
        <f t="shared" si="7"/>
      </c>
      <c r="Z33" s="73">
        <v>98799.5</v>
      </c>
      <c r="AA33" s="74">
        <v>15119</v>
      </c>
      <c r="AB33" s="75">
        <f t="shared" si="3"/>
        <v>6.534790660757986</v>
      </c>
    </row>
    <row r="34" spans="1:28" s="76" customFormat="1" ht="11.25">
      <c r="A34" s="55">
        <v>28</v>
      </c>
      <c r="B34" s="77" t="s">
        <v>29</v>
      </c>
      <c r="C34" s="57" t="s">
        <v>96</v>
      </c>
      <c r="D34" s="58" t="s">
        <v>30</v>
      </c>
      <c r="E34" s="59" t="s">
        <v>97</v>
      </c>
      <c r="F34" s="60">
        <v>43427</v>
      </c>
      <c r="G34" s="61" t="s">
        <v>44</v>
      </c>
      <c r="H34" s="62">
        <v>12</v>
      </c>
      <c r="I34" s="62">
        <v>12</v>
      </c>
      <c r="J34" s="109">
        <v>12</v>
      </c>
      <c r="K34" s="63">
        <v>1</v>
      </c>
      <c r="L34" s="64">
        <v>1786.26</v>
      </c>
      <c r="M34" s="65">
        <v>121</v>
      </c>
      <c r="N34" s="64">
        <v>3197.4</v>
      </c>
      <c r="O34" s="65">
        <v>174</v>
      </c>
      <c r="P34" s="64">
        <v>3352.54</v>
      </c>
      <c r="Q34" s="65">
        <v>195</v>
      </c>
      <c r="R34" s="110">
        <f t="shared" si="0"/>
        <v>8336.2</v>
      </c>
      <c r="S34" s="111">
        <f t="shared" si="1"/>
        <v>490</v>
      </c>
      <c r="T34" s="68">
        <f>S34/J34</f>
        <v>40.833333333333336</v>
      </c>
      <c r="U34" s="69">
        <f t="shared" si="2"/>
        <v>17.01265306122449</v>
      </c>
      <c r="V34" s="70"/>
      <c r="W34" s="71"/>
      <c r="X34" s="72"/>
      <c r="Y34" s="72"/>
      <c r="Z34" s="98">
        <v>8336.2</v>
      </c>
      <c r="AA34" s="99">
        <v>490</v>
      </c>
      <c r="AB34" s="75">
        <f t="shared" si="3"/>
        <v>17.01265306122449</v>
      </c>
    </row>
    <row r="35" spans="1:28" s="76" customFormat="1" ht="11.25">
      <c r="A35" s="55">
        <v>29</v>
      </c>
      <c r="B35" s="56"/>
      <c r="C35" s="57" t="s">
        <v>59</v>
      </c>
      <c r="D35" s="58" t="s">
        <v>32</v>
      </c>
      <c r="E35" s="59" t="s">
        <v>59</v>
      </c>
      <c r="F35" s="60">
        <v>43378</v>
      </c>
      <c r="G35" s="61" t="s">
        <v>36</v>
      </c>
      <c r="H35" s="62">
        <v>280</v>
      </c>
      <c r="I35" s="62">
        <v>1</v>
      </c>
      <c r="J35" s="109">
        <v>1</v>
      </c>
      <c r="K35" s="63">
        <v>4</v>
      </c>
      <c r="L35" s="64">
        <v>799</v>
      </c>
      <c r="M35" s="65">
        <v>144</v>
      </c>
      <c r="N35" s="64">
        <v>760</v>
      </c>
      <c r="O35" s="65">
        <v>136</v>
      </c>
      <c r="P35" s="64">
        <v>606</v>
      </c>
      <c r="Q35" s="65">
        <v>164</v>
      </c>
      <c r="R35" s="66">
        <f t="shared" si="0"/>
        <v>2165</v>
      </c>
      <c r="S35" s="67">
        <f t="shared" si="1"/>
        <v>444</v>
      </c>
      <c r="T35" s="68">
        <f>S35/J35</f>
        <v>444</v>
      </c>
      <c r="U35" s="69">
        <f t="shared" si="2"/>
        <v>4.876126126126126</v>
      </c>
      <c r="V35" s="70">
        <v>1696.8400000000001</v>
      </c>
      <c r="W35" s="71">
        <v>121</v>
      </c>
      <c r="X35" s="72">
        <f aca="true" t="shared" si="8" ref="X35:X45">IF(V35&lt;&gt;0,-(V35-R35)/V35,"")</f>
        <v>0.27590108672591396</v>
      </c>
      <c r="Y35" s="72">
        <f aca="true" t="shared" si="9" ref="Y35:Y45">IF(W35&lt;&gt;0,-(W35-S35)/W35,"")</f>
        <v>2.669421487603306</v>
      </c>
      <c r="Z35" s="73">
        <v>516377.59</v>
      </c>
      <c r="AA35" s="74">
        <v>41023</v>
      </c>
      <c r="AB35" s="75">
        <f t="shared" si="3"/>
        <v>12.587514077468738</v>
      </c>
    </row>
    <row r="36" spans="1:28" s="76" customFormat="1" ht="11.25">
      <c r="A36" s="55">
        <v>30</v>
      </c>
      <c r="B36" s="85"/>
      <c r="C36" s="88" t="s">
        <v>56</v>
      </c>
      <c r="D36" s="58" t="s">
        <v>38</v>
      </c>
      <c r="E36" s="89" t="s">
        <v>56</v>
      </c>
      <c r="F36" s="60">
        <v>43357</v>
      </c>
      <c r="G36" s="61" t="s">
        <v>40</v>
      </c>
      <c r="H36" s="62">
        <v>30</v>
      </c>
      <c r="I36" s="62">
        <v>1</v>
      </c>
      <c r="J36" s="109">
        <v>1</v>
      </c>
      <c r="K36" s="63">
        <v>11</v>
      </c>
      <c r="L36" s="64">
        <v>665</v>
      </c>
      <c r="M36" s="65">
        <v>133</v>
      </c>
      <c r="N36" s="64">
        <v>670</v>
      </c>
      <c r="O36" s="65">
        <v>134</v>
      </c>
      <c r="P36" s="64">
        <v>665</v>
      </c>
      <c r="Q36" s="65">
        <v>133</v>
      </c>
      <c r="R36" s="66">
        <f t="shared" si="0"/>
        <v>2000</v>
      </c>
      <c r="S36" s="67">
        <f t="shared" si="1"/>
        <v>400</v>
      </c>
      <c r="T36" s="68">
        <f>S36/J36</f>
        <v>400</v>
      </c>
      <c r="U36" s="69"/>
      <c r="V36" s="70"/>
      <c r="W36" s="71"/>
      <c r="X36" s="72"/>
      <c r="Y36" s="72">
        <f t="shared" si="9"/>
      </c>
      <c r="Z36" s="90">
        <v>180771.6</v>
      </c>
      <c r="AA36" s="91">
        <v>16637</v>
      </c>
      <c r="AB36" s="75">
        <f t="shared" si="3"/>
        <v>10.865636833563745</v>
      </c>
    </row>
    <row r="37" spans="1:28" s="76" customFormat="1" ht="11.25">
      <c r="A37" s="55">
        <v>31</v>
      </c>
      <c r="B37" s="85"/>
      <c r="C37" s="88" t="s">
        <v>48</v>
      </c>
      <c r="D37" s="58" t="s">
        <v>42</v>
      </c>
      <c r="E37" s="89" t="s">
        <v>48</v>
      </c>
      <c r="F37" s="60">
        <v>43224</v>
      </c>
      <c r="G37" s="61" t="s">
        <v>40</v>
      </c>
      <c r="H37" s="62">
        <v>13</v>
      </c>
      <c r="I37" s="62">
        <v>1</v>
      </c>
      <c r="J37" s="109">
        <v>1</v>
      </c>
      <c r="K37" s="63">
        <v>9</v>
      </c>
      <c r="L37" s="64">
        <v>665</v>
      </c>
      <c r="M37" s="65">
        <v>133</v>
      </c>
      <c r="N37" s="64">
        <v>670</v>
      </c>
      <c r="O37" s="65">
        <v>134</v>
      </c>
      <c r="P37" s="64">
        <v>665</v>
      </c>
      <c r="Q37" s="65">
        <v>133</v>
      </c>
      <c r="R37" s="66">
        <f t="shared" si="0"/>
        <v>2000</v>
      </c>
      <c r="S37" s="67">
        <f t="shared" si="1"/>
        <v>400</v>
      </c>
      <c r="T37" s="68">
        <f>S37/J37</f>
        <v>400</v>
      </c>
      <c r="U37" s="69">
        <f aca="true" t="shared" si="10" ref="U37:U45">R37/S37</f>
        <v>5</v>
      </c>
      <c r="V37" s="70"/>
      <c r="W37" s="71"/>
      <c r="X37" s="72"/>
      <c r="Y37" s="72">
        <f t="shared" si="9"/>
      </c>
      <c r="Z37" s="90">
        <v>46659</v>
      </c>
      <c r="AA37" s="91">
        <v>5651</v>
      </c>
      <c r="AB37" s="75">
        <f t="shared" si="3"/>
        <v>8.256768713502035</v>
      </c>
    </row>
    <row r="38" spans="1:28" s="76" customFormat="1" ht="11.25">
      <c r="A38" s="55">
        <v>32</v>
      </c>
      <c r="B38" s="56"/>
      <c r="C38" s="57" t="s">
        <v>89</v>
      </c>
      <c r="D38" s="58" t="s">
        <v>32</v>
      </c>
      <c r="E38" s="59" t="s">
        <v>89</v>
      </c>
      <c r="F38" s="60">
        <v>43420</v>
      </c>
      <c r="G38" s="61" t="s">
        <v>43</v>
      </c>
      <c r="H38" s="62">
        <v>63</v>
      </c>
      <c r="I38" s="62">
        <v>6</v>
      </c>
      <c r="J38" s="109">
        <v>6</v>
      </c>
      <c r="K38" s="63">
        <v>2</v>
      </c>
      <c r="L38" s="64">
        <v>1192</v>
      </c>
      <c r="M38" s="65">
        <v>120</v>
      </c>
      <c r="N38" s="64">
        <v>1023</v>
      </c>
      <c r="O38" s="65">
        <v>127</v>
      </c>
      <c r="P38" s="64">
        <v>570</v>
      </c>
      <c r="Q38" s="65">
        <v>74</v>
      </c>
      <c r="R38" s="112">
        <f t="shared" si="0"/>
        <v>2785</v>
      </c>
      <c r="S38" s="113">
        <f t="shared" si="1"/>
        <v>321</v>
      </c>
      <c r="T38" s="68">
        <f>S38/J38</f>
        <v>53.5</v>
      </c>
      <c r="U38" s="69">
        <f t="shared" si="10"/>
        <v>8.67601246105919</v>
      </c>
      <c r="V38" s="70">
        <v>30774.25</v>
      </c>
      <c r="W38" s="71">
        <v>2304</v>
      </c>
      <c r="X38" s="72">
        <f t="shared" si="8"/>
        <v>-0.9095022624434389</v>
      </c>
      <c r="Y38" s="72">
        <f t="shared" si="9"/>
        <v>-0.8606770833333334</v>
      </c>
      <c r="Z38" s="114">
        <v>48227.25</v>
      </c>
      <c r="AA38" s="115">
        <v>3768</v>
      </c>
      <c r="AB38" s="75">
        <f t="shared" si="3"/>
        <v>12.799164012738853</v>
      </c>
    </row>
    <row r="39" spans="1:28" s="76" customFormat="1" ht="11.25">
      <c r="A39" s="55">
        <v>33</v>
      </c>
      <c r="B39" s="56"/>
      <c r="C39" s="57" t="s">
        <v>69</v>
      </c>
      <c r="D39" s="58" t="s">
        <v>45</v>
      </c>
      <c r="E39" s="59" t="s">
        <v>70</v>
      </c>
      <c r="F39" s="60">
        <v>43399</v>
      </c>
      <c r="G39" s="61" t="s">
        <v>47</v>
      </c>
      <c r="H39" s="62">
        <v>45</v>
      </c>
      <c r="I39" s="62">
        <v>5</v>
      </c>
      <c r="J39" s="109">
        <v>5</v>
      </c>
      <c r="K39" s="63">
        <v>5</v>
      </c>
      <c r="L39" s="64">
        <v>1150</v>
      </c>
      <c r="M39" s="65">
        <v>82</v>
      </c>
      <c r="N39" s="64">
        <v>1482.86</v>
      </c>
      <c r="O39" s="65">
        <v>118</v>
      </c>
      <c r="P39" s="64">
        <v>1677</v>
      </c>
      <c r="Q39" s="65">
        <v>119</v>
      </c>
      <c r="R39" s="110">
        <f t="shared" si="0"/>
        <v>4309.86</v>
      </c>
      <c r="S39" s="111">
        <f t="shared" si="1"/>
        <v>319</v>
      </c>
      <c r="T39" s="68">
        <f>S39/J39</f>
        <v>63.8</v>
      </c>
      <c r="U39" s="69">
        <f t="shared" si="10"/>
        <v>13.5105329153605</v>
      </c>
      <c r="V39" s="70">
        <v>1365</v>
      </c>
      <c r="W39" s="71">
        <v>99</v>
      </c>
      <c r="X39" s="72">
        <f t="shared" si="8"/>
        <v>2.157406593406593</v>
      </c>
      <c r="Y39" s="72">
        <f t="shared" si="9"/>
        <v>2.2222222222222223</v>
      </c>
      <c r="Z39" s="98">
        <v>77581.05</v>
      </c>
      <c r="AA39" s="99">
        <v>7916</v>
      </c>
      <c r="AB39" s="75">
        <f t="shared" si="3"/>
        <v>9.800536887316827</v>
      </c>
    </row>
    <row r="40" spans="1:28" s="76" customFormat="1" ht="11.25">
      <c r="A40" s="55">
        <v>34</v>
      </c>
      <c r="B40" s="56"/>
      <c r="C40" s="57" t="s">
        <v>54</v>
      </c>
      <c r="D40" s="58" t="s">
        <v>49</v>
      </c>
      <c r="E40" s="59" t="s">
        <v>54</v>
      </c>
      <c r="F40" s="60">
        <v>43413</v>
      </c>
      <c r="G40" s="61" t="s">
        <v>36</v>
      </c>
      <c r="H40" s="62">
        <v>63</v>
      </c>
      <c r="I40" s="62">
        <v>2</v>
      </c>
      <c r="J40" s="109">
        <v>2</v>
      </c>
      <c r="K40" s="63">
        <v>3</v>
      </c>
      <c r="L40" s="64">
        <v>1228.69</v>
      </c>
      <c r="M40" s="65">
        <v>79</v>
      </c>
      <c r="N40" s="64">
        <v>1180</v>
      </c>
      <c r="O40" s="65">
        <v>98</v>
      </c>
      <c r="P40" s="64">
        <v>1260.69</v>
      </c>
      <c r="Q40" s="65">
        <v>89</v>
      </c>
      <c r="R40" s="66">
        <f t="shared" si="0"/>
        <v>3669.38</v>
      </c>
      <c r="S40" s="67">
        <f t="shared" si="1"/>
        <v>266</v>
      </c>
      <c r="T40" s="68">
        <f>S40/J40</f>
        <v>133</v>
      </c>
      <c r="U40" s="69">
        <f t="shared" si="10"/>
        <v>13.79466165413534</v>
      </c>
      <c r="V40" s="70">
        <v>12204.17</v>
      </c>
      <c r="W40" s="71">
        <v>607</v>
      </c>
      <c r="X40" s="72">
        <f t="shared" si="8"/>
        <v>-0.6993339161942189</v>
      </c>
      <c r="Y40" s="72">
        <f t="shared" si="9"/>
        <v>-0.5617792421746294</v>
      </c>
      <c r="Z40" s="73">
        <v>156366.7</v>
      </c>
      <c r="AA40" s="74">
        <v>9894</v>
      </c>
      <c r="AB40" s="75">
        <f t="shared" si="3"/>
        <v>15.804194461289672</v>
      </c>
    </row>
    <row r="41" spans="1:28" s="76" customFormat="1" ht="11.25">
      <c r="A41" s="55">
        <v>35</v>
      </c>
      <c r="B41" s="56"/>
      <c r="C41" s="57" t="s">
        <v>76</v>
      </c>
      <c r="D41" s="58" t="s">
        <v>32</v>
      </c>
      <c r="E41" s="59" t="s">
        <v>77</v>
      </c>
      <c r="F41" s="60">
        <v>43406</v>
      </c>
      <c r="G41" s="61" t="s">
        <v>28</v>
      </c>
      <c r="H41" s="62">
        <v>199</v>
      </c>
      <c r="I41" s="62">
        <v>3</v>
      </c>
      <c r="J41" s="109">
        <v>3</v>
      </c>
      <c r="K41" s="63">
        <v>4</v>
      </c>
      <c r="L41" s="64">
        <v>1156</v>
      </c>
      <c r="M41" s="65">
        <v>51</v>
      </c>
      <c r="N41" s="64">
        <v>1114</v>
      </c>
      <c r="O41" s="65">
        <v>73</v>
      </c>
      <c r="P41" s="64">
        <v>1862</v>
      </c>
      <c r="Q41" s="65">
        <v>118</v>
      </c>
      <c r="R41" s="66">
        <f t="shared" si="0"/>
        <v>4132</v>
      </c>
      <c r="S41" s="67">
        <f t="shared" si="1"/>
        <v>242</v>
      </c>
      <c r="T41" s="68">
        <f>S41/J41</f>
        <v>80.66666666666667</v>
      </c>
      <c r="U41" s="69">
        <f t="shared" si="10"/>
        <v>17.074380165289256</v>
      </c>
      <c r="V41" s="70">
        <v>57521</v>
      </c>
      <c r="W41" s="71">
        <v>3900</v>
      </c>
      <c r="X41" s="72">
        <f t="shared" si="8"/>
        <v>-0.9281653656925297</v>
      </c>
      <c r="Y41" s="72">
        <f t="shared" si="9"/>
        <v>-0.9379487179487179</v>
      </c>
      <c r="Z41" s="73">
        <v>844892</v>
      </c>
      <c r="AA41" s="74">
        <v>56794</v>
      </c>
      <c r="AB41" s="75">
        <f t="shared" si="3"/>
        <v>14.876430608867134</v>
      </c>
    </row>
    <row r="42" spans="1:28" s="76" customFormat="1" ht="11.25">
      <c r="A42" s="55">
        <v>36</v>
      </c>
      <c r="B42" s="56"/>
      <c r="C42" s="57" t="s">
        <v>67</v>
      </c>
      <c r="D42" s="58" t="s">
        <v>49</v>
      </c>
      <c r="E42" s="59" t="s">
        <v>68</v>
      </c>
      <c r="F42" s="60">
        <v>43399</v>
      </c>
      <c r="G42" s="61" t="s">
        <v>58</v>
      </c>
      <c r="H42" s="62">
        <v>116</v>
      </c>
      <c r="I42" s="62">
        <v>4</v>
      </c>
      <c r="J42" s="109">
        <v>4</v>
      </c>
      <c r="K42" s="63">
        <v>5</v>
      </c>
      <c r="L42" s="64">
        <v>739</v>
      </c>
      <c r="M42" s="65">
        <v>52</v>
      </c>
      <c r="N42" s="64">
        <v>1024</v>
      </c>
      <c r="O42" s="65">
        <v>66</v>
      </c>
      <c r="P42" s="64">
        <v>1932</v>
      </c>
      <c r="Q42" s="65">
        <v>118</v>
      </c>
      <c r="R42" s="66">
        <f t="shared" si="0"/>
        <v>3695</v>
      </c>
      <c r="S42" s="67">
        <f t="shared" si="1"/>
        <v>236</v>
      </c>
      <c r="T42" s="68">
        <f>S42/J42</f>
        <v>59</v>
      </c>
      <c r="U42" s="69">
        <f t="shared" si="10"/>
        <v>15.65677966101695</v>
      </c>
      <c r="V42" s="70">
        <v>23947</v>
      </c>
      <c r="W42" s="71">
        <v>1180</v>
      </c>
      <c r="X42" s="72">
        <f t="shared" si="8"/>
        <v>-0.8457009228713409</v>
      </c>
      <c r="Y42" s="72">
        <f t="shared" si="9"/>
        <v>-0.8</v>
      </c>
      <c r="Z42" s="73">
        <v>853038</v>
      </c>
      <c r="AA42" s="74">
        <v>52649</v>
      </c>
      <c r="AB42" s="75">
        <f t="shared" si="3"/>
        <v>16.202359019164657</v>
      </c>
    </row>
    <row r="43" spans="1:28" s="76" customFormat="1" ht="11.25">
      <c r="A43" s="55">
        <v>37</v>
      </c>
      <c r="B43" s="56"/>
      <c r="C43" s="57" t="s">
        <v>71</v>
      </c>
      <c r="D43" s="58">
        <v>13</v>
      </c>
      <c r="E43" s="59" t="s">
        <v>71</v>
      </c>
      <c r="F43" s="60">
        <v>43406</v>
      </c>
      <c r="G43" s="61" t="s">
        <v>37</v>
      </c>
      <c r="H43" s="62">
        <v>105</v>
      </c>
      <c r="I43" s="62">
        <v>2</v>
      </c>
      <c r="J43" s="109">
        <v>2</v>
      </c>
      <c r="K43" s="63">
        <v>4</v>
      </c>
      <c r="L43" s="64">
        <v>105</v>
      </c>
      <c r="M43" s="65">
        <v>11</v>
      </c>
      <c r="N43" s="64">
        <v>458</v>
      </c>
      <c r="O43" s="65">
        <v>46</v>
      </c>
      <c r="P43" s="64">
        <v>470</v>
      </c>
      <c r="Q43" s="65">
        <v>46</v>
      </c>
      <c r="R43" s="66">
        <f t="shared" si="0"/>
        <v>1033</v>
      </c>
      <c r="S43" s="67">
        <f t="shared" si="1"/>
        <v>103</v>
      </c>
      <c r="T43" s="68">
        <f>S43/J43</f>
        <v>51.5</v>
      </c>
      <c r="U43" s="69">
        <f t="shared" si="10"/>
        <v>10.029126213592233</v>
      </c>
      <c r="V43" s="70">
        <v>3128</v>
      </c>
      <c r="W43" s="71">
        <v>233</v>
      </c>
      <c r="X43" s="72">
        <f t="shared" si="8"/>
        <v>-0.6697570332480819</v>
      </c>
      <c r="Y43" s="72">
        <f t="shared" si="9"/>
        <v>-0.5579399141630901</v>
      </c>
      <c r="Z43" s="86">
        <v>305449.77</v>
      </c>
      <c r="AA43" s="87">
        <v>24361</v>
      </c>
      <c r="AB43" s="75">
        <f t="shared" si="3"/>
        <v>12.53847420056648</v>
      </c>
    </row>
    <row r="44" spans="1:28" s="76" customFormat="1" ht="11.25">
      <c r="A44" s="55">
        <v>38</v>
      </c>
      <c r="B44" s="56"/>
      <c r="C44" s="57" t="s">
        <v>64</v>
      </c>
      <c r="D44" s="58" t="s">
        <v>49</v>
      </c>
      <c r="E44" s="59" t="s">
        <v>64</v>
      </c>
      <c r="F44" s="60">
        <v>43392</v>
      </c>
      <c r="G44" s="61" t="s">
        <v>46</v>
      </c>
      <c r="H44" s="62">
        <v>65</v>
      </c>
      <c r="I44" s="62">
        <v>2</v>
      </c>
      <c r="J44" s="109">
        <v>2</v>
      </c>
      <c r="K44" s="63">
        <v>6</v>
      </c>
      <c r="L44" s="64">
        <v>96</v>
      </c>
      <c r="M44" s="65">
        <v>9</v>
      </c>
      <c r="N44" s="64">
        <v>147</v>
      </c>
      <c r="O44" s="65">
        <v>15</v>
      </c>
      <c r="P44" s="64">
        <v>237</v>
      </c>
      <c r="Q44" s="65">
        <v>22</v>
      </c>
      <c r="R44" s="110">
        <f t="shared" si="0"/>
        <v>480</v>
      </c>
      <c r="S44" s="111">
        <f t="shared" si="1"/>
        <v>46</v>
      </c>
      <c r="T44" s="68">
        <f>S44/J44</f>
        <v>23</v>
      </c>
      <c r="U44" s="69">
        <f t="shared" si="10"/>
        <v>10.434782608695652</v>
      </c>
      <c r="V44" s="70">
        <v>386</v>
      </c>
      <c r="W44" s="71">
        <v>39</v>
      </c>
      <c r="X44" s="72">
        <f t="shared" si="8"/>
        <v>0.24352331606217617</v>
      </c>
      <c r="Y44" s="72">
        <f t="shared" si="9"/>
        <v>0.1794871794871795</v>
      </c>
      <c r="Z44" s="98">
        <v>93980</v>
      </c>
      <c r="AA44" s="99">
        <v>8425</v>
      </c>
      <c r="AB44" s="75">
        <f t="shared" si="3"/>
        <v>11.154896142433234</v>
      </c>
    </row>
    <row r="45" spans="1:28" s="76" customFormat="1" ht="11.25">
      <c r="A45" s="55">
        <v>39</v>
      </c>
      <c r="B45" s="56"/>
      <c r="C45" s="57" t="s">
        <v>79</v>
      </c>
      <c r="D45" s="58" t="s">
        <v>49</v>
      </c>
      <c r="E45" s="59" t="s">
        <v>80</v>
      </c>
      <c r="F45" s="60">
        <v>43413</v>
      </c>
      <c r="G45" s="61" t="s">
        <v>47</v>
      </c>
      <c r="H45" s="62">
        <v>25</v>
      </c>
      <c r="I45" s="62">
        <v>1</v>
      </c>
      <c r="J45" s="109">
        <v>1</v>
      </c>
      <c r="K45" s="63">
        <v>3</v>
      </c>
      <c r="L45" s="64">
        <v>24</v>
      </c>
      <c r="M45" s="65">
        <v>2</v>
      </c>
      <c r="N45" s="64">
        <v>48</v>
      </c>
      <c r="O45" s="65">
        <v>4</v>
      </c>
      <c r="P45" s="64">
        <v>60</v>
      </c>
      <c r="Q45" s="65">
        <v>5</v>
      </c>
      <c r="R45" s="110">
        <f t="shared" si="0"/>
        <v>132</v>
      </c>
      <c r="S45" s="111">
        <f t="shared" si="1"/>
        <v>11</v>
      </c>
      <c r="T45" s="68">
        <f>S45/J45</f>
        <v>11</v>
      </c>
      <c r="U45" s="69">
        <f t="shared" si="10"/>
        <v>12</v>
      </c>
      <c r="V45" s="70">
        <v>3677.14</v>
      </c>
      <c r="W45" s="71">
        <v>319</v>
      </c>
      <c r="X45" s="72">
        <f t="shared" si="8"/>
        <v>-0.9641025362102068</v>
      </c>
      <c r="Y45" s="72">
        <f t="shared" si="9"/>
        <v>-0.9655172413793104</v>
      </c>
      <c r="Z45" s="98">
        <v>30564.51</v>
      </c>
      <c r="AA45" s="99">
        <v>2627</v>
      </c>
      <c r="AB45" s="75">
        <f t="shared" si="3"/>
        <v>11.634758279406165</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2015-01-21T23:11:37Z</cp:lastPrinted>
  <dcterms:created xsi:type="dcterms:W3CDTF">2006-03-15T09:07:04Z</dcterms:created>
  <dcterms:modified xsi:type="dcterms:W3CDTF">2018-11-26T16:18:00Z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