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360" windowHeight="4755" tabRatio="697" activeTab="0"/>
  </bookViews>
  <sheets>
    <sheet name="16-22.11.2018 (hafta)" sheetId="1" r:id="rId1"/>
  </sheets>
  <definedNames>
    <definedName name="Excel_BuiltIn__FilterDatabase" localSheetId="0">'16-22.11.2018 (hafta)'!$A$1:$V$62</definedName>
    <definedName name="_xlnm.Print_Area" localSheetId="0">'16-22.11.2018 (hafta)'!#REF!</definedName>
  </definedNames>
  <calcPr fullCalcOnLoad="1"/>
</workbook>
</file>

<file path=xl/sharedStrings.xml><?xml version="1.0" encoding="utf-8"?>
<sst xmlns="http://schemas.openxmlformats.org/spreadsheetml/2006/main" count="259" uniqueCount="132">
  <si>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</si>
  <si>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</si>
  <si>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</si>
  <si>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</si>
  <si>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</si>
  <si>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</si>
  <si>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</si>
  <si>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</si>
  <si>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</si>
  <si>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</si>
  <si>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</si>
  <si>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</si>
  <si>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</si>
  <si>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</si>
  <si>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</si>
  <si>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</si>
  <si>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</si>
  <si>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</si>
  <si>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</si>
  <si>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</si>
  <si>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</si>
  <si>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</si>
  <si>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</si>
  <si>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</si>
  <si>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</si>
  <si>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</si>
  <si>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TME</t>
  </si>
  <si>
    <t>7+13A</t>
  </si>
  <si>
    <t>WARNER BROS. TURKEY</t>
  </si>
  <si>
    <t>7A</t>
  </si>
  <si>
    <t>SHERLOCK GNOMES</t>
  </si>
  <si>
    <t>G</t>
  </si>
  <si>
    <t>CÜCE DEDEKTİF ŞERLOK</t>
  </si>
  <si>
    <t>CGVMARS DAĞITIM</t>
  </si>
  <si>
    <t>BİR FİLM</t>
  </si>
  <si>
    <t>7+</t>
  </si>
  <si>
    <t>DERİN FİLM</t>
  </si>
  <si>
    <t>HURVINEK A KOUZELNE MUZEUM</t>
  </si>
  <si>
    <t>SIHIRLI MUZE</t>
  </si>
  <si>
    <t>13+</t>
  </si>
  <si>
    <t>ÖZEN FİLM</t>
  </si>
  <si>
    <t>DQE'S PETER PAN: THE NEW ADVENTURES</t>
  </si>
  <si>
    <t>PETER PAN VE TINKER BELL: SİHİRLİ DÜNYA</t>
  </si>
  <si>
    <t>BS DAĞITIM</t>
  </si>
  <si>
    <t>13+15A</t>
  </si>
  <si>
    <t>PLOEY: YOU NEVER FLY ALONE</t>
  </si>
  <si>
    <t>PULOİ: ASLA YALNIZ UÇMAYACAKSIN</t>
  </si>
  <si>
    <t>MC FİLM</t>
  </si>
  <si>
    <t>KURMACA</t>
  </si>
  <si>
    <t>VYKRADENA PRYNTSESA: RUSLAN I LUDMILA</t>
  </si>
  <si>
    <t>KAYIP PRENSES</t>
  </si>
  <si>
    <t>SURF'S UP 2: WAVEMANIA</t>
  </si>
  <si>
    <t>NEŞELİ DALGALAR: DALGAMANYA</t>
  </si>
  <si>
    <t>18+</t>
  </si>
  <si>
    <t>M3 FİLM</t>
  </si>
  <si>
    <t>SANTA &amp; CIE</t>
  </si>
  <si>
    <t>YENİ YIL TEHLİKEDE</t>
  </si>
  <si>
    <t>TOIVON TUOLLA  PUOLEN</t>
  </si>
  <si>
    <t>UMUDUN ÖTEKİ YÜZÜ</t>
  </si>
  <si>
    <t>DIE HASCHENSCHULE: JAGD NACH DEM GOLDENEN</t>
  </si>
  <si>
    <t>TAVŞAN OKULU</t>
  </si>
  <si>
    <t>ANONS</t>
  </si>
  <si>
    <t>VICTORIA</t>
  </si>
  <si>
    <t>SUSPIRIA</t>
  </si>
  <si>
    <t>CINDERELLA</t>
  </si>
  <si>
    <t>DIVAS ASTES</t>
  </si>
  <si>
    <t>İKİ KAFADAR</t>
  </si>
  <si>
    <t>KAPT'N SHARKY</t>
  </si>
  <si>
    <t>KAPTAN DANDUN</t>
  </si>
  <si>
    <t>SIBERIA</t>
  </si>
  <si>
    <t>SİBİRYA</t>
  </si>
  <si>
    <t>DEEP</t>
  </si>
  <si>
    <t>DİP DİP: BİR OKYANUS MACERASI</t>
  </si>
  <si>
    <t>BAJRANGI BHAIJAAN</t>
  </si>
  <si>
    <t>SEVGİNİN GÜCÜ</t>
  </si>
  <si>
    <t>MUG</t>
  </si>
  <si>
    <t>YÜZ</t>
  </si>
  <si>
    <t>WESTERN</t>
  </si>
  <si>
    <t>GÜVERCİN</t>
  </si>
  <si>
    <t>CJET</t>
  </si>
  <si>
    <t>NEVER LEAVE ME</t>
  </si>
  <si>
    <t>BIRAKMA BENİ</t>
  </si>
  <si>
    <t>HALEF</t>
  </si>
  <si>
    <t>LA NUIT A DEVORE LE MONDE</t>
  </si>
  <si>
    <t>GECE DÜNYAYI YUTTUĞUNDA</t>
  </si>
  <si>
    <t>İSTANBUL MUHAFIZLARI</t>
  </si>
  <si>
    <t>AYDEDE</t>
  </si>
  <si>
    <t>VENOM</t>
  </si>
  <si>
    <t>VENOM: ZEHİRLİ ÖFKE</t>
  </si>
  <si>
    <t>A STAR IS BORN</t>
  </si>
  <si>
    <t>BİR YILDIZ DOĞUYOR</t>
  </si>
  <si>
    <t>LAS HEREDERAS</t>
  </si>
  <si>
    <t>MİSAFİRLER</t>
  </si>
  <si>
    <t>YOL ARKADAŞIM 2</t>
  </si>
  <si>
    <t>YOLARKADAŞIM 2</t>
  </si>
  <si>
    <t>KEŞİF</t>
  </si>
  <si>
    <t>EL UMMAR</t>
  </si>
  <si>
    <t>ELLIOT THE LITTLEST REINDEER</t>
  </si>
  <si>
    <t>KARLAR PRENSİ: ELLIOT</t>
  </si>
  <si>
    <t>MUSEO</t>
  </si>
  <si>
    <t>MÜZE</t>
  </si>
  <si>
    <t>MÜSLÜM</t>
  </si>
  <si>
    <t>RAFADAN TAYFA</t>
  </si>
  <si>
    <t>NAPOLI VELATA</t>
  </si>
  <si>
    <t>NAPILİ'NİN SIRRI</t>
  </si>
  <si>
    <t>DIE LEGENDE VOM HASSLICHEN KONIG</t>
  </si>
  <si>
    <t>ÇİRKİN KRAL EFSANESİ</t>
  </si>
  <si>
    <t>ECİNNİ</t>
  </si>
  <si>
    <t>CLIMAX</t>
  </si>
  <si>
    <t>İYİ OYUN</t>
  </si>
  <si>
    <t>BOHEMIAN RHAPSODY</t>
  </si>
  <si>
    <t>BHOMIAN RHAPSODY</t>
  </si>
  <si>
    <t>THE NUTCRACKER AND THE FOUR REALMS</t>
  </si>
  <si>
    <t>FINDIKKIRAN VE DÖRT MEVSİM</t>
  </si>
  <si>
    <t>ÇAKALLARLA DANS 5</t>
  </si>
  <si>
    <t>THE MISEDUCATION OF CAMERON POST</t>
  </si>
  <si>
    <t>CAMERON POST'A TERS TERAPİ</t>
  </si>
  <si>
    <t>OVERLORD</t>
  </si>
  <si>
    <t>OVERLORD OPERASYONU</t>
  </si>
  <si>
    <t>16 - 22 KASIM  2018 / 47. VİZYON HAFTASI</t>
  </si>
  <si>
    <t>CİN TEPESİ</t>
  </si>
  <si>
    <t>PRINCESS AND THE DRAGON</t>
  </si>
  <si>
    <t>PRENSES VE EJDERHA</t>
  </si>
  <si>
    <t>WHITNEY</t>
  </si>
  <si>
    <t>HER ŞEY SENİNLE GÜZEL</t>
  </si>
  <si>
    <t>KOYVER GİTSİN</t>
  </si>
  <si>
    <t>KAN PARASI</t>
  </si>
  <si>
    <t>ÇİFT'LİK BANK: TOSUN FİRARDA</t>
  </si>
  <si>
    <t>FANTASTIC BEASTS: THE CRIMES OF GRINDELWALD</t>
  </si>
  <si>
    <t>FANTASTİK CANAVARLAR 2: GRINDELWALD'IN SUÇLARI</t>
  </si>
  <si>
    <t>WIDOWS</t>
  </si>
  <si>
    <t>DUL KADINLAR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</si>
</sst>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\-??\ _T_L_-;_-@_-"/>
    <numFmt numFmtId="173" formatCode="_(* #,##0.00_);_(* \(#,##0.00\);_(* \-??_);_(@_)"/>
    <numFmt numFmtId="174" formatCode="d\ mmmm\ yy;@"/>
    <numFmt numFmtId="175" formatCode="_-* #,##0.00&quot; ₺&quot;_-;\-* #,##0.00&quot; ₺&quot;_-;_-* \-??&quot; ₺&quot;_-;_-@_-"/>
    <numFmt numFmtId="176" formatCode="_-* #,##0.00\ _Y_T_L_-;\-* #,##0.00\ _Y_T_L_-;_-* \-??\ _Y_T_L_-;_-@_-"/>
    <numFmt numFmtId="177" formatCode="0\ %"/>
    <numFmt numFmtId="178" formatCode="dd/mm/yyyy"/>
    <numFmt numFmtId="179" formatCode="dd/mm/yy;@"/>
    <numFmt numFmtId="180" formatCode="0\ %\ "/>
    <numFmt numFmtId="181" formatCode="hh:mm:ss\ AM/PM"/>
    <numFmt numFmtId="182" formatCode="_ * #,##0.00_)&quot; TRY&quot;_ ;_ * \(#,##0.00&quot;) TRY&quot;_ ;_ * \-??_)&quot; TRY&quot;_ ;_ @_ "/>
    <numFmt numFmtId="183" formatCode="_-* #,##0.00\ _₺_-;\-* #,##0.00\ _₺_-;_-* \-??\ _₺_-;_-@_-"/>
    <numFmt numFmtId="184" formatCode="dd/mmm"/>
    <numFmt numFmtId="185" formatCode="0.00\ %"/>
    <numFmt numFmtId="186" formatCode="#,##0.00\ \ "/>
    <numFmt numFmtId="187" formatCode="#,##0\ "/>
    <numFmt numFmtId="188" formatCode="#,##0.00\ &quot;TL&quot;"/>
    <numFmt numFmtId="189" formatCode="_ * #,##0.00_)\ &quot;TRY&quot;_ ;_ * \(#,##0.00\)\ &quot;TRY&quot;_ ;_ * &quot;-&quot;??_)\ &quot;TRY&quot;_ ;_ @_ "/>
    <numFmt numFmtId="190" formatCode="#,##0\ \ "/>
    <numFmt numFmtId="191" formatCode="_-* #,##0\ _T_L_-;\-* #,##0\ _T_L_-;_-* &quot;-&quot;??\ _T_L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</numFmts>
  <fonts count="75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b/>
      <sz val="7"/>
      <color indexed="30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58" fillId="20" borderId="5" applyNumberFormat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59" fillId="22" borderId="6" applyNumberFormat="0" applyAlignment="0" applyProtection="0"/>
    <xf numFmtId="0" fontId="60" fillId="20" borderId="6" applyNumberFormat="0" applyAlignment="0" applyProtection="0"/>
    <xf numFmtId="0" fontId="61" fillId="23" borderId="7" applyNumberFormat="0" applyAlignment="0" applyProtection="0"/>
    <xf numFmtId="0" fontId="62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5" borderId="0" applyNumberFormat="0" applyBorder="0" applyAlignment="0" applyProtection="0"/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3" fillId="0" borderId="0">
      <alignment/>
      <protection/>
    </xf>
    <xf numFmtId="174" fontId="3" fillId="0" borderId="0">
      <alignment/>
      <protection/>
    </xf>
    <xf numFmtId="0" fontId="0" fillId="26" borderId="8" applyNumberFormat="0" applyFont="0" applyAlignment="0" applyProtection="0"/>
    <xf numFmtId="0" fontId="64" fillId="27" borderId="0" applyNumberFormat="0" applyBorder="0" applyAlignment="0" applyProtection="0"/>
    <xf numFmtId="0" fontId="4" fillId="28" borderId="9">
      <alignment horizontal="center" vertical="center"/>
      <protection/>
    </xf>
    <xf numFmtId="182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78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79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79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79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72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79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72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79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2" fillId="35" borderId="14" xfId="0" applyNumberFormat="1" applyFont="1" applyFill="1" applyBorder="1" applyAlignment="1" applyProtection="1">
      <alignment horizontal="center" vertical="center"/>
      <protection/>
    </xf>
    <xf numFmtId="181" fontId="23" fillId="0" borderId="14" xfId="0" applyNumberFormat="1" applyFont="1" applyFill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25" fillId="0" borderId="14" xfId="44" applyNumberFormat="1" applyFont="1" applyFill="1" applyBorder="1" applyAlignment="1" applyProtection="1">
      <alignment horizontal="right" vertical="center"/>
      <protection locked="0"/>
    </xf>
    <xf numFmtId="3" fontId="6" fillId="0" borderId="14" xfId="131" applyNumberFormat="1" applyFont="1" applyFill="1" applyBorder="1" applyAlignment="1" applyProtection="1">
      <alignment horizontal="right" vertical="center"/>
      <protection/>
    </xf>
    <xf numFmtId="2" fontId="6" fillId="0" borderId="14" xfId="131" applyNumberFormat="1" applyFont="1" applyFill="1" applyBorder="1" applyAlignment="1" applyProtection="1">
      <alignment horizontal="right" vertical="center"/>
      <protection/>
    </xf>
    <xf numFmtId="4" fontId="26" fillId="0" borderId="14" xfId="44" applyNumberFormat="1" applyFont="1" applyFill="1" applyBorder="1" applyAlignment="1" applyProtection="1">
      <alignment horizontal="right" vertical="center"/>
      <protection locked="0"/>
    </xf>
    <xf numFmtId="3" fontId="26" fillId="0" borderId="14" xfId="44" applyNumberFormat="1" applyFont="1" applyFill="1" applyBorder="1" applyAlignment="1" applyProtection="1">
      <alignment horizontal="right" vertical="center"/>
      <protection locked="0"/>
    </xf>
    <xf numFmtId="177" fontId="6" fillId="0" borderId="14" xfId="133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0" fontId="27" fillId="35" borderId="0" xfId="0" applyFont="1" applyFill="1" applyBorder="1" applyAlignment="1" applyProtection="1">
      <alignment horizontal="left" vertical="center"/>
      <protection/>
    </xf>
    <xf numFmtId="3" fontId="27" fillId="35" borderId="0" xfId="0" applyNumberFormat="1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>
      <alignment horizontal="center" vertical="center"/>
    </xf>
    <xf numFmtId="4" fontId="25" fillId="0" borderId="14" xfId="46" applyNumberFormat="1" applyFont="1" applyFill="1" applyBorder="1" applyAlignment="1" applyProtection="1">
      <alignment horizontal="right" vertical="center"/>
      <protection locked="0"/>
    </xf>
    <xf numFmtId="3" fontId="25" fillId="0" borderId="14" xfId="46" applyNumberFormat="1" applyFont="1" applyFill="1" applyBorder="1" applyAlignment="1" applyProtection="1">
      <alignment horizontal="right" vertical="center"/>
      <protection locked="0"/>
    </xf>
    <xf numFmtId="4" fontId="25" fillId="0" borderId="14" xfId="65" applyNumberFormat="1" applyFont="1" applyFill="1" applyBorder="1" applyAlignment="1" applyProtection="1">
      <alignment horizontal="right" vertical="center"/>
      <protection/>
    </xf>
    <xf numFmtId="3" fontId="25" fillId="0" borderId="14" xfId="65" applyNumberFormat="1" applyFont="1" applyFill="1" applyBorder="1" applyAlignment="1" applyProtection="1">
      <alignment horizontal="right" vertical="center"/>
      <protection/>
    </xf>
    <xf numFmtId="49" fontId="23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3" fontId="26" fillId="0" borderId="14" xfId="0" applyNumberFormat="1" applyFont="1" applyFill="1" applyBorder="1" applyAlignment="1">
      <alignment horizontal="right" vertical="center"/>
    </xf>
    <xf numFmtId="0" fontId="22" fillId="35" borderId="14" xfId="0" applyFont="1" applyFill="1" applyBorder="1" applyAlignment="1">
      <alignment horizontal="center" vertical="center"/>
    </xf>
    <xf numFmtId="3" fontId="26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4" fontId="25" fillId="0" borderId="14" xfId="45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/>
    </xf>
    <xf numFmtId="4" fontId="25" fillId="0" borderId="14" xfId="0" applyNumberFormat="1" applyFont="1" applyFill="1" applyBorder="1" applyAlignment="1" applyProtection="1">
      <alignment horizontal="right" vertical="center" shrinkToFit="1"/>
      <protection/>
    </xf>
    <xf numFmtId="3" fontId="25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67" fillId="0" borderId="14" xfId="46" applyNumberFormat="1" applyFont="1" applyFill="1" applyBorder="1" applyAlignment="1" applyProtection="1">
      <alignment horizontal="right" vertical="center"/>
      <protection locked="0"/>
    </xf>
    <xf numFmtId="3" fontId="67" fillId="0" borderId="14" xfId="46" applyNumberFormat="1" applyFont="1" applyFill="1" applyBorder="1" applyAlignment="1" applyProtection="1">
      <alignment horizontal="right" vertical="center"/>
      <protection locked="0"/>
    </xf>
    <xf numFmtId="4" fontId="67" fillId="0" borderId="14" xfId="65" applyNumberFormat="1" applyFont="1" applyFill="1" applyBorder="1" applyAlignment="1" applyProtection="1">
      <alignment horizontal="right" vertical="center"/>
      <protection/>
    </xf>
    <xf numFmtId="3" fontId="67" fillId="0" borderId="14" xfId="65" applyNumberFormat="1" applyFont="1" applyFill="1" applyBorder="1" applyAlignment="1" applyProtection="1">
      <alignment horizontal="right" vertical="center"/>
      <protection/>
    </xf>
    <xf numFmtId="4" fontId="67" fillId="0" borderId="14" xfId="44" applyNumberFormat="1" applyFont="1" applyFill="1" applyBorder="1" applyAlignment="1" applyProtection="1">
      <alignment horizontal="right" vertical="center"/>
      <protection locked="0"/>
    </xf>
    <xf numFmtId="3" fontId="67" fillId="0" borderId="14" xfId="44" applyNumberFormat="1" applyFont="1" applyFill="1" applyBorder="1" applyAlignment="1" applyProtection="1">
      <alignment horizontal="right" vertical="center"/>
      <protection locked="0"/>
    </xf>
    <xf numFmtId="0" fontId="29" fillId="35" borderId="0" xfId="0" applyFont="1" applyFill="1" applyAlignment="1">
      <alignment horizontal="center" vertical="center"/>
    </xf>
    <xf numFmtId="0" fontId="26" fillId="36" borderId="12" xfId="0" applyFont="1" applyFill="1" applyBorder="1" applyAlignment="1" applyProtection="1">
      <alignment horizontal="center"/>
      <protection locked="0"/>
    </xf>
    <xf numFmtId="0" fontId="68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67" fillId="0" borderId="14" xfId="0" applyNumberFormat="1" applyFont="1" applyFill="1" applyBorder="1" applyAlignment="1">
      <alignment horizontal="right" vertical="center"/>
    </xf>
    <xf numFmtId="3" fontId="67" fillId="0" borderId="14" xfId="0" applyNumberFormat="1" applyFont="1" applyFill="1" applyBorder="1" applyAlignment="1">
      <alignment horizontal="right" vertical="center"/>
    </xf>
    <xf numFmtId="0" fontId="69" fillId="35" borderId="0" xfId="0" applyFont="1" applyFill="1" applyAlignment="1">
      <alignment horizontal="center" vertical="center"/>
    </xf>
    <xf numFmtId="0" fontId="70" fillId="35" borderId="0" xfId="0" applyNumberFormat="1" applyFont="1" applyFill="1" applyAlignment="1">
      <alignment horizontal="center" vertical="center"/>
    </xf>
    <xf numFmtId="0" fontId="71" fillId="35" borderId="0" xfId="0" applyFont="1" applyFill="1" applyBorder="1" applyAlignment="1" applyProtection="1">
      <alignment horizontal="center" vertical="center"/>
      <protection locked="0"/>
    </xf>
    <xf numFmtId="0" fontId="72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3" fillId="35" borderId="0" xfId="0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 applyProtection="1">
      <alignment horizontal="center" vertical="center" shrinkToFit="1"/>
      <protection/>
    </xf>
    <xf numFmtId="2" fontId="6" fillId="37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3" xfId="47"/>
    <cellStyle name="Binlik Ayracı 2 3 2" xfId="48"/>
    <cellStyle name="Binlik Ayracı 2 4" xfId="49"/>
    <cellStyle name="Binlik Ayracı 3" xfId="50"/>
    <cellStyle name="Binlik Ayracı 4" xfId="51"/>
    <cellStyle name="Binlik Ayracı 4 2" xfId="52"/>
    <cellStyle name="Binlik Ayracı 5" xfId="53"/>
    <cellStyle name="Binlik Ayracı 6" xfId="54"/>
    <cellStyle name="Binlik Ayracı 6 2" xfId="55"/>
    <cellStyle name="Binlik Ayracı 7" xfId="56"/>
    <cellStyle name="Binlik Ayracı 7 2" xfId="57"/>
    <cellStyle name="Comma 2" xfId="58"/>
    <cellStyle name="Comma 2 2" xfId="59"/>
    <cellStyle name="Comma 2 3" xfId="60"/>
    <cellStyle name="Comma 2 3 2" xfId="61"/>
    <cellStyle name="Comma 4" xfId="62"/>
    <cellStyle name="Çıkış" xfId="63"/>
    <cellStyle name="Excel Built-in Normal" xfId="64"/>
    <cellStyle name="Excel_BuiltIn_İyi 1" xfId="65"/>
    <cellStyle name="Giriş" xfId="66"/>
    <cellStyle name="Hesaplama" xfId="67"/>
    <cellStyle name="İşaretli Hücre" xfId="68"/>
    <cellStyle name="İyi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Virgül 10" xfId="119"/>
    <cellStyle name="Virgül 2" xfId="120"/>
    <cellStyle name="Virgül 2 2" xfId="121"/>
    <cellStyle name="Virgül 3" xfId="122"/>
    <cellStyle name="Virgül 3 2" xfId="123"/>
    <cellStyle name="Virgül 4" xfId="124"/>
    <cellStyle name="Vurgu1" xfId="125"/>
    <cellStyle name="Vurgu2" xfId="126"/>
    <cellStyle name="Vurgu3" xfId="127"/>
    <cellStyle name="Vurgu4" xfId="128"/>
    <cellStyle name="Vurgu5" xfId="129"/>
    <cellStyle name="Vurgu6" xfId="130"/>
    <cellStyle name="Percent" xfId="131"/>
    <cellStyle name="Yüzde 2" xfId="132"/>
    <cellStyle name="Yüzde 2 2" xfId="133"/>
    <cellStyle name="Yüzde 2 3" xfId="134"/>
    <cellStyle name="Yüzde 2 4" xfId="135"/>
    <cellStyle name="Yüzde 2 4 2" xfId="136"/>
    <cellStyle name="Yüzde 3" xfId="137"/>
    <cellStyle name="Yüzde 4" xfId="138"/>
    <cellStyle name="Yüzde 5" xfId="139"/>
    <cellStyle name="Yüzde 6" xfId="140"/>
    <cellStyle name="Yüzde 6 2" xfId="141"/>
    <cellStyle name="Yüzde 7" xfId="142"/>
    <cellStyle name="Yüzde 7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8.8515625" style="3" bestFit="1" customWidth="1"/>
    <col min="4" max="4" width="4.00390625" style="4" bestFit="1" customWidth="1"/>
    <col min="5" max="5" width="30.4218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109" bestFit="1" customWidth="1"/>
    <col min="11" max="11" width="2.57421875" style="10" bestFit="1" customWidth="1"/>
    <col min="12" max="12" width="9.003906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9.00390625" style="11" bestFit="1" customWidth="1"/>
    <col min="17" max="17" width="6.57421875" style="11" bestFit="1" customWidth="1"/>
    <col min="18" max="19" width="5.00390625" style="12" bestFit="1" customWidth="1"/>
    <col min="20" max="20" width="9.00390625" style="13" bestFit="1" customWidth="1"/>
    <col min="21" max="21" width="6.7109375" style="16" bestFit="1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13" t="s">
        <v>0</v>
      </c>
      <c r="C1" s="113"/>
      <c r="D1" s="19"/>
      <c r="E1" s="20"/>
      <c r="F1" s="21"/>
      <c r="G1" s="20"/>
      <c r="H1" s="22"/>
      <c r="I1" s="99"/>
      <c r="J1" s="104"/>
      <c r="K1" s="22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s="23" customFormat="1" ht="12.75">
      <c r="A2" s="18"/>
      <c r="B2" s="115" t="s">
        <v>1</v>
      </c>
      <c r="C2" s="115"/>
      <c r="D2" s="24"/>
      <c r="E2" s="25"/>
      <c r="F2" s="26"/>
      <c r="G2" s="25"/>
      <c r="H2" s="27"/>
      <c r="I2" s="27"/>
      <c r="J2" s="105"/>
      <c r="K2" s="28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s="23" customFormat="1" ht="11.25">
      <c r="A3" s="18"/>
      <c r="B3" s="116" t="s">
        <v>119</v>
      </c>
      <c r="C3" s="116"/>
      <c r="D3" s="29"/>
      <c r="E3" s="30"/>
      <c r="F3" s="31"/>
      <c r="G3" s="30"/>
      <c r="H3" s="32"/>
      <c r="I3" s="32"/>
      <c r="J3" s="106"/>
      <c r="K3" s="32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s="39" customFormat="1" ht="11.25">
      <c r="A4" s="33"/>
      <c r="B4" s="34"/>
      <c r="C4" s="35"/>
      <c r="D4" s="36"/>
      <c r="E4" s="35"/>
      <c r="F4" s="37"/>
      <c r="G4" s="38"/>
      <c r="H4" s="38"/>
      <c r="I4" s="100"/>
      <c r="J4" s="107"/>
      <c r="K4" s="38"/>
      <c r="L4" s="117" t="s">
        <v>3</v>
      </c>
      <c r="M4" s="117"/>
      <c r="N4" s="117" t="s">
        <v>3</v>
      </c>
      <c r="O4" s="117"/>
      <c r="P4" s="117" t="s">
        <v>4</v>
      </c>
      <c r="Q4" s="117"/>
      <c r="R4" s="117" t="s">
        <v>2</v>
      </c>
      <c r="S4" s="117"/>
      <c r="T4" s="117" t="s">
        <v>5</v>
      </c>
      <c r="U4" s="117"/>
      <c r="V4" s="117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101" t="s">
        <v>12</v>
      </c>
      <c r="J5" s="108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5"/>
      <c r="M6" s="15"/>
      <c r="N6" s="15"/>
      <c r="O6" s="15"/>
      <c r="P6" s="15"/>
      <c r="Q6" s="15"/>
      <c r="R6" s="15"/>
      <c r="S6" s="15"/>
    </row>
    <row r="7" spans="1:23" s="68" customFormat="1" ht="11.25">
      <c r="A7" s="51">
        <v>1</v>
      </c>
      <c r="B7" s="52"/>
      <c r="C7" s="53" t="s">
        <v>101</v>
      </c>
      <c r="D7" s="54" t="s">
        <v>39</v>
      </c>
      <c r="E7" s="55" t="s">
        <v>101</v>
      </c>
      <c r="F7" s="56">
        <v>43399</v>
      </c>
      <c r="G7" s="57" t="s">
        <v>33</v>
      </c>
      <c r="H7" s="58">
        <v>411</v>
      </c>
      <c r="I7" s="58">
        <v>416</v>
      </c>
      <c r="J7" s="110">
        <v>784</v>
      </c>
      <c r="K7" s="59">
        <v>4</v>
      </c>
      <c r="L7" s="60">
        <v>11180433.05</v>
      </c>
      <c r="M7" s="61">
        <v>847245</v>
      </c>
      <c r="N7" s="62">
        <f>M7/J7</f>
        <v>1080.669642857143</v>
      </c>
      <c r="O7" s="63">
        <f aca="true" t="shared" si="0" ref="O7:O62">L7/M7</f>
        <v>13.19622193108251</v>
      </c>
      <c r="P7" s="64">
        <v>14195623.5</v>
      </c>
      <c r="Q7" s="65">
        <v>1062906</v>
      </c>
      <c r="R7" s="66">
        <f>IF(P7&lt;&gt;0,-(P7-L7)/P7,"")</f>
        <v>-0.21240281908011996</v>
      </c>
      <c r="S7" s="66">
        <f>IF(Q7&lt;&gt;0,-(Q7-M7)/Q7,"")</f>
        <v>-0.20289752809749875</v>
      </c>
      <c r="T7" s="60">
        <v>62397362.47</v>
      </c>
      <c r="U7" s="61">
        <v>4688592</v>
      </c>
      <c r="V7" s="67">
        <f aca="true" t="shared" si="1" ref="V7:V62">T7/U7</f>
        <v>13.308337016741913</v>
      </c>
      <c r="W7" s="69"/>
    </row>
    <row r="8" spans="1:22" s="68" customFormat="1" ht="11.25">
      <c r="A8" s="51">
        <v>2</v>
      </c>
      <c r="B8" s="52"/>
      <c r="C8" s="53" t="s">
        <v>114</v>
      </c>
      <c r="D8" s="54" t="s">
        <v>25</v>
      </c>
      <c r="E8" s="55" t="s">
        <v>114</v>
      </c>
      <c r="F8" s="56">
        <v>43413</v>
      </c>
      <c r="G8" s="57" t="s">
        <v>79</v>
      </c>
      <c r="H8" s="58">
        <v>391</v>
      </c>
      <c r="I8" s="58">
        <v>390</v>
      </c>
      <c r="J8" s="110">
        <v>700</v>
      </c>
      <c r="K8" s="59">
        <v>1</v>
      </c>
      <c r="L8" s="60">
        <v>4549227</v>
      </c>
      <c r="M8" s="61">
        <v>352427</v>
      </c>
      <c r="N8" s="62">
        <f>M8/J8</f>
        <v>503.46714285714285</v>
      </c>
      <c r="O8" s="63">
        <f t="shared" si="0"/>
        <v>12.908281715078584</v>
      </c>
      <c r="P8" s="64">
        <v>7698148</v>
      </c>
      <c r="Q8" s="65">
        <v>595075</v>
      </c>
      <c r="R8" s="66">
        <f>IF(P8&lt;&gt;0,-(P8-L8)/P8,"")</f>
        <v>-0.40904916351309434</v>
      </c>
      <c r="S8" s="66">
        <f>IF(Q8&lt;&gt;0,-(Q8-M8)/Q8,"")</f>
        <v>-0.40776036634037727</v>
      </c>
      <c r="T8" s="60">
        <v>12975120</v>
      </c>
      <c r="U8" s="61">
        <v>1007948</v>
      </c>
      <c r="V8" s="67">
        <f t="shared" si="1"/>
        <v>12.872806930516257</v>
      </c>
    </row>
    <row r="9" spans="1:22" s="68" customFormat="1" ht="11.25">
      <c r="A9" s="51">
        <v>3</v>
      </c>
      <c r="B9" s="70" t="s">
        <v>24</v>
      </c>
      <c r="C9" s="71" t="s">
        <v>128</v>
      </c>
      <c r="D9" s="72" t="s">
        <v>39</v>
      </c>
      <c r="E9" s="73" t="s">
        <v>129</v>
      </c>
      <c r="F9" s="74">
        <v>43420</v>
      </c>
      <c r="G9" s="57" t="s">
        <v>28</v>
      </c>
      <c r="H9" s="75">
        <v>303</v>
      </c>
      <c r="I9" s="75">
        <v>303</v>
      </c>
      <c r="J9" s="110">
        <v>360</v>
      </c>
      <c r="K9" s="59">
        <v>1</v>
      </c>
      <c r="L9" s="60">
        <v>4703973</v>
      </c>
      <c r="M9" s="61">
        <v>282989</v>
      </c>
      <c r="N9" s="62">
        <f>M9/J9</f>
        <v>786.0805555555555</v>
      </c>
      <c r="O9" s="63">
        <f t="shared" si="0"/>
        <v>16.62245882348784</v>
      </c>
      <c r="P9" s="64"/>
      <c r="Q9" s="65"/>
      <c r="R9" s="66"/>
      <c r="S9" s="66"/>
      <c r="T9" s="76">
        <v>4703973</v>
      </c>
      <c r="U9" s="77">
        <v>282989</v>
      </c>
      <c r="V9" s="67">
        <f t="shared" si="1"/>
        <v>16.62245882348784</v>
      </c>
    </row>
    <row r="10" spans="1:22" s="68" customFormat="1" ht="11.25">
      <c r="A10" s="51">
        <v>4</v>
      </c>
      <c r="B10" s="52"/>
      <c r="C10" s="53" t="s">
        <v>102</v>
      </c>
      <c r="D10" s="54" t="s">
        <v>31</v>
      </c>
      <c r="E10" s="55" t="s">
        <v>102</v>
      </c>
      <c r="F10" s="56">
        <v>43399</v>
      </c>
      <c r="G10" s="57" t="s">
        <v>33</v>
      </c>
      <c r="H10" s="58">
        <v>311</v>
      </c>
      <c r="I10" s="58">
        <v>353</v>
      </c>
      <c r="J10" s="110">
        <v>362</v>
      </c>
      <c r="K10" s="59">
        <v>4</v>
      </c>
      <c r="L10" s="60">
        <v>2410479.31</v>
      </c>
      <c r="M10" s="61">
        <v>194717</v>
      </c>
      <c r="N10" s="62">
        <f>M10/J10</f>
        <v>537.8922651933701</v>
      </c>
      <c r="O10" s="63">
        <f t="shared" si="0"/>
        <v>12.379398357616438</v>
      </c>
      <c r="P10" s="64">
        <v>3192661.96</v>
      </c>
      <c r="Q10" s="65">
        <v>257521</v>
      </c>
      <c r="R10" s="66">
        <f>IF(P10&lt;&gt;0,-(P10-L10)/P10,"")</f>
        <v>-0.2449938827848846</v>
      </c>
      <c r="S10" s="66">
        <f>IF(Q10&lt;&gt;0,-(Q10-M10)/Q10,"")</f>
        <v>-0.24387913995363486</v>
      </c>
      <c r="T10" s="60">
        <v>15398128.62</v>
      </c>
      <c r="U10" s="61">
        <v>1229762</v>
      </c>
      <c r="V10" s="67">
        <f t="shared" si="1"/>
        <v>12.521226562538116</v>
      </c>
    </row>
    <row r="11" spans="1:22" s="68" customFormat="1" ht="11.25">
      <c r="A11" s="51">
        <v>5</v>
      </c>
      <c r="B11" s="70" t="s">
        <v>24</v>
      </c>
      <c r="C11" s="80" t="s">
        <v>125</v>
      </c>
      <c r="D11" s="54" t="s">
        <v>39</v>
      </c>
      <c r="E11" s="81" t="s">
        <v>125</v>
      </c>
      <c r="F11" s="56">
        <v>43420</v>
      </c>
      <c r="G11" s="57" t="s">
        <v>36</v>
      </c>
      <c r="H11" s="58">
        <v>37</v>
      </c>
      <c r="I11" s="58">
        <v>37</v>
      </c>
      <c r="J11" s="110">
        <v>37</v>
      </c>
      <c r="K11" s="59">
        <v>1</v>
      </c>
      <c r="L11" s="102">
        <v>1393410.4</v>
      </c>
      <c r="M11" s="103">
        <v>116157</v>
      </c>
      <c r="N11" s="62">
        <f>M11/J11</f>
        <v>3139.3783783783783</v>
      </c>
      <c r="O11" s="63">
        <f t="shared" si="0"/>
        <v>11.995922759713146</v>
      </c>
      <c r="P11" s="84"/>
      <c r="Q11" s="85"/>
      <c r="R11" s="66"/>
      <c r="S11" s="66"/>
      <c r="T11" s="82">
        <v>1393410.4</v>
      </c>
      <c r="U11" s="83">
        <v>116157</v>
      </c>
      <c r="V11" s="67">
        <f t="shared" si="1"/>
        <v>11.995922759713146</v>
      </c>
    </row>
    <row r="12" spans="1:22" s="68" customFormat="1" ht="11.25">
      <c r="A12" s="51">
        <v>6</v>
      </c>
      <c r="B12" s="86"/>
      <c r="C12" s="71" t="s">
        <v>110</v>
      </c>
      <c r="D12" s="72" t="s">
        <v>44</v>
      </c>
      <c r="E12" s="73" t="s">
        <v>111</v>
      </c>
      <c r="F12" s="74">
        <v>43406</v>
      </c>
      <c r="G12" s="57" t="s">
        <v>26</v>
      </c>
      <c r="H12" s="75">
        <v>132</v>
      </c>
      <c r="I12" s="75">
        <v>122</v>
      </c>
      <c r="J12" s="110">
        <v>122</v>
      </c>
      <c r="K12" s="59">
        <v>3</v>
      </c>
      <c r="L12" s="60">
        <v>1807400.11</v>
      </c>
      <c r="M12" s="61">
        <v>110050</v>
      </c>
      <c r="N12" s="62">
        <f>M12/J12</f>
        <v>902.0491803278688</v>
      </c>
      <c r="O12" s="63">
        <f t="shared" si="0"/>
        <v>16.423444888686962</v>
      </c>
      <c r="P12" s="64">
        <v>2098251.96</v>
      </c>
      <c r="Q12" s="65">
        <v>123270</v>
      </c>
      <c r="R12" s="66">
        <f>IF(P12&lt;&gt;0,-(P12-L12)/P12,"")</f>
        <v>-0.13861626513147632</v>
      </c>
      <c r="S12" s="66">
        <f>IF(Q12&lt;&gt;0,-(Q12-M12)/Q12,"")</f>
        <v>-0.10724426056623672</v>
      </c>
      <c r="T12" s="76">
        <v>5967168</v>
      </c>
      <c r="U12" s="77">
        <v>351726</v>
      </c>
      <c r="V12" s="67">
        <f t="shared" si="1"/>
        <v>16.965387830299722</v>
      </c>
    </row>
    <row r="13" spans="1:22" s="68" customFormat="1" ht="11.25">
      <c r="A13" s="51">
        <v>7</v>
      </c>
      <c r="B13" s="52"/>
      <c r="C13" s="53" t="s">
        <v>93</v>
      </c>
      <c r="D13" s="54" t="s">
        <v>27</v>
      </c>
      <c r="E13" s="55" t="s">
        <v>94</v>
      </c>
      <c r="F13" s="56">
        <v>43385</v>
      </c>
      <c r="G13" s="57" t="s">
        <v>79</v>
      </c>
      <c r="H13" s="58">
        <v>400</v>
      </c>
      <c r="I13" s="58">
        <v>285</v>
      </c>
      <c r="J13" s="110">
        <v>285</v>
      </c>
      <c r="K13" s="59">
        <v>5</v>
      </c>
      <c r="L13" s="60">
        <v>1369589</v>
      </c>
      <c r="M13" s="61">
        <v>107142</v>
      </c>
      <c r="N13" s="62">
        <f>M13/J13</f>
        <v>375.93684210526317</v>
      </c>
      <c r="O13" s="63">
        <f t="shared" si="0"/>
        <v>12.782932930130107</v>
      </c>
      <c r="P13" s="64">
        <v>1816745</v>
      </c>
      <c r="Q13" s="65">
        <v>141373</v>
      </c>
      <c r="R13" s="66">
        <f>IF(P13&lt;&gt;0,-(P13-L13)/P13,"")</f>
        <v>-0.24613030447310988</v>
      </c>
      <c r="S13" s="66">
        <f>IF(Q13&lt;&gt;0,-(Q13-M13)/Q13,"")</f>
        <v>-0.2421325146951681</v>
      </c>
      <c r="T13" s="60">
        <v>28675462</v>
      </c>
      <c r="U13" s="61">
        <v>2250805</v>
      </c>
      <c r="V13" s="67">
        <f t="shared" si="1"/>
        <v>12.740091656096375</v>
      </c>
    </row>
    <row r="14" spans="1:22" s="68" customFormat="1" ht="11.25">
      <c r="A14" s="51">
        <v>8</v>
      </c>
      <c r="B14" s="70" t="s">
        <v>24</v>
      </c>
      <c r="C14" s="53" t="s">
        <v>124</v>
      </c>
      <c r="D14" s="54" t="s">
        <v>35</v>
      </c>
      <c r="E14" s="55" t="s">
        <v>124</v>
      </c>
      <c r="F14" s="56">
        <v>43420</v>
      </c>
      <c r="G14" s="57" t="s">
        <v>33</v>
      </c>
      <c r="H14" s="58">
        <v>274</v>
      </c>
      <c r="I14" s="58">
        <v>274</v>
      </c>
      <c r="J14" s="110">
        <v>274</v>
      </c>
      <c r="K14" s="59">
        <v>1</v>
      </c>
      <c r="L14" s="60">
        <v>1281993.32</v>
      </c>
      <c r="M14" s="61">
        <v>94186</v>
      </c>
      <c r="N14" s="62">
        <f>M14/J14</f>
        <v>343.7445255474453</v>
      </c>
      <c r="O14" s="63">
        <f t="shared" si="0"/>
        <v>13.611293822861148</v>
      </c>
      <c r="P14" s="64"/>
      <c r="Q14" s="65"/>
      <c r="R14" s="66"/>
      <c r="S14" s="66"/>
      <c r="T14" s="60">
        <v>1281993.32</v>
      </c>
      <c r="U14" s="61">
        <v>94186</v>
      </c>
      <c r="V14" s="67">
        <f t="shared" si="1"/>
        <v>13.611293822861148</v>
      </c>
    </row>
    <row r="15" spans="1:22" s="68" customFormat="1" ht="11.25">
      <c r="A15" s="51">
        <v>9</v>
      </c>
      <c r="B15" s="70" t="s">
        <v>24</v>
      </c>
      <c r="C15" s="53" t="s">
        <v>121</v>
      </c>
      <c r="D15" s="54" t="s">
        <v>31</v>
      </c>
      <c r="E15" s="55" t="s">
        <v>122</v>
      </c>
      <c r="F15" s="56">
        <v>43420</v>
      </c>
      <c r="G15" s="57" t="s">
        <v>34</v>
      </c>
      <c r="H15" s="58">
        <v>134</v>
      </c>
      <c r="I15" s="58">
        <v>134</v>
      </c>
      <c r="J15" s="110">
        <v>134</v>
      </c>
      <c r="K15" s="59">
        <v>1</v>
      </c>
      <c r="L15" s="60">
        <v>340263.14</v>
      </c>
      <c r="M15" s="61">
        <v>25607</v>
      </c>
      <c r="N15" s="62">
        <f>M15/J15</f>
        <v>191.09701492537314</v>
      </c>
      <c r="O15" s="63">
        <f t="shared" si="0"/>
        <v>13.28789549732495</v>
      </c>
      <c r="P15" s="64"/>
      <c r="Q15" s="65"/>
      <c r="R15" s="66"/>
      <c r="S15" s="66"/>
      <c r="T15" s="78">
        <v>340263.14</v>
      </c>
      <c r="U15" s="79">
        <v>25607</v>
      </c>
      <c r="V15" s="67">
        <f t="shared" si="1"/>
        <v>13.28789549732495</v>
      </c>
    </row>
    <row r="16" spans="1:22" s="68" customFormat="1" ht="11.25">
      <c r="A16" s="51">
        <v>10</v>
      </c>
      <c r="B16" s="52"/>
      <c r="C16" s="53" t="s">
        <v>109</v>
      </c>
      <c r="D16" s="54" t="s">
        <v>35</v>
      </c>
      <c r="E16" s="55" t="s">
        <v>109</v>
      </c>
      <c r="F16" s="56">
        <v>43406</v>
      </c>
      <c r="G16" s="57" t="s">
        <v>33</v>
      </c>
      <c r="H16" s="58">
        <v>267</v>
      </c>
      <c r="I16" s="58">
        <v>105</v>
      </c>
      <c r="J16" s="110">
        <v>105</v>
      </c>
      <c r="K16" s="59">
        <v>3</v>
      </c>
      <c r="L16" s="60">
        <v>217885.29</v>
      </c>
      <c r="M16" s="61">
        <v>19532</v>
      </c>
      <c r="N16" s="62">
        <f>M16/J16</f>
        <v>186.01904761904763</v>
      </c>
      <c r="O16" s="63">
        <f t="shared" si="0"/>
        <v>11.155298484538195</v>
      </c>
      <c r="P16" s="64">
        <v>693314.01</v>
      </c>
      <c r="Q16" s="65">
        <v>51185</v>
      </c>
      <c r="R16" s="66">
        <f>IF(P16&lt;&gt;0,-(P16-L16)/P16,"")</f>
        <v>-0.685733611527625</v>
      </c>
      <c r="S16" s="66">
        <f>IF(Q16&lt;&gt;0,-(Q16-M16)/Q16,"")</f>
        <v>-0.6184038292468497</v>
      </c>
      <c r="T16" s="60">
        <v>2170986.88</v>
      </c>
      <c r="U16" s="61">
        <v>165093</v>
      </c>
      <c r="V16" s="67">
        <f t="shared" si="1"/>
        <v>13.150084376684656</v>
      </c>
    </row>
    <row r="17" spans="1:22" s="68" customFormat="1" ht="11.25">
      <c r="A17" s="51">
        <v>11</v>
      </c>
      <c r="B17" s="52"/>
      <c r="C17" s="53" t="s">
        <v>117</v>
      </c>
      <c r="D17" s="54" t="s">
        <v>53</v>
      </c>
      <c r="E17" s="55" t="s">
        <v>118</v>
      </c>
      <c r="F17" s="56">
        <v>43413</v>
      </c>
      <c r="G17" s="57" t="s">
        <v>23</v>
      </c>
      <c r="H17" s="58">
        <v>180</v>
      </c>
      <c r="I17" s="58">
        <v>141</v>
      </c>
      <c r="J17" s="110">
        <v>141</v>
      </c>
      <c r="K17" s="59">
        <v>2</v>
      </c>
      <c r="L17" s="60">
        <v>249557</v>
      </c>
      <c r="M17" s="61">
        <v>16815</v>
      </c>
      <c r="N17" s="62">
        <f>M17/J17</f>
        <v>119.25531914893617</v>
      </c>
      <c r="O17" s="63">
        <f t="shared" si="0"/>
        <v>14.84133214391912</v>
      </c>
      <c r="P17" s="64">
        <v>700911</v>
      </c>
      <c r="Q17" s="65">
        <v>45412</v>
      </c>
      <c r="R17" s="66">
        <f>IF(P17&lt;&gt;0,-(P17-L17)/P17,"")</f>
        <v>-0.6439533692580085</v>
      </c>
      <c r="S17" s="66">
        <f>IF(Q17&lt;&gt;0,-(Q17-M17)/Q17,"")</f>
        <v>-0.6297234211221704</v>
      </c>
      <c r="T17" s="60">
        <v>973154</v>
      </c>
      <c r="U17" s="61">
        <v>63566</v>
      </c>
      <c r="V17" s="67">
        <f t="shared" si="1"/>
        <v>15.309347764528207</v>
      </c>
    </row>
    <row r="18" spans="1:22" s="68" customFormat="1" ht="11.25">
      <c r="A18" s="51">
        <v>12</v>
      </c>
      <c r="B18" s="112" t="s">
        <v>24</v>
      </c>
      <c r="C18" s="71" t="s">
        <v>130</v>
      </c>
      <c r="D18" s="72" t="s">
        <v>25</v>
      </c>
      <c r="E18" s="73" t="s">
        <v>131</v>
      </c>
      <c r="F18" s="74">
        <v>43420</v>
      </c>
      <c r="G18" s="57" t="s">
        <v>26</v>
      </c>
      <c r="H18" s="75">
        <v>79</v>
      </c>
      <c r="I18" s="75">
        <v>79</v>
      </c>
      <c r="J18" s="110">
        <v>79</v>
      </c>
      <c r="K18" s="59">
        <v>1</v>
      </c>
      <c r="L18" s="60">
        <v>240211.29</v>
      </c>
      <c r="M18" s="61">
        <v>15833</v>
      </c>
      <c r="N18" s="62">
        <f>M18/J18</f>
        <v>200.41772151898735</v>
      </c>
      <c r="O18" s="63">
        <f t="shared" si="0"/>
        <v>15.17155876965831</v>
      </c>
      <c r="P18" s="64"/>
      <c r="Q18" s="65"/>
      <c r="R18" s="66"/>
      <c r="S18" s="66"/>
      <c r="T18" s="76">
        <v>240211.29</v>
      </c>
      <c r="U18" s="77">
        <v>15833</v>
      </c>
      <c r="V18" s="67">
        <f t="shared" si="1"/>
        <v>15.17155876965831</v>
      </c>
    </row>
    <row r="19" spans="1:22" s="68" customFormat="1" ht="11.25">
      <c r="A19" s="51">
        <v>13</v>
      </c>
      <c r="B19" s="52"/>
      <c r="C19" s="53" t="s">
        <v>64</v>
      </c>
      <c r="D19" s="54" t="s">
        <v>29</v>
      </c>
      <c r="E19" s="55" t="s">
        <v>64</v>
      </c>
      <c r="F19" s="56">
        <v>43413</v>
      </c>
      <c r="G19" s="57" t="s">
        <v>33</v>
      </c>
      <c r="H19" s="58">
        <v>149</v>
      </c>
      <c r="I19" s="58">
        <v>76</v>
      </c>
      <c r="J19" s="110">
        <v>76</v>
      </c>
      <c r="K19" s="59">
        <v>2</v>
      </c>
      <c r="L19" s="60">
        <v>236405.27</v>
      </c>
      <c r="M19" s="61">
        <v>15660</v>
      </c>
      <c r="N19" s="62">
        <f>M19/J19</f>
        <v>206.05263157894737</v>
      </c>
      <c r="O19" s="63">
        <f t="shared" si="0"/>
        <v>15.09612196679438</v>
      </c>
      <c r="P19" s="64">
        <v>466924.47</v>
      </c>
      <c r="Q19" s="65">
        <v>31788</v>
      </c>
      <c r="R19" s="66">
        <f>IF(P19&lt;&gt;0,-(P19-L19)/P19,"")</f>
        <v>-0.49369697844278754</v>
      </c>
      <c r="S19" s="66">
        <f>IF(Q19&lt;&gt;0,-(Q19-M19)/Q19,"")</f>
        <v>-0.507361268403171</v>
      </c>
      <c r="T19" s="60">
        <v>703329.74</v>
      </c>
      <c r="U19" s="61">
        <v>47448</v>
      </c>
      <c r="V19" s="67">
        <f t="shared" si="1"/>
        <v>14.823169364356769</v>
      </c>
    </row>
    <row r="20" spans="1:22" s="68" customFormat="1" ht="11.25">
      <c r="A20" s="51">
        <v>14</v>
      </c>
      <c r="B20" s="70" t="s">
        <v>24</v>
      </c>
      <c r="C20" s="53" t="s">
        <v>120</v>
      </c>
      <c r="D20" s="54" t="s">
        <v>27</v>
      </c>
      <c r="E20" s="55" t="s">
        <v>120</v>
      </c>
      <c r="F20" s="56">
        <v>43420</v>
      </c>
      <c r="G20" s="57" t="s">
        <v>34</v>
      </c>
      <c r="H20" s="58">
        <v>45</v>
      </c>
      <c r="I20" s="58">
        <v>45</v>
      </c>
      <c r="J20" s="110">
        <v>45</v>
      </c>
      <c r="K20" s="59">
        <v>1</v>
      </c>
      <c r="L20" s="60">
        <v>101118.97</v>
      </c>
      <c r="M20" s="61">
        <v>7906</v>
      </c>
      <c r="N20" s="62">
        <f>M20/J20</f>
        <v>175.6888888888889</v>
      </c>
      <c r="O20" s="63">
        <f t="shared" si="0"/>
        <v>12.790155578041993</v>
      </c>
      <c r="P20" s="64"/>
      <c r="Q20" s="65"/>
      <c r="R20" s="66"/>
      <c r="S20" s="66"/>
      <c r="T20" s="78">
        <v>101118.97</v>
      </c>
      <c r="U20" s="79">
        <v>7906</v>
      </c>
      <c r="V20" s="67">
        <f t="shared" si="1"/>
        <v>12.790155578041993</v>
      </c>
    </row>
    <row r="21" spans="1:22" s="68" customFormat="1" ht="11.25">
      <c r="A21" s="51">
        <v>15</v>
      </c>
      <c r="B21" s="52"/>
      <c r="C21" s="53" t="s">
        <v>108</v>
      </c>
      <c r="D21" s="54" t="s">
        <v>53</v>
      </c>
      <c r="E21" s="55" t="s">
        <v>108</v>
      </c>
      <c r="F21" s="56">
        <v>43406</v>
      </c>
      <c r="G21" s="57" t="s">
        <v>43</v>
      </c>
      <c r="H21" s="58">
        <v>30</v>
      </c>
      <c r="I21" s="58">
        <v>33</v>
      </c>
      <c r="J21" s="110">
        <v>33</v>
      </c>
      <c r="K21" s="59">
        <v>3</v>
      </c>
      <c r="L21" s="60">
        <v>98060.93</v>
      </c>
      <c r="M21" s="61">
        <v>7618</v>
      </c>
      <c r="N21" s="62">
        <f>M21/J21</f>
        <v>230.84848484848484</v>
      </c>
      <c r="O21" s="63">
        <f t="shared" si="0"/>
        <v>12.87226699921239</v>
      </c>
      <c r="P21" s="64">
        <v>97010.84</v>
      </c>
      <c r="Q21" s="65">
        <v>7389</v>
      </c>
      <c r="R21" s="66">
        <f>IF(P21&lt;&gt;0,-(P21-L21)/P21,"")</f>
        <v>0.01082446044174029</v>
      </c>
      <c r="S21" s="66">
        <f>IF(Q21&lt;&gt;0,-(Q21-M21)/Q21,"")</f>
        <v>0.0309920151576668</v>
      </c>
      <c r="T21" s="97">
        <v>341651.1</v>
      </c>
      <c r="U21" s="98">
        <v>25590</v>
      </c>
      <c r="V21" s="67">
        <f t="shared" si="1"/>
        <v>13.350961313012895</v>
      </c>
    </row>
    <row r="22" spans="1:22" s="68" customFormat="1" ht="11.25">
      <c r="A22" s="51">
        <v>16</v>
      </c>
      <c r="B22" s="52"/>
      <c r="C22" s="53" t="s">
        <v>112</v>
      </c>
      <c r="D22" s="54" t="s">
        <v>27</v>
      </c>
      <c r="E22" s="55" t="s">
        <v>113</v>
      </c>
      <c r="F22" s="56">
        <v>43406</v>
      </c>
      <c r="G22" s="57" t="s">
        <v>23</v>
      </c>
      <c r="H22" s="58">
        <v>199</v>
      </c>
      <c r="I22" s="58">
        <v>35</v>
      </c>
      <c r="J22" s="110">
        <v>35</v>
      </c>
      <c r="K22" s="59">
        <v>3</v>
      </c>
      <c r="L22" s="60">
        <v>71889</v>
      </c>
      <c r="M22" s="61">
        <v>4985</v>
      </c>
      <c r="N22" s="62">
        <f>M22/J22</f>
        <v>142.42857142857142</v>
      </c>
      <c r="O22" s="63">
        <f t="shared" si="0"/>
        <v>14.421063189568706</v>
      </c>
      <c r="P22" s="64">
        <v>222082</v>
      </c>
      <c r="Q22" s="65">
        <v>14966</v>
      </c>
      <c r="R22" s="66">
        <f>IF(P22&lt;&gt;0,-(P22-L22)/P22,"")</f>
        <v>-0.67629524229789</v>
      </c>
      <c r="S22" s="66">
        <f>IF(Q22&lt;&gt;0,-(Q22-M22)/Q22,"")</f>
        <v>-0.6669116664439396</v>
      </c>
      <c r="T22" s="60">
        <v>840760</v>
      </c>
      <c r="U22" s="61">
        <v>56552</v>
      </c>
      <c r="V22" s="67">
        <f t="shared" si="1"/>
        <v>14.867025038902248</v>
      </c>
    </row>
    <row r="23" spans="1:22" s="68" customFormat="1" ht="11.25">
      <c r="A23" s="51">
        <v>17</v>
      </c>
      <c r="B23" s="70" t="s">
        <v>24</v>
      </c>
      <c r="C23" s="53" t="s">
        <v>127</v>
      </c>
      <c r="D23" s="54" t="s">
        <v>27</v>
      </c>
      <c r="E23" s="55" t="s">
        <v>127</v>
      </c>
      <c r="F23" s="56">
        <v>43420</v>
      </c>
      <c r="G23" s="57" t="s">
        <v>40</v>
      </c>
      <c r="H23" s="58">
        <v>63</v>
      </c>
      <c r="I23" s="58">
        <v>63</v>
      </c>
      <c r="J23" s="110">
        <v>63</v>
      </c>
      <c r="K23" s="59">
        <v>1</v>
      </c>
      <c r="L23" s="60">
        <v>45442.25</v>
      </c>
      <c r="M23" s="77">
        <v>3447</v>
      </c>
      <c r="N23" s="62">
        <f>M23/J23</f>
        <v>54.714285714285715</v>
      </c>
      <c r="O23" s="63">
        <f t="shared" si="0"/>
        <v>13.183130258195533</v>
      </c>
      <c r="P23" s="64"/>
      <c r="Q23" s="87"/>
      <c r="R23" s="66"/>
      <c r="S23" s="66"/>
      <c r="T23" s="76">
        <v>45442.25</v>
      </c>
      <c r="U23" s="77">
        <v>3447</v>
      </c>
      <c r="V23" s="67">
        <f t="shared" si="1"/>
        <v>13.183130258195533</v>
      </c>
    </row>
    <row r="24" spans="1:22" s="68" customFormat="1" ht="11.25">
      <c r="A24" s="51">
        <v>18</v>
      </c>
      <c r="B24" s="52"/>
      <c r="C24" s="53" t="s">
        <v>80</v>
      </c>
      <c r="D24" s="54" t="s">
        <v>31</v>
      </c>
      <c r="E24" s="55" t="s">
        <v>81</v>
      </c>
      <c r="F24" s="56">
        <v>43364</v>
      </c>
      <c r="G24" s="57" t="s">
        <v>33</v>
      </c>
      <c r="H24" s="58">
        <v>216</v>
      </c>
      <c r="I24" s="58">
        <v>13</v>
      </c>
      <c r="J24" s="110">
        <v>13</v>
      </c>
      <c r="K24" s="59">
        <v>6</v>
      </c>
      <c r="L24" s="60">
        <v>32258</v>
      </c>
      <c r="M24" s="61">
        <v>3227</v>
      </c>
      <c r="N24" s="62">
        <f>M24/J24</f>
        <v>248.23076923076923</v>
      </c>
      <c r="O24" s="63">
        <f t="shared" si="0"/>
        <v>9.99628137589092</v>
      </c>
      <c r="P24" s="64">
        <v>2294</v>
      </c>
      <c r="Q24" s="65">
        <v>223</v>
      </c>
      <c r="R24" s="66">
        <f>IF(P24&lt;&gt;0,-(P24-L24)/P24,"")</f>
        <v>13.061900610287706</v>
      </c>
      <c r="S24" s="66">
        <f>IF(Q24&lt;&gt;0,-(Q24-M24)/Q24,"")</f>
        <v>13.47085201793722</v>
      </c>
      <c r="T24" s="60">
        <v>1046883.2</v>
      </c>
      <c r="U24" s="61">
        <v>98859</v>
      </c>
      <c r="V24" s="67">
        <f t="shared" si="1"/>
        <v>10.589660020837758</v>
      </c>
    </row>
    <row r="25" spans="1:22" s="68" customFormat="1" ht="11.25">
      <c r="A25" s="51">
        <v>19</v>
      </c>
      <c r="B25" s="70" t="s">
        <v>24</v>
      </c>
      <c r="C25" s="53" t="s">
        <v>123</v>
      </c>
      <c r="D25" s="54" t="s">
        <v>27</v>
      </c>
      <c r="E25" s="55" t="s">
        <v>123</v>
      </c>
      <c r="F25" s="56">
        <v>43420</v>
      </c>
      <c r="G25" s="57" t="s">
        <v>43</v>
      </c>
      <c r="H25" s="58">
        <v>25</v>
      </c>
      <c r="I25" s="58">
        <v>25</v>
      </c>
      <c r="J25" s="110">
        <v>25</v>
      </c>
      <c r="K25" s="59">
        <v>1</v>
      </c>
      <c r="L25" s="60">
        <v>34472.35</v>
      </c>
      <c r="M25" s="61">
        <v>2579</v>
      </c>
      <c r="N25" s="62">
        <f>M25/J25</f>
        <v>103.16</v>
      </c>
      <c r="O25" s="63">
        <f t="shared" si="0"/>
        <v>13.366556804963164</v>
      </c>
      <c r="P25" s="64"/>
      <c r="Q25" s="65"/>
      <c r="R25" s="66"/>
      <c r="S25" s="66"/>
      <c r="T25" s="97">
        <v>35254.35</v>
      </c>
      <c r="U25" s="98">
        <v>2658</v>
      </c>
      <c r="V25" s="67">
        <f t="shared" si="1"/>
        <v>13.263487584650113</v>
      </c>
    </row>
    <row r="26" spans="1:22" s="68" customFormat="1" ht="11.25">
      <c r="A26" s="51">
        <v>20</v>
      </c>
      <c r="B26" s="52"/>
      <c r="C26" s="53" t="s">
        <v>61</v>
      </c>
      <c r="D26" s="54" t="s">
        <v>39</v>
      </c>
      <c r="E26" s="55" t="s">
        <v>61</v>
      </c>
      <c r="F26" s="56">
        <v>43098</v>
      </c>
      <c r="G26" s="57" t="s">
        <v>34</v>
      </c>
      <c r="H26" s="58">
        <v>31</v>
      </c>
      <c r="I26" s="58">
        <v>5</v>
      </c>
      <c r="J26" s="110">
        <v>5</v>
      </c>
      <c r="K26" s="59">
        <v>6</v>
      </c>
      <c r="L26" s="60">
        <v>16333.72</v>
      </c>
      <c r="M26" s="77">
        <v>2464</v>
      </c>
      <c r="N26" s="62">
        <f>M26/J26</f>
        <v>492.8</v>
      </c>
      <c r="O26" s="63">
        <f t="shared" si="0"/>
        <v>6.628944805194805</v>
      </c>
      <c r="P26" s="64">
        <v>5939.98</v>
      </c>
      <c r="Q26" s="87">
        <v>466</v>
      </c>
      <c r="R26" s="66">
        <f aca="true" t="shared" si="2" ref="R26:R58">IF(P26&lt;&gt;0,-(P26-L26)/P26,"")</f>
        <v>1.7497937703493953</v>
      </c>
      <c r="S26" s="66">
        <f aca="true" t="shared" si="3" ref="S26:S58">IF(Q26&lt;&gt;0,-(Q26-M26)/Q26,"")</f>
        <v>4.28755364806867</v>
      </c>
      <c r="T26" s="76">
        <v>125550.29999999999</v>
      </c>
      <c r="U26" s="77">
        <v>11313</v>
      </c>
      <c r="V26" s="67">
        <f t="shared" si="1"/>
        <v>11.09787854680456</v>
      </c>
    </row>
    <row r="27" spans="1:22" s="68" customFormat="1" ht="11.25">
      <c r="A27" s="51">
        <v>21</v>
      </c>
      <c r="B27" s="52"/>
      <c r="C27" s="53" t="s">
        <v>105</v>
      </c>
      <c r="D27" s="54" t="s">
        <v>44</v>
      </c>
      <c r="E27" s="55" t="s">
        <v>106</v>
      </c>
      <c r="F27" s="56">
        <v>43399</v>
      </c>
      <c r="G27" s="57" t="s">
        <v>48</v>
      </c>
      <c r="H27" s="58">
        <v>45</v>
      </c>
      <c r="I27" s="58">
        <v>3</v>
      </c>
      <c r="J27" s="110">
        <v>3</v>
      </c>
      <c r="K27" s="59">
        <v>4</v>
      </c>
      <c r="L27" s="60">
        <v>12707.95</v>
      </c>
      <c r="M27" s="61">
        <v>2109</v>
      </c>
      <c r="N27" s="62">
        <f>M27/J27</f>
        <v>703</v>
      </c>
      <c r="O27" s="63">
        <f t="shared" si="0"/>
        <v>6.025580844001897</v>
      </c>
      <c r="P27" s="64">
        <v>5938.54</v>
      </c>
      <c r="Q27" s="65">
        <v>434</v>
      </c>
      <c r="R27" s="66">
        <f t="shared" si="2"/>
        <v>1.139911493397367</v>
      </c>
      <c r="S27" s="66">
        <f t="shared" si="3"/>
        <v>3.859447004608295</v>
      </c>
      <c r="T27" s="97">
        <v>73271.19</v>
      </c>
      <c r="U27" s="98">
        <v>7597</v>
      </c>
      <c r="V27" s="67">
        <f t="shared" si="1"/>
        <v>9.644753192049494</v>
      </c>
    </row>
    <row r="28" spans="1:22" s="68" customFormat="1" ht="11.25">
      <c r="A28" s="51">
        <v>22</v>
      </c>
      <c r="B28" s="52"/>
      <c r="C28" s="71" t="s">
        <v>89</v>
      </c>
      <c r="D28" s="72" t="s">
        <v>25</v>
      </c>
      <c r="E28" s="73" t="s">
        <v>90</v>
      </c>
      <c r="F28" s="74">
        <v>43392</v>
      </c>
      <c r="G28" s="57" t="s">
        <v>28</v>
      </c>
      <c r="H28" s="75">
        <v>74</v>
      </c>
      <c r="I28" s="75">
        <v>3</v>
      </c>
      <c r="J28" s="110">
        <v>3</v>
      </c>
      <c r="K28" s="59">
        <v>5</v>
      </c>
      <c r="L28" s="60">
        <v>45125</v>
      </c>
      <c r="M28" s="61">
        <v>1973</v>
      </c>
      <c r="N28" s="62">
        <f>M28/J28</f>
        <v>657.6666666666666</v>
      </c>
      <c r="O28" s="63">
        <f t="shared" si="0"/>
        <v>22.871262037506334</v>
      </c>
      <c r="P28" s="64">
        <v>69750</v>
      </c>
      <c r="Q28" s="65">
        <v>3283</v>
      </c>
      <c r="R28" s="66">
        <f t="shared" si="2"/>
        <v>-0.35304659498207885</v>
      </c>
      <c r="S28" s="66">
        <f t="shared" si="3"/>
        <v>-0.39902528175449287</v>
      </c>
      <c r="T28" s="93">
        <v>1024696</v>
      </c>
      <c r="U28" s="94">
        <v>57524</v>
      </c>
      <c r="V28" s="67">
        <f t="shared" si="1"/>
        <v>17.81336485640776</v>
      </c>
    </row>
    <row r="29" spans="1:22" s="68" customFormat="1" ht="11.25">
      <c r="A29" s="51">
        <v>23</v>
      </c>
      <c r="B29" s="52"/>
      <c r="C29" s="53" t="s">
        <v>103</v>
      </c>
      <c r="D29" s="54" t="s">
        <v>53</v>
      </c>
      <c r="E29" s="55" t="s">
        <v>104</v>
      </c>
      <c r="F29" s="56">
        <v>43399</v>
      </c>
      <c r="G29" s="57" t="s">
        <v>79</v>
      </c>
      <c r="H29" s="58">
        <v>116</v>
      </c>
      <c r="I29" s="58">
        <v>8</v>
      </c>
      <c r="J29" s="110">
        <v>8</v>
      </c>
      <c r="K29" s="59">
        <v>3</v>
      </c>
      <c r="L29" s="60">
        <v>36767</v>
      </c>
      <c r="M29" s="61">
        <v>1963</v>
      </c>
      <c r="N29" s="62">
        <f>M29/J29</f>
        <v>245.375</v>
      </c>
      <c r="O29" s="63">
        <f t="shared" si="0"/>
        <v>18.730005094243506</v>
      </c>
      <c r="P29" s="64">
        <v>98604</v>
      </c>
      <c r="Q29" s="65">
        <v>5588</v>
      </c>
      <c r="R29" s="66">
        <f t="shared" si="2"/>
        <v>-0.6271246602571904</v>
      </c>
      <c r="S29" s="66">
        <f t="shared" si="3"/>
        <v>-0.6487115246957766</v>
      </c>
      <c r="T29" s="60">
        <v>849344</v>
      </c>
      <c r="U29" s="61">
        <v>52413</v>
      </c>
      <c r="V29" s="67">
        <f t="shared" si="1"/>
        <v>16.204834678419477</v>
      </c>
    </row>
    <row r="30" spans="1:22" s="68" customFormat="1" ht="11.25">
      <c r="A30" s="51">
        <v>24</v>
      </c>
      <c r="B30" s="52"/>
      <c r="C30" s="53" t="s">
        <v>86</v>
      </c>
      <c r="D30" s="54" t="s">
        <v>27</v>
      </c>
      <c r="E30" s="55" t="s">
        <v>86</v>
      </c>
      <c r="F30" s="56">
        <v>43378</v>
      </c>
      <c r="G30" s="57" t="s">
        <v>48</v>
      </c>
      <c r="H30" s="58">
        <v>122</v>
      </c>
      <c r="I30" s="58">
        <v>2</v>
      </c>
      <c r="J30" s="110">
        <v>2</v>
      </c>
      <c r="K30" s="59">
        <v>7</v>
      </c>
      <c r="L30" s="60">
        <v>8801.5</v>
      </c>
      <c r="M30" s="61">
        <v>1741</v>
      </c>
      <c r="N30" s="62">
        <f>M30/J30</f>
        <v>870.5</v>
      </c>
      <c r="O30" s="63">
        <f t="shared" si="0"/>
        <v>5.055427914991384</v>
      </c>
      <c r="P30" s="64">
        <v>1255</v>
      </c>
      <c r="Q30" s="65">
        <v>245</v>
      </c>
      <c r="R30" s="66">
        <f t="shared" si="2"/>
        <v>6.013147410358566</v>
      </c>
      <c r="S30" s="66">
        <f t="shared" si="3"/>
        <v>6.106122448979592</v>
      </c>
      <c r="T30" s="97">
        <v>200103.61</v>
      </c>
      <c r="U30" s="98">
        <v>17788</v>
      </c>
      <c r="V30" s="67">
        <f t="shared" si="1"/>
        <v>11.249359680683606</v>
      </c>
    </row>
    <row r="31" spans="1:22" s="68" customFormat="1" ht="11.25">
      <c r="A31" s="51">
        <v>25</v>
      </c>
      <c r="B31" s="52"/>
      <c r="C31" s="53" t="s">
        <v>63</v>
      </c>
      <c r="D31" s="54" t="s">
        <v>53</v>
      </c>
      <c r="E31" s="55" t="s">
        <v>63</v>
      </c>
      <c r="F31" s="56">
        <v>43413</v>
      </c>
      <c r="G31" s="57" t="s">
        <v>33</v>
      </c>
      <c r="H31" s="58">
        <v>63</v>
      </c>
      <c r="I31" s="58">
        <v>5</v>
      </c>
      <c r="J31" s="110">
        <v>5</v>
      </c>
      <c r="K31" s="59">
        <v>2</v>
      </c>
      <c r="L31" s="60">
        <v>23044.16</v>
      </c>
      <c r="M31" s="61">
        <v>1228</v>
      </c>
      <c r="N31" s="62">
        <f>M31/J31</f>
        <v>245.6</v>
      </c>
      <c r="O31" s="63">
        <f t="shared" si="0"/>
        <v>18.765602605863194</v>
      </c>
      <c r="P31" s="64">
        <v>129653.16</v>
      </c>
      <c r="Q31" s="65">
        <v>8400</v>
      </c>
      <c r="R31" s="66">
        <f t="shared" si="2"/>
        <v>-0.8222630285293471</v>
      </c>
      <c r="S31" s="66">
        <f t="shared" si="3"/>
        <v>-0.8538095238095238</v>
      </c>
      <c r="T31" s="60">
        <v>152697.32</v>
      </c>
      <c r="U31" s="61">
        <v>9628</v>
      </c>
      <c r="V31" s="67">
        <f t="shared" si="1"/>
        <v>15.859713336103033</v>
      </c>
    </row>
    <row r="32" spans="1:22" s="68" customFormat="1" ht="11.25">
      <c r="A32" s="51">
        <v>26</v>
      </c>
      <c r="B32" s="52"/>
      <c r="C32" s="71" t="s">
        <v>30</v>
      </c>
      <c r="D32" s="72" t="s">
        <v>31</v>
      </c>
      <c r="E32" s="73" t="s">
        <v>32</v>
      </c>
      <c r="F32" s="74">
        <v>43252</v>
      </c>
      <c r="G32" s="57" t="s">
        <v>23</v>
      </c>
      <c r="H32" s="75">
        <v>302</v>
      </c>
      <c r="I32" s="75">
        <v>1</v>
      </c>
      <c r="J32" s="110">
        <v>1</v>
      </c>
      <c r="K32" s="59">
        <v>9</v>
      </c>
      <c r="L32" s="60">
        <v>5860</v>
      </c>
      <c r="M32" s="61">
        <v>973</v>
      </c>
      <c r="N32" s="62">
        <f>M32/J32</f>
        <v>973</v>
      </c>
      <c r="O32" s="63">
        <f t="shared" si="0"/>
        <v>6.022610483042138</v>
      </c>
      <c r="P32" s="64">
        <v>1864</v>
      </c>
      <c r="Q32" s="65">
        <v>138</v>
      </c>
      <c r="R32" s="66">
        <f t="shared" si="2"/>
        <v>2.143776824034335</v>
      </c>
      <c r="S32" s="66">
        <f t="shared" si="3"/>
        <v>6.050724637681159</v>
      </c>
      <c r="T32" s="93">
        <v>2298090</v>
      </c>
      <c r="U32" s="94">
        <v>189379</v>
      </c>
      <c r="V32" s="67">
        <f t="shared" si="1"/>
        <v>12.134872398734812</v>
      </c>
    </row>
    <row r="33" spans="1:22" s="68" customFormat="1" ht="11.25">
      <c r="A33" s="51">
        <v>27</v>
      </c>
      <c r="B33" s="52"/>
      <c r="C33" s="53" t="s">
        <v>71</v>
      </c>
      <c r="D33" s="54" t="s">
        <v>29</v>
      </c>
      <c r="E33" s="55" t="s">
        <v>72</v>
      </c>
      <c r="F33" s="56">
        <v>43308</v>
      </c>
      <c r="G33" s="57" t="s">
        <v>34</v>
      </c>
      <c r="H33" s="58">
        <v>242</v>
      </c>
      <c r="I33" s="58">
        <v>3</v>
      </c>
      <c r="J33" s="110">
        <v>3</v>
      </c>
      <c r="K33" s="59">
        <v>17</v>
      </c>
      <c r="L33" s="97">
        <v>3583.01</v>
      </c>
      <c r="M33" s="98">
        <v>681</v>
      </c>
      <c r="N33" s="62">
        <f>M33/J33</f>
        <v>227</v>
      </c>
      <c r="O33" s="63">
        <f t="shared" si="0"/>
        <v>5.261395007342144</v>
      </c>
      <c r="P33" s="64">
        <v>6372</v>
      </c>
      <c r="Q33" s="65">
        <v>1031</v>
      </c>
      <c r="R33" s="66">
        <f t="shared" si="2"/>
        <v>-0.43769460138104205</v>
      </c>
      <c r="S33" s="66">
        <f t="shared" si="3"/>
        <v>-0.3394762366634336</v>
      </c>
      <c r="T33" s="95">
        <v>876724.42</v>
      </c>
      <c r="U33" s="96">
        <v>79752</v>
      </c>
      <c r="V33" s="67">
        <f t="shared" si="1"/>
        <v>10.993133965292406</v>
      </c>
    </row>
    <row r="34" spans="1:22" s="68" customFormat="1" ht="11.25">
      <c r="A34" s="51">
        <v>28</v>
      </c>
      <c r="B34" s="52"/>
      <c r="C34" s="53" t="s">
        <v>99</v>
      </c>
      <c r="D34" s="54" t="s">
        <v>44</v>
      </c>
      <c r="E34" s="55" t="s">
        <v>100</v>
      </c>
      <c r="F34" s="56">
        <v>43399</v>
      </c>
      <c r="G34" s="57" t="s">
        <v>43</v>
      </c>
      <c r="H34" s="58">
        <v>18</v>
      </c>
      <c r="I34" s="58">
        <v>16</v>
      </c>
      <c r="J34" s="110">
        <v>16</v>
      </c>
      <c r="K34" s="59">
        <v>3</v>
      </c>
      <c r="L34" s="60">
        <v>7130.1</v>
      </c>
      <c r="M34" s="61">
        <v>502</v>
      </c>
      <c r="N34" s="62">
        <f>M34/J34</f>
        <v>31.375</v>
      </c>
      <c r="O34" s="63">
        <f t="shared" si="0"/>
        <v>14.203386454183267</v>
      </c>
      <c r="P34" s="64">
        <v>17645.03</v>
      </c>
      <c r="Q34" s="65">
        <v>1320</v>
      </c>
      <c r="R34" s="66">
        <f t="shared" si="2"/>
        <v>-0.595914543642034</v>
      </c>
      <c r="S34" s="66">
        <f t="shared" si="3"/>
        <v>-0.6196969696969697</v>
      </c>
      <c r="T34" s="97">
        <v>80920.24</v>
      </c>
      <c r="U34" s="98">
        <v>5529</v>
      </c>
      <c r="V34" s="67">
        <f t="shared" si="1"/>
        <v>14.635601374570447</v>
      </c>
    </row>
    <row r="35" spans="1:22" s="68" customFormat="1" ht="11.25">
      <c r="A35" s="51">
        <v>29</v>
      </c>
      <c r="B35" s="52"/>
      <c r="C35" s="71" t="s">
        <v>97</v>
      </c>
      <c r="D35" s="72" t="s">
        <v>31</v>
      </c>
      <c r="E35" s="73" t="s">
        <v>98</v>
      </c>
      <c r="F35" s="74">
        <v>43392</v>
      </c>
      <c r="G35" s="57" t="s">
        <v>26</v>
      </c>
      <c r="H35" s="75">
        <v>266</v>
      </c>
      <c r="I35" s="75">
        <v>3</v>
      </c>
      <c r="J35" s="110">
        <v>3</v>
      </c>
      <c r="K35" s="59">
        <v>5</v>
      </c>
      <c r="L35" s="60">
        <v>4750.5</v>
      </c>
      <c r="M35" s="61">
        <v>497</v>
      </c>
      <c r="N35" s="62">
        <f>M35/J35</f>
        <v>165.66666666666666</v>
      </c>
      <c r="O35" s="63">
        <f t="shared" si="0"/>
        <v>9.558350100603622</v>
      </c>
      <c r="P35" s="64">
        <v>15066.34</v>
      </c>
      <c r="Q35" s="65">
        <v>1427</v>
      </c>
      <c r="R35" s="66">
        <f t="shared" si="2"/>
        <v>-0.6846944911637465</v>
      </c>
      <c r="S35" s="66">
        <f t="shared" si="3"/>
        <v>-0.6517168885774351</v>
      </c>
      <c r="T35" s="76">
        <v>1177663.51</v>
      </c>
      <c r="U35" s="77">
        <v>92386</v>
      </c>
      <c r="V35" s="67">
        <f t="shared" si="1"/>
        <v>12.747207477323403</v>
      </c>
    </row>
    <row r="36" spans="1:22" s="68" customFormat="1" ht="11.25">
      <c r="A36" s="51">
        <v>30</v>
      </c>
      <c r="B36" s="52"/>
      <c r="C36" s="53" t="s">
        <v>115</v>
      </c>
      <c r="D36" s="54" t="s">
        <v>53</v>
      </c>
      <c r="E36" s="55" t="s">
        <v>116</v>
      </c>
      <c r="F36" s="56">
        <v>43413</v>
      </c>
      <c r="G36" s="57" t="s">
        <v>48</v>
      </c>
      <c r="H36" s="58">
        <v>25</v>
      </c>
      <c r="I36" s="58">
        <v>6</v>
      </c>
      <c r="J36" s="110">
        <v>6</v>
      </c>
      <c r="K36" s="59">
        <v>2</v>
      </c>
      <c r="L36" s="60">
        <v>5137.14</v>
      </c>
      <c r="M36" s="61">
        <v>485</v>
      </c>
      <c r="N36" s="62">
        <f>M36/J36</f>
        <v>80.83333333333333</v>
      </c>
      <c r="O36" s="63">
        <f t="shared" si="0"/>
        <v>10.592041237113403</v>
      </c>
      <c r="P36" s="64">
        <v>25295.37</v>
      </c>
      <c r="Q36" s="65">
        <v>2131</v>
      </c>
      <c r="R36" s="66">
        <f t="shared" si="2"/>
        <v>-0.7969138225691105</v>
      </c>
      <c r="S36" s="66">
        <f t="shared" si="3"/>
        <v>-0.7724073205068043</v>
      </c>
      <c r="T36" s="97">
        <v>30432.51</v>
      </c>
      <c r="U36" s="98">
        <v>2616</v>
      </c>
      <c r="V36" s="67">
        <f t="shared" si="1"/>
        <v>11.63322247706422</v>
      </c>
    </row>
    <row r="37" spans="1:22" s="68" customFormat="1" ht="11.25">
      <c r="A37" s="51">
        <v>31</v>
      </c>
      <c r="B37" s="52"/>
      <c r="C37" s="53" t="s">
        <v>67</v>
      </c>
      <c r="D37" s="54" t="s">
        <v>29</v>
      </c>
      <c r="E37" s="55" t="s">
        <v>68</v>
      </c>
      <c r="F37" s="56">
        <v>43287</v>
      </c>
      <c r="G37" s="57" t="s">
        <v>34</v>
      </c>
      <c r="H37" s="58">
        <v>200</v>
      </c>
      <c r="I37" s="58">
        <v>1</v>
      </c>
      <c r="J37" s="110">
        <v>1</v>
      </c>
      <c r="K37" s="59">
        <v>10</v>
      </c>
      <c r="L37" s="60">
        <v>2376</v>
      </c>
      <c r="M37" s="61">
        <v>475</v>
      </c>
      <c r="N37" s="62">
        <f>M37/J37</f>
        <v>475</v>
      </c>
      <c r="O37" s="63">
        <f t="shared" si="0"/>
        <v>5.002105263157895</v>
      </c>
      <c r="P37" s="64">
        <v>2494.8</v>
      </c>
      <c r="Q37" s="65">
        <v>499</v>
      </c>
      <c r="R37" s="66">
        <f t="shared" si="2"/>
        <v>-0.047619047619047686</v>
      </c>
      <c r="S37" s="66">
        <f t="shared" si="3"/>
        <v>-0.04809619238476954</v>
      </c>
      <c r="T37" s="78">
        <v>332924.61999999994</v>
      </c>
      <c r="U37" s="79">
        <v>30969</v>
      </c>
      <c r="V37" s="67">
        <f t="shared" si="1"/>
        <v>10.750254125092832</v>
      </c>
    </row>
    <row r="38" spans="1:22" s="68" customFormat="1" ht="11.25">
      <c r="A38" s="51">
        <v>32</v>
      </c>
      <c r="B38" s="52"/>
      <c r="C38" s="53" t="s">
        <v>95</v>
      </c>
      <c r="D38" s="54" t="s">
        <v>31</v>
      </c>
      <c r="E38" s="55" t="s">
        <v>95</v>
      </c>
      <c r="F38" s="56">
        <v>43392</v>
      </c>
      <c r="G38" s="57" t="s">
        <v>33</v>
      </c>
      <c r="H38" s="58">
        <v>176</v>
      </c>
      <c r="I38" s="58">
        <v>3</v>
      </c>
      <c r="J38" s="110">
        <v>3</v>
      </c>
      <c r="K38" s="59">
        <v>5</v>
      </c>
      <c r="L38" s="60">
        <v>2932</v>
      </c>
      <c r="M38" s="61">
        <v>424</v>
      </c>
      <c r="N38" s="62">
        <f>M38/J38</f>
        <v>141.33333333333334</v>
      </c>
      <c r="O38" s="63">
        <f t="shared" si="0"/>
        <v>6.915094339622642</v>
      </c>
      <c r="P38" s="64">
        <v>10227.68</v>
      </c>
      <c r="Q38" s="65">
        <v>1241</v>
      </c>
      <c r="R38" s="66">
        <f t="shared" si="2"/>
        <v>-0.7133269715126012</v>
      </c>
      <c r="S38" s="66">
        <f t="shared" si="3"/>
        <v>-0.6583400483481063</v>
      </c>
      <c r="T38" s="60">
        <v>202185.27</v>
      </c>
      <c r="U38" s="61">
        <v>18736</v>
      </c>
      <c r="V38" s="67">
        <f t="shared" si="1"/>
        <v>10.791271883005978</v>
      </c>
    </row>
    <row r="39" spans="1:22" s="68" customFormat="1" ht="11.25">
      <c r="A39" s="51">
        <v>33</v>
      </c>
      <c r="B39" s="52"/>
      <c r="C39" s="53" t="s">
        <v>77</v>
      </c>
      <c r="D39" s="54" t="s">
        <v>39</v>
      </c>
      <c r="E39" s="55" t="s">
        <v>77</v>
      </c>
      <c r="F39" s="56">
        <v>43357</v>
      </c>
      <c r="G39" s="57" t="s">
        <v>43</v>
      </c>
      <c r="H39" s="58">
        <v>9</v>
      </c>
      <c r="I39" s="58">
        <v>1</v>
      </c>
      <c r="J39" s="110">
        <v>1</v>
      </c>
      <c r="K39" s="59">
        <v>5</v>
      </c>
      <c r="L39" s="97">
        <v>1900.8</v>
      </c>
      <c r="M39" s="98">
        <v>380</v>
      </c>
      <c r="N39" s="62">
        <f>M39/J39</f>
        <v>380</v>
      </c>
      <c r="O39" s="63">
        <f t="shared" si="0"/>
        <v>5.002105263157895</v>
      </c>
      <c r="P39" s="64">
        <v>3462.6</v>
      </c>
      <c r="Q39" s="65">
        <v>661</v>
      </c>
      <c r="R39" s="66">
        <f t="shared" si="2"/>
        <v>-0.4510483451741466</v>
      </c>
      <c r="S39" s="66">
        <f t="shared" si="3"/>
        <v>-0.42511346444780634</v>
      </c>
      <c r="T39" s="97">
        <v>14807.4</v>
      </c>
      <c r="U39" s="98">
        <v>1797</v>
      </c>
      <c r="V39" s="67">
        <f t="shared" si="1"/>
        <v>8.240066777963271</v>
      </c>
    </row>
    <row r="40" spans="1:22" s="68" customFormat="1" ht="11.25">
      <c r="A40" s="51">
        <v>34</v>
      </c>
      <c r="B40" s="52"/>
      <c r="C40" s="53" t="s">
        <v>107</v>
      </c>
      <c r="D40" s="54">
        <v>13</v>
      </c>
      <c r="E40" s="55" t="s">
        <v>107</v>
      </c>
      <c r="F40" s="56">
        <v>43406</v>
      </c>
      <c r="G40" s="57" t="s">
        <v>34</v>
      </c>
      <c r="H40" s="58">
        <v>105</v>
      </c>
      <c r="I40" s="58">
        <v>2</v>
      </c>
      <c r="J40" s="110">
        <v>2</v>
      </c>
      <c r="K40" s="59">
        <v>3</v>
      </c>
      <c r="L40" s="60">
        <v>4608</v>
      </c>
      <c r="M40" s="61">
        <v>356</v>
      </c>
      <c r="N40" s="62">
        <f>M40/J40</f>
        <v>178</v>
      </c>
      <c r="O40" s="63">
        <f t="shared" si="0"/>
        <v>12.9438202247191</v>
      </c>
      <c r="P40" s="64">
        <v>82951.71</v>
      </c>
      <c r="Q40" s="65">
        <v>6851</v>
      </c>
      <c r="R40" s="66">
        <f t="shared" si="2"/>
        <v>-0.9444496080912618</v>
      </c>
      <c r="S40" s="66">
        <f t="shared" si="3"/>
        <v>-0.9480367829513939</v>
      </c>
      <c r="T40" s="78">
        <v>304416.77</v>
      </c>
      <c r="U40" s="79">
        <v>24258</v>
      </c>
      <c r="V40" s="67">
        <f t="shared" si="1"/>
        <v>12.549128947151456</v>
      </c>
    </row>
    <row r="41" spans="1:22" s="68" customFormat="1" ht="11.25">
      <c r="A41" s="51">
        <v>35</v>
      </c>
      <c r="B41" s="52"/>
      <c r="C41" s="53" t="s">
        <v>49</v>
      </c>
      <c r="D41" s="54" t="s">
        <v>35</v>
      </c>
      <c r="E41" s="55" t="s">
        <v>50</v>
      </c>
      <c r="F41" s="56">
        <v>43182</v>
      </c>
      <c r="G41" s="57" t="s">
        <v>34</v>
      </c>
      <c r="H41" s="58">
        <v>250</v>
      </c>
      <c r="I41" s="88">
        <v>2</v>
      </c>
      <c r="J41" s="111">
        <v>1</v>
      </c>
      <c r="K41" s="59">
        <v>19</v>
      </c>
      <c r="L41" s="89">
        <v>1782</v>
      </c>
      <c r="M41" s="90">
        <v>356</v>
      </c>
      <c r="N41" s="62">
        <f>M41/J41</f>
        <v>356</v>
      </c>
      <c r="O41" s="63">
        <f t="shared" si="0"/>
        <v>5.00561797752809</v>
      </c>
      <c r="P41" s="64">
        <v>5464.8</v>
      </c>
      <c r="Q41" s="65">
        <v>1093</v>
      </c>
      <c r="R41" s="66">
        <f t="shared" si="2"/>
        <v>-0.6739130434782609</v>
      </c>
      <c r="S41" s="66">
        <f t="shared" si="3"/>
        <v>-0.6742909423604757</v>
      </c>
      <c r="T41" s="91">
        <v>1162354.5100000002</v>
      </c>
      <c r="U41" s="92">
        <v>96204</v>
      </c>
      <c r="V41" s="67">
        <f t="shared" si="1"/>
        <v>12.082184836389342</v>
      </c>
    </row>
    <row r="42" spans="1:22" s="68" customFormat="1" ht="11.25">
      <c r="A42" s="51">
        <v>36</v>
      </c>
      <c r="B42" s="52"/>
      <c r="C42" s="53" t="s">
        <v>65</v>
      </c>
      <c r="D42" s="54" t="s">
        <v>31</v>
      </c>
      <c r="E42" s="55" t="s">
        <v>66</v>
      </c>
      <c r="F42" s="56">
        <v>43273</v>
      </c>
      <c r="G42" s="57" t="s">
        <v>34</v>
      </c>
      <c r="H42" s="58">
        <v>208</v>
      </c>
      <c r="I42" s="58">
        <v>1</v>
      </c>
      <c r="J42" s="110">
        <v>1</v>
      </c>
      <c r="K42" s="59">
        <v>14</v>
      </c>
      <c r="L42" s="60">
        <v>1782</v>
      </c>
      <c r="M42" s="61">
        <v>356</v>
      </c>
      <c r="N42" s="62">
        <f>M42/J42</f>
        <v>356</v>
      </c>
      <c r="O42" s="63">
        <f t="shared" si="0"/>
        <v>5.00561797752809</v>
      </c>
      <c r="P42" s="64">
        <v>3020.35</v>
      </c>
      <c r="Q42" s="65">
        <v>604</v>
      </c>
      <c r="R42" s="66">
        <f t="shared" si="2"/>
        <v>-0.41000215206846885</v>
      </c>
      <c r="S42" s="66">
        <f t="shared" si="3"/>
        <v>-0.4105960264900662</v>
      </c>
      <c r="T42" s="95">
        <v>993090.78</v>
      </c>
      <c r="U42" s="96">
        <v>83152</v>
      </c>
      <c r="V42" s="67">
        <f t="shared" si="1"/>
        <v>11.943077496632673</v>
      </c>
    </row>
    <row r="43" spans="1:22" s="68" customFormat="1" ht="11.25">
      <c r="A43" s="51">
        <v>37</v>
      </c>
      <c r="B43" s="52"/>
      <c r="C43" s="53" t="s">
        <v>73</v>
      </c>
      <c r="D43" s="54" t="s">
        <v>27</v>
      </c>
      <c r="E43" s="55" t="s">
        <v>74</v>
      </c>
      <c r="F43" s="56">
        <v>43329</v>
      </c>
      <c r="G43" s="57" t="s">
        <v>33</v>
      </c>
      <c r="H43" s="58">
        <v>190</v>
      </c>
      <c r="I43" s="58">
        <v>1</v>
      </c>
      <c r="J43" s="110">
        <v>1</v>
      </c>
      <c r="K43" s="59">
        <v>6</v>
      </c>
      <c r="L43" s="60">
        <v>2396.31</v>
      </c>
      <c r="M43" s="61">
        <v>342</v>
      </c>
      <c r="N43" s="62">
        <f>M43/J43</f>
        <v>342</v>
      </c>
      <c r="O43" s="63">
        <f t="shared" si="0"/>
        <v>7.006754385964912</v>
      </c>
      <c r="P43" s="64">
        <v>130</v>
      </c>
      <c r="Q43" s="65">
        <v>13</v>
      </c>
      <c r="R43" s="66">
        <f t="shared" si="2"/>
        <v>17.433153846153846</v>
      </c>
      <c r="S43" s="66">
        <f t="shared" si="3"/>
        <v>25.307692307692307</v>
      </c>
      <c r="T43" s="60">
        <v>277812.42</v>
      </c>
      <c r="U43" s="61">
        <v>26138</v>
      </c>
      <c r="V43" s="67">
        <f t="shared" si="1"/>
        <v>10.62867931746882</v>
      </c>
    </row>
    <row r="44" spans="1:22" s="68" customFormat="1" ht="11.25">
      <c r="A44" s="51">
        <v>38</v>
      </c>
      <c r="B44" s="52"/>
      <c r="C44" s="53" t="s">
        <v>91</v>
      </c>
      <c r="D44" s="54" t="s">
        <v>44</v>
      </c>
      <c r="E44" s="55" t="s">
        <v>92</v>
      </c>
      <c r="F44" s="56">
        <v>43385</v>
      </c>
      <c r="G44" s="57" t="s">
        <v>43</v>
      </c>
      <c r="H44" s="58">
        <v>20</v>
      </c>
      <c r="I44" s="58">
        <v>2</v>
      </c>
      <c r="J44" s="110">
        <v>2</v>
      </c>
      <c r="K44" s="59">
        <v>5</v>
      </c>
      <c r="L44" s="97">
        <v>1859.51</v>
      </c>
      <c r="M44" s="98">
        <v>316</v>
      </c>
      <c r="N44" s="62">
        <f>M44/J44</f>
        <v>158</v>
      </c>
      <c r="O44" s="63">
        <f t="shared" si="0"/>
        <v>5.884525316455696</v>
      </c>
      <c r="P44" s="64">
        <v>786</v>
      </c>
      <c r="Q44" s="65">
        <v>90</v>
      </c>
      <c r="R44" s="66">
        <f t="shared" si="2"/>
        <v>1.3657888040712467</v>
      </c>
      <c r="S44" s="66">
        <f t="shared" si="3"/>
        <v>2.511111111111111</v>
      </c>
      <c r="T44" s="97">
        <v>42544.83</v>
      </c>
      <c r="U44" s="98">
        <v>4251</v>
      </c>
      <c r="V44" s="67">
        <f t="shared" si="1"/>
        <v>10.008193366266761</v>
      </c>
    </row>
    <row r="45" spans="1:22" s="68" customFormat="1" ht="11.25">
      <c r="A45" s="51">
        <v>39</v>
      </c>
      <c r="B45" s="86"/>
      <c r="C45" s="71" t="s">
        <v>87</v>
      </c>
      <c r="D45" s="72" t="s">
        <v>44</v>
      </c>
      <c r="E45" s="73" t="s">
        <v>88</v>
      </c>
      <c r="F45" s="74">
        <v>43378</v>
      </c>
      <c r="G45" s="57" t="s">
        <v>28</v>
      </c>
      <c r="H45" s="75">
        <v>355</v>
      </c>
      <c r="I45" s="75">
        <v>2</v>
      </c>
      <c r="J45" s="110">
        <v>2</v>
      </c>
      <c r="K45" s="59">
        <v>7</v>
      </c>
      <c r="L45" s="60">
        <v>2778</v>
      </c>
      <c r="M45" s="61">
        <v>310</v>
      </c>
      <c r="N45" s="62">
        <f>M45/J45</f>
        <v>155</v>
      </c>
      <c r="O45" s="63">
        <f t="shared" si="0"/>
        <v>8.961290322580645</v>
      </c>
      <c r="P45" s="64">
        <v>65181</v>
      </c>
      <c r="Q45" s="65">
        <v>4106</v>
      </c>
      <c r="R45" s="66">
        <f t="shared" si="2"/>
        <v>-0.9573802181617342</v>
      </c>
      <c r="S45" s="66">
        <f t="shared" si="3"/>
        <v>-0.9245007306380906</v>
      </c>
      <c r="T45" s="76">
        <v>13386292</v>
      </c>
      <c r="U45" s="77">
        <v>888206</v>
      </c>
      <c r="V45" s="67">
        <f t="shared" si="1"/>
        <v>15.071156916300948</v>
      </c>
    </row>
    <row r="46" spans="1:22" s="68" customFormat="1" ht="11.25">
      <c r="A46" s="51">
        <v>40</v>
      </c>
      <c r="B46" s="52"/>
      <c r="C46" s="53" t="s">
        <v>59</v>
      </c>
      <c r="D46" s="54" t="s">
        <v>35</v>
      </c>
      <c r="E46" s="55" t="s">
        <v>60</v>
      </c>
      <c r="F46" s="56">
        <v>42909</v>
      </c>
      <c r="G46" s="57" t="s">
        <v>34</v>
      </c>
      <c r="H46" s="58">
        <v>114</v>
      </c>
      <c r="I46" s="58">
        <v>1</v>
      </c>
      <c r="J46" s="110">
        <v>1</v>
      </c>
      <c r="K46" s="59">
        <v>34</v>
      </c>
      <c r="L46" s="60">
        <v>1425.6</v>
      </c>
      <c r="M46" s="77">
        <v>285</v>
      </c>
      <c r="N46" s="62">
        <f>M46/J46</f>
        <v>285</v>
      </c>
      <c r="O46" s="63">
        <f t="shared" si="0"/>
        <v>5.002105263157895</v>
      </c>
      <c r="P46" s="64">
        <v>1425.6</v>
      </c>
      <c r="Q46" s="87">
        <v>285</v>
      </c>
      <c r="R46" s="66">
        <f t="shared" si="2"/>
        <v>0</v>
      </c>
      <c r="S46" s="66">
        <f t="shared" si="3"/>
        <v>0</v>
      </c>
      <c r="T46" s="76">
        <v>295681.2799999999</v>
      </c>
      <c r="U46" s="77">
        <v>32723</v>
      </c>
      <c r="V46" s="67">
        <f t="shared" si="1"/>
        <v>9.03588546282431</v>
      </c>
    </row>
    <row r="47" spans="1:22" s="68" customFormat="1" ht="11.25">
      <c r="A47" s="51">
        <v>41</v>
      </c>
      <c r="B47" s="52"/>
      <c r="C47" s="53" t="s">
        <v>51</v>
      </c>
      <c r="D47" s="54" t="s">
        <v>29</v>
      </c>
      <c r="E47" s="55" t="s">
        <v>52</v>
      </c>
      <c r="F47" s="56">
        <v>42804</v>
      </c>
      <c r="G47" s="57" t="s">
        <v>34</v>
      </c>
      <c r="H47" s="58">
        <v>192</v>
      </c>
      <c r="I47" s="58">
        <v>1</v>
      </c>
      <c r="J47" s="110">
        <v>1</v>
      </c>
      <c r="K47" s="59">
        <v>35</v>
      </c>
      <c r="L47" s="60">
        <v>1188</v>
      </c>
      <c r="M47" s="77">
        <v>238</v>
      </c>
      <c r="N47" s="62">
        <f>M47/J47</f>
        <v>238</v>
      </c>
      <c r="O47" s="63">
        <f t="shared" si="0"/>
        <v>4.991596638655462</v>
      </c>
      <c r="P47" s="64">
        <v>2376</v>
      </c>
      <c r="Q47" s="87">
        <v>475</v>
      </c>
      <c r="R47" s="66">
        <f t="shared" si="2"/>
        <v>-0.5</v>
      </c>
      <c r="S47" s="66">
        <f t="shared" si="3"/>
        <v>-0.49894736842105264</v>
      </c>
      <c r="T47" s="76">
        <v>1426053.7400000002</v>
      </c>
      <c r="U47" s="77">
        <v>137695</v>
      </c>
      <c r="V47" s="67">
        <f t="shared" si="1"/>
        <v>10.356612367914595</v>
      </c>
    </row>
    <row r="48" spans="1:22" s="68" customFormat="1" ht="11.25">
      <c r="A48" s="51">
        <v>42</v>
      </c>
      <c r="B48" s="52"/>
      <c r="C48" s="53" t="s">
        <v>45</v>
      </c>
      <c r="D48" s="54" t="s">
        <v>31</v>
      </c>
      <c r="E48" s="55" t="s">
        <v>46</v>
      </c>
      <c r="F48" s="56">
        <v>43161</v>
      </c>
      <c r="G48" s="57" t="s">
        <v>34</v>
      </c>
      <c r="H48" s="58">
        <v>180</v>
      </c>
      <c r="I48" s="88">
        <v>1</v>
      </c>
      <c r="J48" s="111">
        <v>1</v>
      </c>
      <c r="K48" s="59">
        <v>24</v>
      </c>
      <c r="L48" s="89">
        <v>1188</v>
      </c>
      <c r="M48" s="90">
        <v>231</v>
      </c>
      <c r="N48" s="62">
        <f>M48/J48</f>
        <v>231</v>
      </c>
      <c r="O48" s="63">
        <f t="shared" si="0"/>
        <v>5.142857142857143</v>
      </c>
      <c r="P48" s="64">
        <v>582</v>
      </c>
      <c r="Q48" s="65">
        <v>97</v>
      </c>
      <c r="R48" s="66">
        <f t="shared" si="2"/>
        <v>1.041237113402062</v>
      </c>
      <c r="S48" s="66">
        <f t="shared" si="3"/>
        <v>1.3814432989690721</v>
      </c>
      <c r="T48" s="91">
        <v>1108441.97</v>
      </c>
      <c r="U48" s="92">
        <v>108438</v>
      </c>
      <c r="V48" s="67">
        <f t="shared" si="1"/>
        <v>10.22189610653092</v>
      </c>
    </row>
    <row r="49" spans="1:22" s="68" customFormat="1" ht="11.25">
      <c r="A49" s="51">
        <v>43</v>
      </c>
      <c r="B49" s="52"/>
      <c r="C49" s="53" t="s">
        <v>41</v>
      </c>
      <c r="D49" s="54" t="s">
        <v>29</v>
      </c>
      <c r="E49" s="55" t="s">
        <v>42</v>
      </c>
      <c r="F49" s="56">
        <v>43245</v>
      </c>
      <c r="G49" s="57" t="s">
        <v>40</v>
      </c>
      <c r="H49" s="58">
        <v>249</v>
      </c>
      <c r="I49" s="58">
        <v>1</v>
      </c>
      <c r="J49" s="110">
        <v>1</v>
      </c>
      <c r="K49" s="59">
        <v>16</v>
      </c>
      <c r="L49" s="97">
        <v>884</v>
      </c>
      <c r="M49" s="94">
        <v>221</v>
      </c>
      <c r="N49" s="62">
        <f>M49/J49</f>
        <v>221</v>
      </c>
      <c r="O49" s="63">
        <f t="shared" si="0"/>
        <v>4</v>
      </c>
      <c r="P49" s="64">
        <v>310</v>
      </c>
      <c r="Q49" s="87">
        <v>62</v>
      </c>
      <c r="R49" s="66">
        <f t="shared" si="2"/>
        <v>1.8516129032258064</v>
      </c>
      <c r="S49" s="66">
        <f t="shared" si="3"/>
        <v>2.564516129032258</v>
      </c>
      <c r="T49" s="93">
        <v>710168</v>
      </c>
      <c r="U49" s="94">
        <v>63413</v>
      </c>
      <c r="V49" s="67">
        <f t="shared" si="1"/>
        <v>11.1990916689007</v>
      </c>
    </row>
    <row r="50" spans="1:22" s="68" customFormat="1" ht="11.25">
      <c r="A50" s="51">
        <v>44</v>
      </c>
      <c r="B50" s="52"/>
      <c r="C50" s="53" t="s">
        <v>37</v>
      </c>
      <c r="D50" s="54" t="s">
        <v>29</v>
      </c>
      <c r="E50" s="55" t="s">
        <v>38</v>
      </c>
      <c r="F50" s="56">
        <v>43259</v>
      </c>
      <c r="G50" s="57" t="s">
        <v>34</v>
      </c>
      <c r="H50" s="58">
        <v>110</v>
      </c>
      <c r="I50" s="58">
        <v>1</v>
      </c>
      <c r="J50" s="110">
        <v>1</v>
      </c>
      <c r="K50" s="59">
        <v>13</v>
      </c>
      <c r="L50" s="60">
        <v>1115</v>
      </c>
      <c r="M50" s="61">
        <v>203</v>
      </c>
      <c r="N50" s="62">
        <f>M50/J50</f>
        <v>203</v>
      </c>
      <c r="O50" s="63">
        <f t="shared" si="0"/>
        <v>5.4926108374384235</v>
      </c>
      <c r="P50" s="64">
        <v>3020.35</v>
      </c>
      <c r="Q50" s="65">
        <v>604</v>
      </c>
      <c r="R50" s="66">
        <f t="shared" si="2"/>
        <v>-0.6308374857218534</v>
      </c>
      <c r="S50" s="66">
        <f t="shared" si="3"/>
        <v>-0.6639072847682119</v>
      </c>
      <c r="T50" s="78">
        <v>236242.85</v>
      </c>
      <c r="U50" s="79">
        <v>21328</v>
      </c>
      <c r="V50" s="67">
        <f t="shared" si="1"/>
        <v>11.076652756939236</v>
      </c>
    </row>
    <row r="51" spans="1:22" s="68" customFormat="1" ht="11.25">
      <c r="A51" s="51">
        <v>45</v>
      </c>
      <c r="B51" s="52"/>
      <c r="C51" s="53" t="s">
        <v>69</v>
      </c>
      <c r="D51" s="54" t="s">
        <v>53</v>
      </c>
      <c r="E51" s="55" t="s">
        <v>70</v>
      </c>
      <c r="F51" s="56">
        <v>43301</v>
      </c>
      <c r="G51" s="57" t="s">
        <v>34</v>
      </c>
      <c r="H51" s="58">
        <v>135</v>
      </c>
      <c r="I51" s="58">
        <v>1</v>
      </c>
      <c r="J51" s="110">
        <v>1</v>
      </c>
      <c r="K51" s="59">
        <v>9</v>
      </c>
      <c r="L51" s="97">
        <v>950.4</v>
      </c>
      <c r="M51" s="98">
        <v>190</v>
      </c>
      <c r="N51" s="62">
        <f>M51/J51</f>
        <v>190</v>
      </c>
      <c r="O51" s="63">
        <f t="shared" si="0"/>
        <v>5.002105263157895</v>
      </c>
      <c r="P51" s="64">
        <v>522.5</v>
      </c>
      <c r="Q51" s="65">
        <v>35</v>
      </c>
      <c r="R51" s="66">
        <f t="shared" si="2"/>
        <v>0.8189473684210525</v>
      </c>
      <c r="S51" s="66">
        <f t="shared" si="3"/>
        <v>4.428571428571429</v>
      </c>
      <c r="T51" s="95">
        <v>288471.43000000005</v>
      </c>
      <c r="U51" s="96">
        <v>21876</v>
      </c>
      <c r="V51" s="67">
        <f t="shared" si="1"/>
        <v>13.186662552569027</v>
      </c>
    </row>
    <row r="52" spans="1:22" s="68" customFormat="1" ht="11.25">
      <c r="A52" s="51">
        <v>46</v>
      </c>
      <c r="B52" s="52"/>
      <c r="C52" s="53" t="s">
        <v>85</v>
      </c>
      <c r="D52" s="54" t="s">
        <v>31</v>
      </c>
      <c r="E52" s="55" t="s">
        <v>85</v>
      </c>
      <c r="F52" s="56">
        <v>43378</v>
      </c>
      <c r="G52" s="57" t="s">
        <v>33</v>
      </c>
      <c r="H52" s="58">
        <v>262</v>
      </c>
      <c r="I52" s="58">
        <v>3</v>
      </c>
      <c r="J52" s="110">
        <v>3</v>
      </c>
      <c r="K52" s="59">
        <v>7</v>
      </c>
      <c r="L52" s="60">
        <v>847</v>
      </c>
      <c r="M52" s="61">
        <v>109</v>
      </c>
      <c r="N52" s="62">
        <f>M52/J52</f>
        <v>36.333333333333336</v>
      </c>
      <c r="O52" s="63">
        <f t="shared" si="0"/>
        <v>7.770642201834862</v>
      </c>
      <c r="P52" s="64">
        <v>3877</v>
      </c>
      <c r="Q52" s="65">
        <v>828</v>
      </c>
      <c r="R52" s="66">
        <f t="shared" si="2"/>
        <v>-0.7815321124580862</v>
      </c>
      <c r="S52" s="66">
        <f t="shared" si="3"/>
        <v>-0.8683574879227053</v>
      </c>
      <c r="T52" s="60">
        <v>2661145.64</v>
      </c>
      <c r="U52" s="61">
        <v>208342</v>
      </c>
      <c r="V52" s="67">
        <f t="shared" si="1"/>
        <v>12.772967716542992</v>
      </c>
    </row>
    <row r="53" spans="1:22" s="68" customFormat="1" ht="11.25">
      <c r="A53" s="51">
        <v>47</v>
      </c>
      <c r="B53" s="52"/>
      <c r="C53" s="53" t="s">
        <v>78</v>
      </c>
      <c r="D53" s="54" t="s">
        <v>35</v>
      </c>
      <c r="E53" s="55" t="s">
        <v>78</v>
      </c>
      <c r="F53" s="56">
        <v>43364</v>
      </c>
      <c r="G53" s="57" t="s">
        <v>43</v>
      </c>
      <c r="H53" s="58">
        <v>20</v>
      </c>
      <c r="I53" s="58">
        <v>1</v>
      </c>
      <c r="J53" s="110">
        <v>1</v>
      </c>
      <c r="K53" s="59">
        <v>6</v>
      </c>
      <c r="L53" s="60">
        <v>426</v>
      </c>
      <c r="M53" s="61">
        <v>78</v>
      </c>
      <c r="N53" s="62">
        <f>M53/J53</f>
        <v>78</v>
      </c>
      <c r="O53" s="63">
        <f t="shared" si="0"/>
        <v>5.461538461538462</v>
      </c>
      <c r="P53" s="64">
        <v>407</v>
      </c>
      <c r="Q53" s="65">
        <v>42</v>
      </c>
      <c r="R53" s="66">
        <f t="shared" si="2"/>
        <v>0.04668304668304668</v>
      </c>
      <c r="S53" s="66">
        <f t="shared" si="3"/>
        <v>0.8571428571428571</v>
      </c>
      <c r="T53" s="97">
        <v>33471.659999999996</v>
      </c>
      <c r="U53" s="98">
        <v>3594</v>
      </c>
      <c r="V53" s="67">
        <f t="shared" si="1"/>
        <v>9.31320534223706</v>
      </c>
    </row>
    <row r="54" spans="1:22" s="68" customFormat="1" ht="11.25">
      <c r="A54" s="51">
        <v>48</v>
      </c>
      <c r="B54" s="52"/>
      <c r="C54" s="53" t="s">
        <v>82</v>
      </c>
      <c r="D54" s="54" t="s">
        <v>27</v>
      </c>
      <c r="E54" s="55" t="s">
        <v>82</v>
      </c>
      <c r="F54" s="56">
        <v>43371</v>
      </c>
      <c r="G54" s="57" t="s">
        <v>43</v>
      </c>
      <c r="H54" s="58">
        <v>21</v>
      </c>
      <c r="I54" s="58">
        <v>1</v>
      </c>
      <c r="J54" s="110">
        <v>1</v>
      </c>
      <c r="K54" s="59">
        <v>6</v>
      </c>
      <c r="L54" s="60">
        <v>1035.87</v>
      </c>
      <c r="M54" s="61">
        <v>74</v>
      </c>
      <c r="N54" s="62">
        <f>M54/J54</f>
        <v>74</v>
      </c>
      <c r="O54" s="63">
        <f t="shared" si="0"/>
        <v>13.998243243243241</v>
      </c>
      <c r="P54" s="64">
        <v>1259.27</v>
      </c>
      <c r="Q54" s="65">
        <v>252</v>
      </c>
      <c r="R54" s="66">
        <f t="shared" si="2"/>
        <v>-0.1774043691980275</v>
      </c>
      <c r="S54" s="66">
        <f t="shared" si="3"/>
        <v>-0.7063492063492064</v>
      </c>
      <c r="T54" s="97">
        <v>13573.91</v>
      </c>
      <c r="U54" s="98">
        <v>1562</v>
      </c>
      <c r="V54" s="67">
        <f t="shared" si="1"/>
        <v>8.690083226632522</v>
      </c>
    </row>
    <row r="55" spans="1:22" s="68" customFormat="1" ht="11.25">
      <c r="A55" s="51">
        <v>49</v>
      </c>
      <c r="B55" s="52"/>
      <c r="C55" s="53" t="s">
        <v>63</v>
      </c>
      <c r="D55" s="54" t="s">
        <v>53</v>
      </c>
      <c r="E55" s="55" t="s">
        <v>63</v>
      </c>
      <c r="F55" s="56">
        <v>43007</v>
      </c>
      <c r="G55" s="57" t="s">
        <v>43</v>
      </c>
      <c r="H55" s="58">
        <v>11</v>
      </c>
      <c r="I55" s="58">
        <v>1</v>
      </c>
      <c r="J55" s="110">
        <v>1</v>
      </c>
      <c r="K55" s="59">
        <v>11</v>
      </c>
      <c r="L55" s="60">
        <v>307</v>
      </c>
      <c r="M55" s="61">
        <v>73</v>
      </c>
      <c r="N55" s="62">
        <f>M55/J55</f>
        <v>73</v>
      </c>
      <c r="O55" s="63">
        <f t="shared" si="0"/>
        <v>4.205479452054795</v>
      </c>
      <c r="P55" s="64">
        <v>2983.6</v>
      </c>
      <c r="Q55" s="65">
        <v>303</v>
      </c>
      <c r="R55" s="66">
        <f t="shared" si="2"/>
        <v>-0.897104169459713</v>
      </c>
      <c r="S55" s="66">
        <f t="shared" si="3"/>
        <v>-0.759075907590759</v>
      </c>
      <c r="T55" s="60">
        <v>39920.25</v>
      </c>
      <c r="U55" s="61">
        <v>3499</v>
      </c>
      <c r="V55" s="67">
        <f t="shared" si="1"/>
        <v>11.40904544155473</v>
      </c>
    </row>
    <row r="56" spans="1:22" s="68" customFormat="1" ht="11.25">
      <c r="A56" s="51">
        <v>50</v>
      </c>
      <c r="B56" s="52"/>
      <c r="C56" s="53" t="s">
        <v>96</v>
      </c>
      <c r="D56" s="54" t="s">
        <v>53</v>
      </c>
      <c r="E56" s="55" t="s">
        <v>96</v>
      </c>
      <c r="F56" s="56">
        <v>43392</v>
      </c>
      <c r="G56" s="57" t="s">
        <v>47</v>
      </c>
      <c r="H56" s="58">
        <v>65</v>
      </c>
      <c r="I56" s="58">
        <v>2</v>
      </c>
      <c r="J56" s="110">
        <v>2</v>
      </c>
      <c r="K56" s="59">
        <v>5</v>
      </c>
      <c r="L56" s="60">
        <v>546</v>
      </c>
      <c r="M56" s="61">
        <v>55</v>
      </c>
      <c r="N56" s="62">
        <f>M56/J56</f>
        <v>27.5</v>
      </c>
      <c r="O56" s="63">
        <f t="shared" si="0"/>
        <v>9.927272727272728</v>
      </c>
      <c r="P56" s="64">
        <v>1543</v>
      </c>
      <c r="Q56" s="65">
        <v>163</v>
      </c>
      <c r="R56" s="66">
        <f t="shared" si="2"/>
        <v>-0.6461438755670771</v>
      </c>
      <c r="S56" s="66">
        <f t="shared" si="3"/>
        <v>-0.6625766871165644</v>
      </c>
      <c r="T56" s="97">
        <v>93980</v>
      </c>
      <c r="U56" s="98">
        <v>8425</v>
      </c>
      <c r="V56" s="67">
        <f t="shared" si="1"/>
        <v>11.154896142433234</v>
      </c>
    </row>
    <row r="57" spans="1:22" s="68" customFormat="1" ht="11.25">
      <c r="A57" s="51">
        <v>51</v>
      </c>
      <c r="B57" s="52"/>
      <c r="C57" s="53" t="s">
        <v>55</v>
      </c>
      <c r="D57" s="54" t="s">
        <v>35</v>
      </c>
      <c r="E57" s="55" t="s">
        <v>56</v>
      </c>
      <c r="F57" s="56">
        <v>43084</v>
      </c>
      <c r="G57" s="57" t="s">
        <v>34</v>
      </c>
      <c r="H57" s="58">
        <v>45</v>
      </c>
      <c r="I57" s="58">
        <v>1</v>
      </c>
      <c r="J57" s="110">
        <v>1</v>
      </c>
      <c r="K57" s="59">
        <v>10</v>
      </c>
      <c r="L57" s="60">
        <v>938.7</v>
      </c>
      <c r="M57" s="61">
        <v>49</v>
      </c>
      <c r="N57" s="62">
        <f>M57/J57</f>
        <v>49</v>
      </c>
      <c r="O57" s="63">
        <f t="shared" si="0"/>
        <v>19.15714285714286</v>
      </c>
      <c r="P57" s="64">
        <v>2376</v>
      </c>
      <c r="Q57" s="65">
        <v>475</v>
      </c>
      <c r="R57" s="66">
        <f t="shared" si="2"/>
        <v>-0.6049242424242424</v>
      </c>
      <c r="S57" s="66">
        <f t="shared" si="3"/>
        <v>-0.8968421052631579</v>
      </c>
      <c r="T57" s="78">
        <v>185479.59000000003</v>
      </c>
      <c r="U57" s="79">
        <v>16802</v>
      </c>
      <c r="V57" s="67">
        <f t="shared" si="1"/>
        <v>11.03913760266635</v>
      </c>
    </row>
    <row r="58" spans="1:22" s="68" customFormat="1" ht="11.25">
      <c r="A58" s="51">
        <v>52</v>
      </c>
      <c r="B58" s="52"/>
      <c r="C58" s="53" t="s">
        <v>83</v>
      </c>
      <c r="D58" s="54" t="s">
        <v>25</v>
      </c>
      <c r="E58" s="55" t="s">
        <v>84</v>
      </c>
      <c r="F58" s="56">
        <v>43378</v>
      </c>
      <c r="G58" s="57" t="s">
        <v>43</v>
      </c>
      <c r="H58" s="58">
        <v>13</v>
      </c>
      <c r="I58" s="58">
        <v>1</v>
      </c>
      <c r="J58" s="110">
        <v>1</v>
      </c>
      <c r="K58" s="59">
        <v>5</v>
      </c>
      <c r="L58" s="60">
        <v>208.96</v>
      </c>
      <c r="M58" s="61">
        <v>19</v>
      </c>
      <c r="N58" s="62">
        <f>M58/J58</f>
        <v>19</v>
      </c>
      <c r="O58" s="63">
        <f t="shared" si="0"/>
        <v>10.997894736842106</v>
      </c>
      <c r="P58" s="64">
        <v>1808</v>
      </c>
      <c r="Q58" s="65">
        <v>167</v>
      </c>
      <c r="R58" s="66">
        <f t="shared" si="2"/>
        <v>-0.884424778761062</v>
      </c>
      <c r="S58" s="66">
        <f t="shared" si="3"/>
        <v>-0.8862275449101796</v>
      </c>
      <c r="T58" s="97">
        <v>23989.92</v>
      </c>
      <c r="U58" s="98">
        <v>1607</v>
      </c>
      <c r="V58" s="67">
        <f t="shared" si="1"/>
        <v>14.928388301182327</v>
      </c>
    </row>
    <row r="59" spans="1:22" s="68" customFormat="1" ht="11.25">
      <c r="A59" s="51">
        <v>53</v>
      </c>
      <c r="B59" s="70" t="s">
        <v>24</v>
      </c>
      <c r="C59" s="80" t="s">
        <v>126</v>
      </c>
      <c r="D59" s="54" t="s">
        <v>39</v>
      </c>
      <c r="E59" s="81" t="s">
        <v>126</v>
      </c>
      <c r="F59" s="56">
        <v>43420</v>
      </c>
      <c r="G59" s="57" t="s">
        <v>36</v>
      </c>
      <c r="H59" s="58">
        <v>1</v>
      </c>
      <c r="I59" s="58">
        <v>1</v>
      </c>
      <c r="J59" s="110">
        <v>1</v>
      </c>
      <c r="K59" s="59">
        <v>1</v>
      </c>
      <c r="L59" s="102">
        <v>96</v>
      </c>
      <c r="M59" s="103">
        <v>12</v>
      </c>
      <c r="N59" s="62">
        <f>M59/J59</f>
        <v>12</v>
      </c>
      <c r="O59" s="63">
        <f t="shared" si="0"/>
        <v>8</v>
      </c>
      <c r="P59" s="84"/>
      <c r="Q59" s="85"/>
      <c r="R59" s="66"/>
      <c r="S59" s="66"/>
      <c r="T59" s="102">
        <v>96</v>
      </c>
      <c r="U59" s="103">
        <v>12</v>
      </c>
      <c r="V59" s="67">
        <f t="shared" si="1"/>
        <v>8</v>
      </c>
    </row>
    <row r="60" spans="1:22" s="68" customFormat="1" ht="11.25">
      <c r="A60" s="51">
        <v>54</v>
      </c>
      <c r="B60" s="52"/>
      <c r="C60" s="53" t="s">
        <v>57</v>
      </c>
      <c r="D60" s="54" t="s">
        <v>39</v>
      </c>
      <c r="E60" s="55" t="s">
        <v>58</v>
      </c>
      <c r="F60" s="56">
        <v>43049</v>
      </c>
      <c r="G60" s="57" t="s">
        <v>43</v>
      </c>
      <c r="H60" s="58">
        <v>19</v>
      </c>
      <c r="I60" s="58">
        <v>1</v>
      </c>
      <c r="J60" s="110">
        <v>1</v>
      </c>
      <c r="K60" s="59">
        <v>16</v>
      </c>
      <c r="L60" s="97">
        <v>100</v>
      </c>
      <c r="M60" s="98">
        <v>10</v>
      </c>
      <c r="N60" s="62">
        <f>M60/J60</f>
        <v>10</v>
      </c>
      <c r="O60" s="63">
        <f t="shared" si="0"/>
        <v>10</v>
      </c>
      <c r="P60" s="64">
        <v>2970</v>
      </c>
      <c r="Q60" s="65">
        <v>594</v>
      </c>
      <c r="R60" s="66">
        <f>IF(P60&lt;&gt;0,-(P60-L60)/P60,"")</f>
        <v>-0.9663299663299664</v>
      </c>
      <c r="S60" s="66">
        <f>IF(Q60&lt;&gt;0,-(Q60-M60)/Q60,"")</f>
        <v>-0.9831649831649831</v>
      </c>
      <c r="T60" s="60">
        <v>75211.51</v>
      </c>
      <c r="U60" s="61">
        <v>8784</v>
      </c>
      <c r="V60" s="67">
        <f t="shared" si="1"/>
        <v>8.562330373406192</v>
      </c>
    </row>
    <row r="61" spans="1:22" s="68" customFormat="1" ht="11.25">
      <c r="A61" s="51">
        <v>55</v>
      </c>
      <c r="B61" s="52"/>
      <c r="C61" s="53" t="s">
        <v>62</v>
      </c>
      <c r="D61" s="54"/>
      <c r="E61" s="55" t="s">
        <v>62</v>
      </c>
      <c r="F61" s="56">
        <v>42216</v>
      </c>
      <c r="G61" s="57" t="s">
        <v>54</v>
      </c>
      <c r="H61" s="58">
        <v>10</v>
      </c>
      <c r="I61" s="58">
        <v>1</v>
      </c>
      <c r="J61" s="110">
        <v>1</v>
      </c>
      <c r="K61" s="59">
        <v>20</v>
      </c>
      <c r="L61" s="60">
        <v>50</v>
      </c>
      <c r="M61" s="61">
        <v>5</v>
      </c>
      <c r="N61" s="62">
        <f>M61/J61</f>
        <v>5</v>
      </c>
      <c r="O61" s="63">
        <f t="shared" si="0"/>
        <v>10</v>
      </c>
      <c r="P61" s="64">
        <v>10</v>
      </c>
      <c r="Q61" s="65">
        <v>1</v>
      </c>
      <c r="R61" s="66">
        <f>IF(P61&lt;&gt;0,-(P61-L61)/P61,"")</f>
        <v>4</v>
      </c>
      <c r="S61" s="66">
        <f>IF(Q61&lt;&gt;0,-(Q61-M61)/Q61,"")</f>
        <v>4</v>
      </c>
      <c r="T61" s="60">
        <v>80056.50000000001</v>
      </c>
      <c r="U61" s="61">
        <v>7883</v>
      </c>
      <c r="V61" s="67">
        <f t="shared" si="1"/>
        <v>10.155587974121529</v>
      </c>
    </row>
    <row r="62" spans="1:22" s="68" customFormat="1" ht="11.25">
      <c r="A62" s="51">
        <v>56</v>
      </c>
      <c r="B62" s="52"/>
      <c r="C62" s="53" t="s">
        <v>75</v>
      </c>
      <c r="D62" s="54" t="s">
        <v>25</v>
      </c>
      <c r="E62" s="55" t="s">
        <v>76</v>
      </c>
      <c r="F62" s="56">
        <v>43336</v>
      </c>
      <c r="G62" s="57" t="s">
        <v>43</v>
      </c>
      <c r="H62" s="58">
        <v>25</v>
      </c>
      <c r="I62" s="58">
        <v>1</v>
      </c>
      <c r="J62" s="110">
        <v>1</v>
      </c>
      <c r="K62" s="59">
        <v>9</v>
      </c>
      <c r="L62" s="97">
        <v>40</v>
      </c>
      <c r="M62" s="98">
        <v>4</v>
      </c>
      <c r="N62" s="62">
        <f>M62/J62</f>
        <v>4</v>
      </c>
      <c r="O62" s="63">
        <f t="shared" si="0"/>
        <v>10</v>
      </c>
      <c r="P62" s="64">
        <v>80</v>
      </c>
      <c r="Q62" s="65">
        <v>8</v>
      </c>
      <c r="R62" s="66">
        <f>IF(P62&lt;&gt;0,-(P62-L62)/P62,"")</f>
        <v>-0.5</v>
      </c>
      <c r="S62" s="66">
        <f>IF(Q62&lt;&gt;0,-(Q62-M62)/Q62,"")</f>
        <v>-0.5</v>
      </c>
      <c r="T62" s="97">
        <v>79645.42000000001</v>
      </c>
      <c r="U62" s="98">
        <v>8337</v>
      </c>
      <c r="V62" s="67">
        <f t="shared" si="1"/>
        <v>9.553246971332616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2015-01-21T23:11:37Z</cp:lastPrinted>
  <dcterms:created xsi:type="dcterms:W3CDTF">2006-03-15T09:07:04Z</dcterms:created>
  <dcterms:modified xsi:type="dcterms:W3CDTF">2018-11-23T16:18:11Z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