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05" windowWidth="23910" windowHeight="7230" tabRatio="697" activeTab="0"/>
  </bookViews>
  <sheets>
    <sheet name="2-8.11.2018 (hafta)" sheetId="1" r:id="rId1"/>
  </sheets>
  <definedNames>
    <definedName name="Excel_BuiltIn__FilterDatabase" localSheetId="0">'2-8.11.2018 (hafta)'!$A$1:$V$73</definedName>
    <definedName name="_xlnm.Print_Area" localSheetId="0">'2-8.11.2018 (hafta)'!#REF!</definedName>
  </definedNames>
  <calcPr fullCalcOnLoad="1"/>
</workbook>
</file>

<file path=xl/sharedStrings.xml><?xml version="1.0" encoding="utf-8"?>
<sst xmlns="http://schemas.openxmlformats.org/spreadsheetml/2006/main" count="299" uniqueCount="156">
  <si>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</si>
  <si>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</si>
  <si>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</si>
  <si>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</si>
  <si>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</si>
  <si>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</si>
  <si>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</si>
  <si>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</si>
  <si>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</si>
  <si>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</si>
  <si>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</si>
  <si>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</si>
  <si>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</si>
  <si>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</si>
  <si>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</si>
  <si>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</si>
  <si>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</si>
  <si>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</si>
  <si>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</si>
  <si>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</si>
  <si>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</si>
  <si>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</si>
  <si>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</si>
  <si>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</si>
  <si>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</si>
  <si>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</si>
  <si>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TME</t>
  </si>
  <si>
    <t>7+13A</t>
  </si>
  <si>
    <t>WARNER BROS. TURKEY</t>
  </si>
  <si>
    <t>7A</t>
  </si>
  <si>
    <t>CHANTIER FILMS</t>
  </si>
  <si>
    <t>G</t>
  </si>
  <si>
    <t>AHLAT AĞACI</t>
  </si>
  <si>
    <t>CGVMARS DAĞITIM</t>
  </si>
  <si>
    <t>BİR FİLM</t>
  </si>
  <si>
    <t>7+</t>
  </si>
  <si>
    <t>DERİN FİLM</t>
  </si>
  <si>
    <t>HURVINEK A KOUZELNE MUZEUM</t>
  </si>
  <si>
    <t>SIHIRLI MUZE</t>
  </si>
  <si>
    <t>FİLMARTI</t>
  </si>
  <si>
    <t>13+</t>
  </si>
  <si>
    <t>L'ATELIER</t>
  </si>
  <si>
    <t>ATÖLYE</t>
  </si>
  <si>
    <t>BS DAĞITIM</t>
  </si>
  <si>
    <t>13+15A</t>
  </si>
  <si>
    <t>PLOEY: YOU NEVER FLY ALONE</t>
  </si>
  <si>
    <t>PULOİ: ASLA YALNIZ UÇMAYACAKSIN</t>
  </si>
  <si>
    <t>YOU WERE NEVER REALLY HERE</t>
  </si>
  <si>
    <t>HİÇBİR ZAMAN BURADA DEĞİLDİN</t>
  </si>
  <si>
    <t>MC FİLM</t>
  </si>
  <si>
    <t>THE NUT JOB 2: NUTTY BY NATURE</t>
  </si>
  <si>
    <t>FINDIK İŞİ 2</t>
  </si>
  <si>
    <t>I, TONYA</t>
  </si>
  <si>
    <t>BEN, TONYA</t>
  </si>
  <si>
    <t>KELEBEKLER</t>
  </si>
  <si>
    <t>KURMACA</t>
  </si>
  <si>
    <t>MASHA I MEDVED 2</t>
  </si>
  <si>
    <t>MAŞA İLE KOCA AYI 2: SONSUZ ARKADAŞLIK</t>
  </si>
  <si>
    <t>VYKRADENA PRYNTSESA: RUSLAN I LUDMILA</t>
  </si>
  <si>
    <t>KAYIP PRENSES</t>
  </si>
  <si>
    <t>TUTSAK</t>
  </si>
  <si>
    <t>18+</t>
  </si>
  <si>
    <t>M3 FİLM</t>
  </si>
  <si>
    <t>BOBBY THE HEDGEHOG</t>
  </si>
  <si>
    <t>BOBİ: DİKENLERİN GÜCÜ ADINA!</t>
  </si>
  <si>
    <t>THE SHONKU DIARIES - A UNICORNE ADVENTURE</t>
  </si>
  <si>
    <t>MACERA GÜNLÜKLERİ: SİHİRLİ ADAYA YOLCULUK</t>
  </si>
  <si>
    <t>AİLE ARASINDA</t>
  </si>
  <si>
    <t>HER</t>
  </si>
  <si>
    <t>AŞK</t>
  </si>
  <si>
    <t>KRYAKNUTYE KANIKULY - QUACKERZ</t>
  </si>
  <si>
    <t>KAHRAMAN ÖRDEK</t>
  </si>
  <si>
    <t>CAPTAIN UNDERPANTS: THE FIRST EPIC MOVIE</t>
  </si>
  <si>
    <t>KAPTAN DÜŞÜK DON: DESTANSI İLK FİLM</t>
  </si>
  <si>
    <t>ANONS</t>
  </si>
  <si>
    <t>VICTORIA</t>
  </si>
  <si>
    <t>THE DOUBLE LIFE OF VERONIQUE</t>
  </si>
  <si>
    <t>VERONIQUE'İN İKİLİ YAŞAMI</t>
  </si>
  <si>
    <t>EVA</t>
  </si>
  <si>
    <t>DIVAS ASTES</t>
  </si>
  <si>
    <t>İKİ KAFADAR</t>
  </si>
  <si>
    <t>EXTRAORDINARY JOURNEY OF THE FAKIR</t>
  </si>
  <si>
    <t>FAKİR: BİR HİNT FAKİRİNİN OLAĞAN ÜSTÜ YOLCULUĞU</t>
  </si>
  <si>
    <t>KAPT'N SHARKY</t>
  </si>
  <si>
    <t>KAPTAN DANDUN</t>
  </si>
  <si>
    <t>LA VILLA</t>
  </si>
  <si>
    <t>DENİZ KIYISINDAKİ EV</t>
  </si>
  <si>
    <t>MEKTOUB, MY LOVE: CANTO UNO</t>
  </si>
  <si>
    <t>KISMET, SEVGİLİM: İLK AŞK</t>
  </si>
  <si>
    <t>DEEP</t>
  </si>
  <si>
    <t>DİP DİP: BİR OKYANUS MACERASI</t>
  </si>
  <si>
    <t>DÖRT KÖŞELİ ÜÇGEN</t>
  </si>
  <si>
    <t>MISSION:IMPOSSIBLE FALLOUT</t>
  </si>
  <si>
    <t>MISSION:IMPOSSIBLE YANSIMALAR</t>
  </si>
  <si>
    <t>CROC-BLANC</t>
  </si>
  <si>
    <t>BEYAZ DİŞ</t>
  </si>
  <si>
    <t>THE INCREDIBLES 2</t>
  </si>
  <si>
    <t>İNANILMAZ AİLE 2</t>
  </si>
  <si>
    <t>KISKANÇ</t>
  </si>
  <si>
    <t>JALOUSE</t>
  </si>
  <si>
    <t>SORMA NEDEN?</t>
  </si>
  <si>
    <t>BÜCÜR</t>
  </si>
  <si>
    <t>CJET</t>
  </si>
  <si>
    <t>HALEF</t>
  </si>
  <si>
    <t>TOUCH ME NOT</t>
  </si>
  <si>
    <t>DOKUNMA BANA</t>
  </si>
  <si>
    <t>SMALLFOOT</t>
  </si>
  <si>
    <t>KÜÇÜK AYAK</t>
  </si>
  <si>
    <t>İSTANBUL MUHAFIZLARI</t>
  </si>
  <si>
    <t>AYDEDE</t>
  </si>
  <si>
    <t>SOKAK SINIFI</t>
  </si>
  <si>
    <t>VENOM</t>
  </si>
  <si>
    <t>VENOM: ZEHİRLİ ÖFKE</t>
  </si>
  <si>
    <t>A STAR IS BORN</t>
  </si>
  <si>
    <t>BİR YILDIZ DOĞUYOR</t>
  </si>
  <si>
    <t>KINGS</t>
  </si>
  <si>
    <t>LAS HEREDERAS</t>
  </si>
  <si>
    <t>MİSAFİRLER</t>
  </si>
  <si>
    <t>BAD TIMES AT THE EL ROYALE</t>
  </si>
  <si>
    <t>EL ROYAL'DE ZOR ZAMANLAR</t>
  </si>
  <si>
    <t>SLENDER MAN</t>
  </si>
  <si>
    <t>UZUN KABUS</t>
  </si>
  <si>
    <t>YOL ARKADAŞIM 2</t>
  </si>
  <si>
    <t>YOLARKADAŞIM 2</t>
  </si>
  <si>
    <t>KEŞİF</t>
  </si>
  <si>
    <t>CEHENNEM FESTİVALİ</t>
  </si>
  <si>
    <t>THE KINDERGARTEN TEACHER</t>
  </si>
  <si>
    <t>ANAOKULU ÖĞRETMENİ</t>
  </si>
  <si>
    <t>EL UMMAR</t>
  </si>
  <si>
    <t>ELLIOT THE LITTLEST REINDEER</t>
  </si>
  <si>
    <t>KARLAR PRENSİ: ELLIOT</t>
  </si>
  <si>
    <t>FIRST MAN</t>
  </si>
  <si>
    <t>AY'DA İLK İNSAN</t>
  </si>
  <si>
    <t>MUSEO</t>
  </si>
  <si>
    <t>MÜZE</t>
  </si>
  <si>
    <t>MÜSLÜM</t>
  </si>
  <si>
    <t>RAFADAN TAYFA</t>
  </si>
  <si>
    <t>NAPOLI VELATA</t>
  </si>
  <si>
    <t>NAPILİ'NİN SIRRI</t>
  </si>
  <si>
    <t>DIE LEGENDE VOM HASSLICHEN KONIG</t>
  </si>
  <si>
    <t>ÇİRKİN KRAL EFSANESİ</t>
  </si>
  <si>
    <t>ACEMİ HIRSIZ</t>
  </si>
  <si>
    <t>BEBEK GELİYORUM DEMEZ</t>
  </si>
  <si>
    <t>HALLOWEEN</t>
  </si>
  <si>
    <t>CADILAR BAYRAMI</t>
  </si>
  <si>
    <t>HELL FEST</t>
  </si>
  <si>
    <t>ECİNNİ</t>
  </si>
  <si>
    <t>BEL CANTO</t>
  </si>
  <si>
    <t>CLIMAX</t>
  </si>
  <si>
    <t>İYİ OYUN</t>
  </si>
  <si>
    <t>DÜNYA HALİ</t>
  </si>
  <si>
    <t>BOHEMIAN RHAPSODY</t>
  </si>
  <si>
    <t>BHOMIAN RHAPSODY</t>
  </si>
  <si>
    <t>THE NUTCRACKER AND THE FOUR REALMS</t>
  </si>
  <si>
    <t>FINDIKKIRAN VE DÖRT MEVSİM</t>
  </si>
  <si>
    <t>2 - 8 KASIM  2018 / 45. VİZYON HAFTASI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</si>
</sst>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\ _T_L_-;\-* #,##0.00\ _T_L_-;_-* \-??\ _T_L_-;_-@_-"/>
    <numFmt numFmtId="173" formatCode="_(* #,##0.00_);_(* \(#,##0.00\);_(* \-??_);_(@_)"/>
    <numFmt numFmtId="174" formatCode="d\ mmmm\ yy;@"/>
    <numFmt numFmtId="175" formatCode="_-* #,##0.00&quot; ₺&quot;_-;\-* #,##0.00&quot; ₺&quot;_-;_-* \-??&quot; ₺&quot;_-;_-@_-"/>
    <numFmt numFmtId="176" formatCode="_-* #,##0.00\ _Y_T_L_-;\-* #,##0.00\ _Y_T_L_-;_-* \-??\ _Y_T_L_-;_-@_-"/>
    <numFmt numFmtId="177" formatCode="0\ %"/>
    <numFmt numFmtId="178" formatCode="dd/mm/yyyy"/>
    <numFmt numFmtId="179" formatCode="dd/mm/yy;@"/>
    <numFmt numFmtId="180" formatCode="0\ %\ "/>
    <numFmt numFmtId="181" formatCode="hh:mm:ss\ AM/PM"/>
    <numFmt numFmtId="182" formatCode="_ * #,##0.00_)&quot; TRY&quot;_ ;_ * \(#,##0.00&quot;) TRY&quot;_ ;_ * \-??_)&quot; TRY&quot;_ ;_ @_ "/>
    <numFmt numFmtId="183" formatCode="_-* #,##0.00\ _₺_-;\-* #,##0.00\ _₺_-;_-* \-??\ _₺_-;_-@_-"/>
    <numFmt numFmtId="184" formatCode="dd/mmm"/>
    <numFmt numFmtId="185" formatCode="0.00\ %"/>
    <numFmt numFmtId="186" formatCode="#,##0.00\ \ "/>
    <numFmt numFmtId="187" formatCode="#,##0\ "/>
    <numFmt numFmtId="188" formatCode="#,##0.00\ &quot;TL&quot;"/>
    <numFmt numFmtId="189" formatCode="_ * #,##0.00_)\ &quot;TRY&quot;_ ;_ * \(#,##0.00\)\ &quot;TRY&quot;_ ;_ * &quot;-&quot;??_)\ &quot;TRY&quot;_ ;_ @_ "/>
    <numFmt numFmtId="190" formatCode="#,##0\ \ "/>
    <numFmt numFmtId="191" formatCode="_-* #,##0\ _T_L_-;\-* #,##0\ _T_L_-;_-* &quot;-&quot;??\ _T_L_-;_-@_-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€-2]\ #,##0.00_);[Red]\([$€-2]\ #,##0.00\)"/>
  </numFmts>
  <fonts count="75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b/>
      <sz val="7"/>
      <color indexed="30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b/>
      <sz val="7"/>
      <color indexed="40"/>
      <name val="Calibri"/>
      <family val="2"/>
    </font>
    <font>
      <sz val="7"/>
      <color indexed="40"/>
      <name val="Arial"/>
      <family val="2"/>
    </font>
    <font>
      <sz val="7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sz val="10"/>
      <color rgb="FF00B0F0"/>
      <name val="Calibri"/>
      <family val="2"/>
    </font>
    <font>
      <sz val="10"/>
      <color rgb="FF00B0F0"/>
      <name val="Arial"/>
      <family val="2"/>
    </font>
    <font>
      <b/>
      <sz val="8"/>
      <color rgb="FF00B0F0"/>
      <name val="Corbel"/>
      <family val="2"/>
    </font>
    <font>
      <b/>
      <sz val="7"/>
      <color rgb="FF00B0F0"/>
      <name val="Calibri"/>
      <family val="2"/>
    </font>
    <font>
      <sz val="7"/>
      <color rgb="FF00B0F0"/>
      <name val="Arial"/>
      <family val="2"/>
    </font>
    <font>
      <sz val="7"/>
      <color rgb="FF00B0F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18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58" fillId="20" borderId="5" applyNumberFormat="0" applyAlignment="0" applyProtection="0"/>
    <xf numFmtId="0" fontId="3" fillId="0" borderId="0">
      <alignment/>
      <protection/>
    </xf>
    <xf numFmtId="0" fontId="28" fillId="21" borderId="0" applyNumberFormat="0" applyBorder="0" applyAlignment="0" applyProtection="0"/>
    <xf numFmtId="0" fontId="59" fillId="22" borderId="6" applyNumberFormat="0" applyAlignment="0" applyProtection="0"/>
    <xf numFmtId="0" fontId="60" fillId="20" borderId="6" applyNumberFormat="0" applyAlignment="0" applyProtection="0"/>
    <xf numFmtId="0" fontId="61" fillId="23" borderId="7" applyNumberFormat="0" applyAlignment="0" applyProtection="0"/>
    <xf numFmtId="0" fontId="62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5" borderId="0" applyNumberFormat="0" applyBorder="0" applyAlignment="0" applyProtection="0"/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26" borderId="8" applyNumberFormat="0" applyFont="0" applyAlignment="0" applyProtection="0"/>
    <xf numFmtId="0" fontId="64" fillId="27" borderId="0" applyNumberFormat="0" applyBorder="0" applyAlignment="0" applyProtection="0"/>
    <xf numFmtId="0" fontId="4" fillId="28" borderId="9">
      <alignment horizontal="center" vertical="center"/>
      <protection/>
    </xf>
    <xf numFmtId="182" fontId="0" fillId="0" borderId="0" applyFill="0" applyBorder="0" applyAlignment="0" applyProtection="0"/>
    <xf numFmtId="42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6" fontId="0" fillId="0" borderId="0" applyFill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78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79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4" fontId="11" fillId="35" borderId="0" xfId="0" applyNumberFormat="1" applyFont="1" applyFill="1" applyBorder="1" applyAlignment="1" applyProtection="1">
      <alignment horizontal="right" vertical="center"/>
      <protection/>
    </xf>
    <xf numFmtId="0" fontId="10" fillId="35" borderId="0" xfId="0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>
      <alignment vertical="center"/>
    </xf>
    <xf numFmtId="179" fontId="13" fillId="35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79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left" vertical="center"/>
      <protection locked="0"/>
    </xf>
    <xf numFmtId="179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8" fillId="36" borderId="12" xfId="0" applyNumberFormat="1" applyFont="1" applyFill="1" applyBorder="1" applyAlignment="1" applyProtection="1">
      <alignment horizontal="center" wrapText="1"/>
      <protection locked="0"/>
    </xf>
    <xf numFmtId="172" fontId="19" fillId="36" borderId="12" xfId="44" applyFont="1" applyFill="1" applyBorder="1" applyAlignment="1" applyProtection="1">
      <alignment horizontal="center"/>
      <protection locked="0"/>
    </xf>
    <xf numFmtId="0" fontId="12" fillId="36" borderId="12" xfId="0" applyNumberFormat="1" applyFont="1" applyFill="1" applyBorder="1" applyAlignment="1">
      <alignment horizontal="center" textRotation="90"/>
    </xf>
    <xf numFmtId="179" fontId="19" fillId="36" borderId="12" xfId="0" applyNumberFormat="1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18" fillId="36" borderId="13" xfId="0" applyNumberFormat="1" applyFont="1" applyFill="1" applyBorder="1" applyAlignment="1" applyProtection="1">
      <alignment horizontal="center" vertical="center"/>
      <protection/>
    </xf>
    <xf numFmtId="172" fontId="19" fillId="36" borderId="13" xfId="44" applyFont="1" applyFill="1" applyBorder="1" applyAlignment="1" applyProtection="1">
      <alignment horizontal="center" vertical="center"/>
      <protection/>
    </xf>
    <xf numFmtId="0" fontId="20" fillId="36" borderId="13" xfId="0" applyNumberFormat="1" applyFont="1" applyFill="1" applyBorder="1" applyAlignment="1" applyProtection="1">
      <alignment horizontal="center" vertical="center" textRotation="90"/>
      <protection locked="0"/>
    </xf>
    <xf numFmtId="179" fontId="19" fillId="36" borderId="13" xfId="0" applyNumberFormat="1" applyFont="1" applyFill="1" applyBorder="1" applyAlignment="1" applyProtection="1">
      <alignment horizontal="center" vertical="center" textRotation="90"/>
      <protection/>
    </xf>
    <xf numFmtId="0" fontId="19" fillId="36" borderId="13" xfId="0" applyFont="1" applyFill="1" applyBorder="1" applyAlignment="1" applyProtection="1">
      <alignment horizontal="center" vertical="center"/>
      <protection/>
    </xf>
    <xf numFmtId="0" fontId="1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18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2" fillId="35" borderId="14" xfId="0" applyNumberFormat="1" applyFont="1" applyFill="1" applyBorder="1" applyAlignment="1" applyProtection="1">
      <alignment horizontal="center" vertical="center"/>
      <protection/>
    </xf>
    <xf numFmtId="181" fontId="23" fillId="0" borderId="14" xfId="0" applyNumberFormat="1" applyFont="1" applyFill="1" applyBorder="1" applyAlignment="1">
      <alignment vertical="center"/>
    </xf>
    <xf numFmtId="0" fontId="24" fillId="0" borderId="14" xfId="0" applyNumberFormat="1" applyFont="1" applyFill="1" applyBorder="1" applyAlignment="1" applyProtection="1">
      <alignment horizontal="center" vertical="center"/>
      <protection/>
    </xf>
    <xf numFmtId="181" fontId="6" fillId="0" borderId="14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4" fontId="25" fillId="0" borderId="14" xfId="44" applyNumberFormat="1" applyFont="1" applyFill="1" applyBorder="1" applyAlignment="1" applyProtection="1">
      <alignment horizontal="right" vertical="center"/>
      <protection locked="0"/>
    </xf>
    <xf numFmtId="3" fontId="25" fillId="0" borderId="14" xfId="44" applyNumberFormat="1" applyFont="1" applyFill="1" applyBorder="1" applyAlignment="1" applyProtection="1">
      <alignment horizontal="right" vertical="center"/>
      <protection locked="0"/>
    </xf>
    <xf numFmtId="3" fontId="6" fillId="0" borderId="14" xfId="131" applyNumberFormat="1" applyFont="1" applyFill="1" applyBorder="1" applyAlignment="1" applyProtection="1">
      <alignment horizontal="right" vertical="center"/>
      <protection/>
    </xf>
    <xf numFmtId="2" fontId="6" fillId="0" borderId="14" xfId="131" applyNumberFormat="1" applyFont="1" applyFill="1" applyBorder="1" applyAlignment="1" applyProtection="1">
      <alignment horizontal="right" vertical="center"/>
      <protection/>
    </xf>
    <xf numFmtId="4" fontId="26" fillId="0" borderId="14" xfId="44" applyNumberFormat="1" applyFont="1" applyFill="1" applyBorder="1" applyAlignment="1" applyProtection="1">
      <alignment horizontal="right" vertical="center"/>
      <protection locked="0"/>
    </xf>
    <xf numFmtId="3" fontId="26" fillId="0" borderId="14" xfId="44" applyNumberFormat="1" applyFont="1" applyFill="1" applyBorder="1" applyAlignment="1" applyProtection="1">
      <alignment horizontal="right" vertical="center"/>
      <protection locked="0"/>
    </xf>
    <xf numFmtId="177" fontId="6" fillId="0" borderId="14" xfId="133" applyNumberFormat="1" applyFont="1" applyFill="1" applyBorder="1" applyAlignment="1" applyProtection="1">
      <alignment horizontal="right" vertical="center"/>
      <protection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0" fontId="27" fillId="35" borderId="0" xfId="0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 locked="0"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>
      <alignment horizontal="center" vertical="center"/>
    </xf>
    <xf numFmtId="4" fontId="25" fillId="0" borderId="14" xfId="46" applyNumberFormat="1" applyFont="1" applyFill="1" applyBorder="1" applyAlignment="1" applyProtection="1">
      <alignment horizontal="right" vertical="center"/>
      <protection locked="0"/>
    </xf>
    <xf numFmtId="3" fontId="25" fillId="0" borderId="14" xfId="46" applyNumberFormat="1" applyFont="1" applyFill="1" applyBorder="1" applyAlignment="1" applyProtection="1">
      <alignment horizontal="right" vertical="center"/>
      <protection locked="0"/>
    </xf>
    <xf numFmtId="178" fontId="6" fillId="35" borderId="14" xfId="0" applyNumberFormat="1" applyFont="1" applyFill="1" applyBorder="1" applyAlignment="1" applyProtection="1">
      <alignment horizontal="center" vertical="center"/>
      <protection/>
    </xf>
    <xf numFmtId="4" fontId="25" fillId="0" borderId="14" xfId="65" applyNumberFormat="1" applyFont="1" applyFill="1" applyBorder="1" applyAlignment="1" applyProtection="1">
      <alignment horizontal="right" vertical="center"/>
      <protection/>
    </xf>
    <xf numFmtId="3" fontId="25" fillId="0" borderId="14" xfId="65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4" fontId="25" fillId="0" borderId="14" xfId="45" applyNumberFormat="1" applyFont="1" applyFill="1" applyBorder="1" applyAlignment="1" applyProtection="1">
      <alignment horizontal="right" vertical="center"/>
      <protection locked="0"/>
    </xf>
    <xf numFmtId="3" fontId="25" fillId="0" borderId="14" xfId="45" applyNumberFormat="1" applyFont="1" applyFill="1" applyBorder="1" applyAlignment="1" applyProtection="1">
      <alignment horizontal="right" vertical="center"/>
      <protection locked="0"/>
    </xf>
    <xf numFmtId="49" fontId="23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vertical="center"/>
    </xf>
    <xf numFmtId="4" fontId="25" fillId="0" borderId="14" xfId="0" applyNumberFormat="1" applyFont="1" applyFill="1" applyBorder="1" applyAlignment="1">
      <alignment horizontal="right" vertical="center"/>
    </xf>
    <xf numFmtId="3" fontId="25" fillId="0" borderId="14" xfId="0" applyNumberFormat="1" applyFont="1" applyFill="1" applyBorder="1" applyAlignment="1">
      <alignment horizontal="right" vertical="center"/>
    </xf>
    <xf numFmtId="4" fontId="26" fillId="0" borderId="14" xfId="0" applyNumberFormat="1" applyFont="1" applyFill="1" applyBorder="1" applyAlignment="1">
      <alignment horizontal="right" vertical="center"/>
    </xf>
    <xf numFmtId="3" fontId="26" fillId="0" borderId="14" xfId="0" applyNumberFormat="1" applyFont="1" applyFill="1" applyBorder="1" applyAlignment="1">
      <alignment horizontal="right" vertical="center"/>
    </xf>
    <xf numFmtId="0" fontId="22" fillId="35" borderId="14" xfId="0" applyFont="1" applyFill="1" applyBorder="1" applyAlignment="1">
      <alignment horizontal="center" vertical="center"/>
    </xf>
    <xf numFmtId="0" fontId="6" fillId="0" borderId="14" xfId="81" applyFont="1" applyFill="1" applyBorder="1" applyAlignment="1" applyProtection="1">
      <alignment horizontal="center" vertical="center"/>
      <protection locked="0"/>
    </xf>
    <xf numFmtId="4" fontId="25" fillId="0" borderId="14" xfId="121" applyNumberFormat="1" applyFont="1" applyFill="1" applyBorder="1" applyAlignment="1" applyProtection="1">
      <alignment horizontal="right" vertical="center"/>
      <protection locked="0"/>
    </xf>
    <xf numFmtId="3" fontId="25" fillId="0" borderId="14" xfId="121" applyNumberFormat="1" applyFont="1" applyFill="1" applyBorder="1" applyAlignment="1" applyProtection="1">
      <alignment horizontal="right" vertical="center"/>
      <protection locked="0"/>
    </xf>
    <xf numFmtId="3" fontId="26" fillId="0" borderId="14" xfId="46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4" fontId="25" fillId="0" borderId="14" xfId="45" applyNumberFormat="1" applyFont="1" applyFill="1" applyBorder="1" applyAlignment="1" applyProtection="1">
      <alignment horizontal="right" vertical="center" shrinkToFit="1"/>
      <protection/>
    </xf>
    <xf numFmtId="3" fontId="25" fillId="0" borderId="14" xfId="45" applyNumberFormat="1" applyFont="1" applyFill="1" applyBorder="1" applyAlignment="1" applyProtection="1">
      <alignment horizontal="right" vertical="center" shrinkToFit="1"/>
      <protection/>
    </xf>
    <xf numFmtId="4" fontId="25" fillId="0" borderId="14" xfId="0" applyNumberFormat="1" applyFont="1" applyFill="1" applyBorder="1" applyAlignment="1" applyProtection="1">
      <alignment horizontal="right" vertical="center" shrinkToFit="1"/>
      <protection/>
    </xf>
    <xf numFmtId="3" fontId="25" fillId="0" borderId="14" xfId="45" applyNumberFormat="1" applyFont="1" applyFill="1" applyBorder="1" applyAlignment="1" applyProtection="1">
      <alignment horizontal="right" vertical="center" shrinkToFit="1"/>
      <protection locked="0"/>
    </xf>
    <xf numFmtId="4" fontId="25" fillId="0" borderId="14" xfId="64" applyNumberFormat="1" applyFont="1" applyFill="1" applyBorder="1" applyAlignment="1">
      <alignment horizontal="right" vertical="center" shrinkToFit="1"/>
      <protection/>
    </xf>
    <xf numFmtId="3" fontId="25" fillId="0" borderId="14" xfId="64" applyNumberFormat="1" applyFont="1" applyFill="1" applyBorder="1" applyAlignment="1">
      <alignment horizontal="right" vertical="center" shrinkToFit="1"/>
      <protection/>
    </xf>
    <xf numFmtId="4" fontId="25" fillId="0" borderId="14" xfId="80" applyNumberFormat="1" applyFont="1" applyFill="1" applyBorder="1" applyAlignment="1" applyProtection="1">
      <alignment horizontal="right" vertical="center"/>
      <protection locked="0"/>
    </xf>
    <xf numFmtId="3" fontId="25" fillId="0" borderId="14" xfId="80" applyNumberFormat="1" applyFont="1" applyFill="1" applyBorder="1" applyAlignment="1" applyProtection="1">
      <alignment horizontal="right" vertical="center"/>
      <protection locked="0"/>
    </xf>
    <xf numFmtId="4" fontId="67" fillId="0" borderId="14" xfId="46" applyNumberFormat="1" applyFont="1" applyFill="1" applyBorder="1" applyAlignment="1" applyProtection="1">
      <alignment horizontal="right" vertical="center"/>
      <protection locked="0"/>
    </xf>
    <xf numFmtId="3" fontId="67" fillId="0" borderId="14" xfId="46" applyNumberFormat="1" applyFont="1" applyFill="1" applyBorder="1" applyAlignment="1" applyProtection="1">
      <alignment horizontal="right" vertical="center"/>
      <protection locked="0"/>
    </xf>
    <xf numFmtId="4" fontId="67" fillId="0" borderId="14" xfId="65" applyNumberFormat="1" applyFont="1" applyFill="1" applyBorder="1" applyAlignment="1" applyProtection="1">
      <alignment horizontal="right" vertical="center"/>
      <protection/>
    </xf>
    <xf numFmtId="3" fontId="67" fillId="0" borderId="14" xfId="65" applyNumberFormat="1" applyFont="1" applyFill="1" applyBorder="1" applyAlignment="1" applyProtection="1">
      <alignment horizontal="right" vertical="center"/>
      <protection/>
    </xf>
    <xf numFmtId="4" fontId="67" fillId="0" borderId="14" xfId="45" applyNumberFormat="1" applyFont="1" applyFill="1" applyBorder="1" applyAlignment="1" applyProtection="1">
      <alignment horizontal="right" vertical="center"/>
      <protection locked="0"/>
    </xf>
    <xf numFmtId="3" fontId="67" fillId="0" borderId="14" xfId="45" applyNumberFormat="1" applyFont="1" applyFill="1" applyBorder="1" applyAlignment="1" applyProtection="1">
      <alignment horizontal="right" vertical="center"/>
      <protection locked="0"/>
    </xf>
    <xf numFmtId="4" fontId="67" fillId="0" borderId="14" xfId="44" applyNumberFormat="1" applyFont="1" applyFill="1" applyBorder="1" applyAlignment="1" applyProtection="1">
      <alignment horizontal="right" vertical="center"/>
      <protection locked="0"/>
    </xf>
    <xf numFmtId="3" fontId="67" fillId="0" borderId="14" xfId="44" applyNumberFormat="1" applyFont="1" applyFill="1" applyBorder="1" applyAlignment="1" applyProtection="1">
      <alignment horizontal="right" vertical="center"/>
      <protection locked="0"/>
    </xf>
    <xf numFmtId="4" fontId="67" fillId="0" borderId="14" xfId="121" applyNumberFormat="1" applyFont="1" applyFill="1" applyBorder="1" applyAlignment="1" applyProtection="1">
      <alignment horizontal="right" vertical="center"/>
      <protection locked="0"/>
    </xf>
    <xf numFmtId="3" fontId="67" fillId="0" borderId="14" xfId="121" applyNumberFormat="1" applyFont="1" applyFill="1" applyBorder="1" applyAlignment="1" applyProtection="1">
      <alignment horizontal="right" vertical="center"/>
      <protection locked="0"/>
    </xf>
    <xf numFmtId="0" fontId="29" fillId="35" borderId="0" xfId="0" applyFont="1" applyFill="1" applyAlignment="1">
      <alignment horizontal="center" vertical="center"/>
    </xf>
    <xf numFmtId="0" fontId="26" fillId="36" borderId="12" xfId="0" applyFont="1" applyFill="1" applyBorder="1" applyAlignment="1" applyProtection="1">
      <alignment horizontal="center"/>
      <protection locked="0"/>
    </xf>
    <xf numFmtId="0" fontId="68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67" fillId="0" borderId="14" xfId="78" applyNumberFormat="1" applyFont="1" applyFill="1" applyBorder="1" applyAlignment="1" applyProtection="1">
      <alignment horizontal="right" vertical="center" wrapText="1"/>
      <protection/>
    </xf>
    <xf numFmtId="3" fontId="67" fillId="0" borderId="14" xfId="78" applyNumberFormat="1" applyFont="1" applyFill="1" applyBorder="1" applyAlignment="1" applyProtection="1">
      <alignment horizontal="right" vertical="center" wrapText="1"/>
      <protection/>
    </xf>
    <xf numFmtId="4" fontId="67" fillId="0" borderId="14" xfId="0" applyNumberFormat="1" applyFont="1" applyFill="1" applyBorder="1" applyAlignment="1">
      <alignment horizontal="right" vertical="center"/>
    </xf>
    <xf numFmtId="3" fontId="67" fillId="0" borderId="14" xfId="0" applyNumberFormat="1" applyFont="1" applyFill="1" applyBorder="1" applyAlignment="1">
      <alignment horizontal="right" vertical="center"/>
    </xf>
    <xf numFmtId="0" fontId="69" fillId="35" borderId="0" xfId="0" applyFont="1" applyFill="1" applyAlignment="1">
      <alignment horizontal="center" vertical="center"/>
    </xf>
    <xf numFmtId="0" fontId="70" fillId="35" borderId="0" xfId="0" applyNumberFormat="1" applyFont="1" applyFill="1" applyAlignment="1">
      <alignment horizontal="center" vertical="center"/>
    </xf>
    <xf numFmtId="0" fontId="71" fillId="35" borderId="0" xfId="0" applyFont="1" applyFill="1" applyBorder="1" applyAlignment="1" applyProtection="1">
      <alignment horizontal="center" vertical="center"/>
      <protection locked="0"/>
    </xf>
    <xf numFmtId="0" fontId="72" fillId="36" borderId="12" xfId="0" applyFont="1" applyFill="1" applyBorder="1" applyAlignment="1" applyProtection="1">
      <alignment horizontal="center"/>
      <protection locked="0"/>
    </xf>
    <xf numFmtId="0" fontId="72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73" fillId="35" borderId="0" xfId="0" applyNumberFormat="1" applyFont="1" applyFill="1" applyBorder="1" applyAlignment="1" applyProtection="1">
      <alignment horizontal="center" vertical="center"/>
      <protection/>
    </xf>
    <xf numFmtId="0" fontId="74" fillId="0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 applyProtection="1">
      <alignment horizontal="center" vertical="center" shrinkToFit="1"/>
      <protection/>
    </xf>
    <xf numFmtId="0" fontId="74" fillId="0" borderId="14" xfId="81" applyFont="1" applyFill="1" applyBorder="1" applyAlignment="1" applyProtection="1">
      <alignment horizontal="center" vertical="center"/>
      <protection locked="0"/>
    </xf>
    <xf numFmtId="0" fontId="74" fillId="0" borderId="14" xfId="0" applyFont="1" applyFill="1" applyBorder="1" applyAlignment="1" applyProtection="1">
      <alignment horizontal="center" vertical="center"/>
      <protection locked="0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35" borderId="0" xfId="70" applyNumberFormat="1" applyFont="1" applyFill="1" applyBorder="1" applyAlignment="1" applyProtection="1">
      <alignment horizontal="center" vertical="center" wrapText="1"/>
      <protection locked="0"/>
    </xf>
    <xf numFmtId="0" fontId="1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12" xfId="0" applyFont="1" applyFill="1" applyBorder="1" applyAlignment="1">
      <alignment horizontal="center" vertical="center" wrapText="1"/>
    </xf>
  </cellXfs>
  <cellStyles count="130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3" xfId="47"/>
    <cellStyle name="Binlik Ayracı 2 3 2" xfId="48"/>
    <cellStyle name="Binlik Ayracı 2 4" xfId="49"/>
    <cellStyle name="Binlik Ayracı 3" xfId="50"/>
    <cellStyle name="Binlik Ayracı 4" xfId="51"/>
    <cellStyle name="Binlik Ayracı 4 2" xfId="52"/>
    <cellStyle name="Binlik Ayracı 5" xfId="53"/>
    <cellStyle name="Binlik Ayracı 6" xfId="54"/>
    <cellStyle name="Binlik Ayracı 6 2" xfId="55"/>
    <cellStyle name="Binlik Ayracı 7" xfId="56"/>
    <cellStyle name="Binlik Ayracı 7 2" xfId="57"/>
    <cellStyle name="Comma 2" xfId="58"/>
    <cellStyle name="Comma 2 2" xfId="59"/>
    <cellStyle name="Comma 2 3" xfId="60"/>
    <cellStyle name="Comma 2 3 2" xfId="61"/>
    <cellStyle name="Comma 4" xfId="62"/>
    <cellStyle name="Çıkış" xfId="63"/>
    <cellStyle name="Excel Built-in Normal" xfId="64"/>
    <cellStyle name="Excel_BuiltIn_İyi 1" xfId="65"/>
    <cellStyle name="Giriş" xfId="66"/>
    <cellStyle name="Hesaplama" xfId="67"/>
    <cellStyle name="İşaretli Hücre" xfId="68"/>
    <cellStyle name="İyi" xfId="69"/>
    <cellStyle name="Hyperlink" xfId="70"/>
    <cellStyle name="Köprü 2" xfId="71"/>
    <cellStyle name="Kötü" xfId="72"/>
    <cellStyle name="Normal 10" xfId="73"/>
    <cellStyle name="Normal 11" xfId="74"/>
    <cellStyle name="Normal 11 2" xfId="75"/>
    <cellStyle name="Normal 12" xfId="76"/>
    <cellStyle name="Normal 12 2" xfId="77"/>
    <cellStyle name="Normal 2" xfId="78"/>
    <cellStyle name="Normal 2 10 10" xfId="79"/>
    <cellStyle name="Normal 2 10 10 2" xfId="80"/>
    <cellStyle name="Normal 2 2" xfId="81"/>
    <cellStyle name="Normal 2 2 2" xfId="82"/>
    <cellStyle name="Normal 2 2 2 2" xfId="83"/>
    <cellStyle name="Normal 2 2 3" xfId="84"/>
    <cellStyle name="Normal 2 2 4" xfId="85"/>
    <cellStyle name="Normal 2 2 5" xfId="86"/>
    <cellStyle name="Normal 2 2 5 2" xfId="87"/>
    <cellStyle name="Normal 2 3" xfId="88"/>
    <cellStyle name="Normal 2 4" xfId="89"/>
    <cellStyle name="Normal 2 5" xfId="90"/>
    <cellStyle name="Normal 2 5 2" xfId="91"/>
    <cellStyle name="Normal 3" xfId="92"/>
    <cellStyle name="Normal 3 2" xfId="93"/>
    <cellStyle name="Normal 4" xfId="94"/>
    <cellStyle name="Normal 4 2" xfId="95"/>
    <cellStyle name="Normal 5" xfId="96"/>
    <cellStyle name="Normal 5 2" xfId="97"/>
    <cellStyle name="Normal 5 2 2" xfId="98"/>
    <cellStyle name="Normal 5 3" xfId="99"/>
    <cellStyle name="Normal 5 4" xfId="100"/>
    <cellStyle name="Normal 5 5" xfId="101"/>
    <cellStyle name="Normal 6" xfId="102"/>
    <cellStyle name="Normal 6 2" xfId="103"/>
    <cellStyle name="Normal 6 3" xfId="104"/>
    <cellStyle name="Normal 6 4" xfId="105"/>
    <cellStyle name="Normal 7" xfId="106"/>
    <cellStyle name="Normal 7 2" xfId="107"/>
    <cellStyle name="Normal 8" xfId="108"/>
    <cellStyle name="Normal 9" xfId="109"/>
    <cellStyle name="Not" xfId="110"/>
    <cellStyle name="Nötr" xfId="111"/>
    <cellStyle name="Onaylı" xfId="112"/>
    <cellStyle name="Currency" xfId="113"/>
    <cellStyle name="Currency [0]" xfId="114"/>
    <cellStyle name="ParaBirimi 2" xfId="115"/>
    <cellStyle name="ParaBirimi 3" xfId="116"/>
    <cellStyle name="Toplam" xfId="117"/>
    <cellStyle name="Uyarı Metni" xfId="118"/>
    <cellStyle name="Virgül 10" xfId="119"/>
    <cellStyle name="Virgül 2" xfId="120"/>
    <cellStyle name="Virgül 2 2" xfId="121"/>
    <cellStyle name="Virgül 3" xfId="122"/>
    <cellStyle name="Virgül 3 2" xfId="123"/>
    <cellStyle name="Virgül 4" xfId="124"/>
    <cellStyle name="Vurgu1" xfId="125"/>
    <cellStyle name="Vurgu2" xfId="126"/>
    <cellStyle name="Vurgu3" xfId="127"/>
    <cellStyle name="Vurgu4" xfId="128"/>
    <cellStyle name="Vurgu5" xfId="129"/>
    <cellStyle name="Vurgu6" xfId="130"/>
    <cellStyle name="Percent" xfId="131"/>
    <cellStyle name="Yüzde 2" xfId="132"/>
    <cellStyle name="Yüzde 2 2" xfId="133"/>
    <cellStyle name="Yüzde 2 3" xfId="134"/>
    <cellStyle name="Yüzde 2 4" xfId="135"/>
    <cellStyle name="Yüzde 2 4 2" xfId="136"/>
    <cellStyle name="Yüzde 3" xfId="137"/>
    <cellStyle name="Yüzde 4" xfId="138"/>
    <cellStyle name="Yüzde 5" xfId="139"/>
    <cellStyle name="Yüzde 6" xfId="140"/>
    <cellStyle name="Yüzde 6 2" xfId="141"/>
    <cellStyle name="Yüzde 7" xfId="142"/>
    <cellStyle name="Yüzde 7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28125" defaultRowHeight="12.75"/>
  <cols>
    <col min="1" max="1" width="2.7109375" style="1" bestFit="1" customWidth="1"/>
    <col min="2" max="2" width="3.28125" style="2" bestFit="1" customWidth="1"/>
    <col min="3" max="3" width="27.28125" style="3" bestFit="1" customWidth="1"/>
    <col min="4" max="4" width="4.00390625" style="4" bestFit="1" customWidth="1"/>
    <col min="5" max="5" width="30.42187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125" bestFit="1" customWidth="1"/>
    <col min="11" max="11" width="2.57421875" style="10" bestFit="1" customWidth="1"/>
    <col min="12" max="12" width="9.00390625" style="13" bestFit="1" customWidth="1"/>
    <col min="13" max="13" width="6.57421875" style="14" bestFit="1" customWidth="1"/>
    <col min="14" max="14" width="4.28125" style="12" bestFit="1" customWidth="1"/>
    <col min="15" max="15" width="4.28125" style="11" bestFit="1" customWidth="1"/>
    <col min="16" max="16" width="9.00390625" style="11" bestFit="1" customWidth="1"/>
    <col min="17" max="17" width="6.57421875" style="11" bestFit="1" customWidth="1"/>
    <col min="18" max="18" width="4.28125" style="12" bestFit="1" customWidth="1"/>
    <col min="19" max="19" width="5.00390625" style="12" bestFit="1" customWidth="1"/>
    <col min="20" max="20" width="9.00390625" style="13" bestFit="1" customWidth="1"/>
    <col min="21" max="21" width="6.57421875" style="16" bestFit="1" customWidth="1"/>
    <col min="22" max="22" width="4.28125" style="17" bestFit="1" customWidth="1"/>
    <col min="23" max="16384" width="4.57421875" style="3" customWidth="1"/>
  </cols>
  <sheetData>
    <row r="1" spans="1:22" s="23" customFormat="1" ht="12.75">
      <c r="A1" s="18"/>
      <c r="B1" s="130" t="s">
        <v>0</v>
      </c>
      <c r="C1" s="130"/>
      <c r="D1" s="19"/>
      <c r="E1" s="20"/>
      <c r="F1" s="21"/>
      <c r="G1" s="20"/>
      <c r="H1" s="22"/>
      <c r="I1" s="113"/>
      <c r="J1" s="120"/>
      <c r="K1" s="22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2" spans="1:22" s="23" customFormat="1" ht="12.75">
      <c r="A2" s="18"/>
      <c r="B2" s="132" t="s">
        <v>1</v>
      </c>
      <c r="C2" s="132"/>
      <c r="D2" s="24"/>
      <c r="E2" s="25"/>
      <c r="F2" s="26"/>
      <c r="G2" s="25"/>
      <c r="H2" s="27"/>
      <c r="I2" s="27"/>
      <c r="J2" s="121"/>
      <c r="K2" s="28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s="23" customFormat="1" ht="11.25">
      <c r="A3" s="18"/>
      <c r="B3" s="133" t="s">
        <v>155</v>
      </c>
      <c r="C3" s="133"/>
      <c r="D3" s="29"/>
      <c r="E3" s="30"/>
      <c r="F3" s="31"/>
      <c r="G3" s="30"/>
      <c r="H3" s="32"/>
      <c r="I3" s="32"/>
      <c r="J3" s="122"/>
      <c r="K3" s="32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2" s="39" customFormat="1" ht="11.25" customHeight="1">
      <c r="A4" s="33"/>
      <c r="B4" s="34"/>
      <c r="C4" s="35"/>
      <c r="D4" s="36"/>
      <c r="E4" s="35"/>
      <c r="F4" s="37"/>
      <c r="G4" s="38"/>
      <c r="H4" s="38"/>
      <c r="I4" s="114"/>
      <c r="J4" s="123"/>
      <c r="K4" s="38"/>
      <c r="L4" s="134" t="s">
        <v>3</v>
      </c>
      <c r="M4" s="134"/>
      <c r="N4" s="134" t="s">
        <v>3</v>
      </c>
      <c r="O4" s="134"/>
      <c r="P4" s="134" t="s">
        <v>4</v>
      </c>
      <c r="Q4" s="134"/>
      <c r="R4" s="134" t="s">
        <v>2</v>
      </c>
      <c r="S4" s="134"/>
      <c r="T4" s="134" t="s">
        <v>5</v>
      </c>
      <c r="U4" s="134"/>
      <c r="V4" s="134"/>
    </row>
    <row r="5" spans="1:22" s="50" customFormat="1" ht="57.75">
      <c r="A5" s="40"/>
      <c r="B5" s="41"/>
      <c r="C5" s="42" t="s">
        <v>6</v>
      </c>
      <c r="D5" s="43" t="s">
        <v>7</v>
      </c>
      <c r="E5" s="42" t="s">
        <v>8</v>
      </c>
      <c r="F5" s="44" t="s">
        <v>9</v>
      </c>
      <c r="G5" s="45" t="s">
        <v>10</v>
      </c>
      <c r="H5" s="46" t="s">
        <v>11</v>
      </c>
      <c r="I5" s="115" t="s">
        <v>12</v>
      </c>
      <c r="J5" s="124" t="s">
        <v>13</v>
      </c>
      <c r="K5" s="46" t="s">
        <v>14</v>
      </c>
      <c r="L5" s="47" t="s">
        <v>15</v>
      </c>
      <c r="M5" s="48" t="s">
        <v>21</v>
      </c>
      <c r="N5" s="49" t="s">
        <v>17</v>
      </c>
      <c r="O5" s="49" t="s">
        <v>18</v>
      </c>
      <c r="P5" s="47" t="s">
        <v>15</v>
      </c>
      <c r="Q5" s="48" t="s">
        <v>19</v>
      </c>
      <c r="R5" s="49" t="s">
        <v>20</v>
      </c>
      <c r="S5" s="49" t="s">
        <v>22</v>
      </c>
      <c r="T5" s="47" t="s">
        <v>15</v>
      </c>
      <c r="U5" s="48" t="s">
        <v>16</v>
      </c>
      <c r="V5" s="49" t="s">
        <v>18</v>
      </c>
    </row>
    <row r="6" spans="4:19" ht="11.25">
      <c r="D6" s="5"/>
      <c r="L6" s="15"/>
      <c r="M6" s="15"/>
      <c r="N6" s="15"/>
      <c r="O6" s="15"/>
      <c r="P6" s="15"/>
      <c r="Q6" s="15"/>
      <c r="R6" s="15"/>
      <c r="S6" s="15"/>
    </row>
    <row r="7" spans="1:22" s="68" customFormat="1" ht="11.25">
      <c r="A7" s="51">
        <v>1</v>
      </c>
      <c r="B7" s="52"/>
      <c r="C7" s="53" t="s">
        <v>135</v>
      </c>
      <c r="D7" s="54" t="s">
        <v>40</v>
      </c>
      <c r="E7" s="55" t="s">
        <v>135</v>
      </c>
      <c r="F7" s="56">
        <v>43399</v>
      </c>
      <c r="G7" s="57" t="s">
        <v>33</v>
      </c>
      <c r="H7" s="58">
        <v>411</v>
      </c>
      <c r="I7" s="58">
        <v>412</v>
      </c>
      <c r="J7" s="126">
        <v>862</v>
      </c>
      <c r="K7" s="59">
        <v>2</v>
      </c>
      <c r="L7" s="60">
        <v>18536362.91</v>
      </c>
      <c r="M7" s="61">
        <v>1401380</v>
      </c>
      <c r="N7" s="62">
        <f>M7/J7</f>
        <v>1625.7308584686775</v>
      </c>
      <c r="O7" s="63">
        <f aca="true" t="shared" si="0" ref="O7:O28">L7/M7</f>
        <v>13.227220960767244</v>
      </c>
      <c r="P7" s="64">
        <v>18484943.01</v>
      </c>
      <c r="Q7" s="65">
        <v>1377061</v>
      </c>
      <c r="R7" s="66">
        <f aca="true" t="shared" si="1" ref="R7:S9">IF(P7&lt;&gt;0,-(P7-L7)/P7,"")</f>
        <v>0.0027817180703333154</v>
      </c>
      <c r="S7" s="66">
        <f t="shared" si="1"/>
        <v>0.017660074608169138</v>
      </c>
      <c r="T7" s="60">
        <v>37021305.92</v>
      </c>
      <c r="U7" s="61">
        <v>2778441</v>
      </c>
      <c r="V7" s="67">
        <f aca="true" t="shared" si="2" ref="V7:V70">T7/U7</f>
        <v>13.32448877625978</v>
      </c>
    </row>
    <row r="8" spans="1:22" s="68" customFormat="1" ht="11.25">
      <c r="A8" s="51">
        <v>2</v>
      </c>
      <c r="B8" s="52"/>
      <c r="C8" s="53" t="s">
        <v>136</v>
      </c>
      <c r="D8" s="54" t="s">
        <v>31</v>
      </c>
      <c r="E8" s="55" t="s">
        <v>136</v>
      </c>
      <c r="F8" s="56">
        <v>43399</v>
      </c>
      <c r="G8" s="57" t="s">
        <v>33</v>
      </c>
      <c r="H8" s="58">
        <v>311</v>
      </c>
      <c r="I8" s="58">
        <v>356</v>
      </c>
      <c r="J8" s="126">
        <v>397</v>
      </c>
      <c r="K8" s="59">
        <v>2</v>
      </c>
      <c r="L8" s="60">
        <v>4114520.63</v>
      </c>
      <c r="M8" s="61">
        <v>331421</v>
      </c>
      <c r="N8" s="62">
        <f>M8/J8</f>
        <v>834.8136020151134</v>
      </c>
      <c r="O8" s="63">
        <f t="shared" si="0"/>
        <v>12.414785514496668</v>
      </c>
      <c r="P8" s="64">
        <v>5680466.72</v>
      </c>
      <c r="Q8" s="65">
        <v>446103</v>
      </c>
      <c r="R8" s="66">
        <f t="shared" si="1"/>
        <v>-0.2756720824517039</v>
      </c>
      <c r="S8" s="66">
        <f t="shared" si="1"/>
        <v>-0.2570751597725189</v>
      </c>
      <c r="T8" s="60">
        <v>9794987.35</v>
      </c>
      <c r="U8" s="61">
        <v>777524</v>
      </c>
      <c r="V8" s="67">
        <f t="shared" si="2"/>
        <v>12.597665602605192</v>
      </c>
    </row>
    <row r="9" spans="1:22" s="68" customFormat="1" ht="11.25">
      <c r="A9" s="51">
        <v>3</v>
      </c>
      <c r="B9" s="52"/>
      <c r="C9" s="53" t="s">
        <v>122</v>
      </c>
      <c r="D9" s="54" t="s">
        <v>27</v>
      </c>
      <c r="E9" s="55" t="s">
        <v>123</v>
      </c>
      <c r="F9" s="56">
        <v>43385</v>
      </c>
      <c r="G9" s="57" t="s">
        <v>102</v>
      </c>
      <c r="H9" s="58">
        <v>400</v>
      </c>
      <c r="I9" s="58">
        <v>400</v>
      </c>
      <c r="J9" s="126">
        <v>503</v>
      </c>
      <c r="K9" s="59">
        <v>4</v>
      </c>
      <c r="L9" s="60">
        <v>2794382</v>
      </c>
      <c r="M9" s="61">
        <v>220394</v>
      </c>
      <c r="N9" s="62">
        <f>M9/J9</f>
        <v>438.15904572564614</v>
      </c>
      <c r="O9" s="63">
        <f t="shared" si="0"/>
        <v>12.679029374665372</v>
      </c>
      <c r="P9" s="64">
        <v>5316508</v>
      </c>
      <c r="Q9" s="65">
        <v>415914</v>
      </c>
      <c r="R9" s="66">
        <f t="shared" si="1"/>
        <v>-0.47439522333080286</v>
      </c>
      <c r="S9" s="66">
        <f t="shared" si="1"/>
        <v>-0.470097183552369</v>
      </c>
      <c r="T9" s="60">
        <v>25489128</v>
      </c>
      <c r="U9" s="61">
        <v>2002290</v>
      </c>
      <c r="V9" s="67">
        <f t="shared" si="2"/>
        <v>12.729988163552733</v>
      </c>
    </row>
    <row r="10" spans="1:22" s="68" customFormat="1" ht="11.25">
      <c r="A10" s="51">
        <v>4</v>
      </c>
      <c r="B10" s="69" t="s">
        <v>24</v>
      </c>
      <c r="C10" s="70" t="s">
        <v>151</v>
      </c>
      <c r="D10" s="71" t="s">
        <v>44</v>
      </c>
      <c r="E10" s="72" t="s">
        <v>152</v>
      </c>
      <c r="F10" s="73">
        <v>43406</v>
      </c>
      <c r="G10" s="57" t="s">
        <v>26</v>
      </c>
      <c r="H10" s="74">
        <v>132</v>
      </c>
      <c r="I10" s="74">
        <v>132</v>
      </c>
      <c r="J10" s="126">
        <v>132</v>
      </c>
      <c r="K10" s="59">
        <v>1</v>
      </c>
      <c r="L10" s="60">
        <v>2061515.93</v>
      </c>
      <c r="M10" s="61">
        <v>181406</v>
      </c>
      <c r="N10" s="62">
        <f>M10/J10</f>
        <v>1374.2878787878788</v>
      </c>
      <c r="O10" s="63">
        <f t="shared" si="0"/>
        <v>11.364100029767483</v>
      </c>
      <c r="P10" s="64"/>
      <c r="Q10" s="65"/>
      <c r="R10" s="66"/>
      <c r="S10" s="66"/>
      <c r="T10" s="75">
        <v>2061515.93</v>
      </c>
      <c r="U10" s="76">
        <v>181406</v>
      </c>
      <c r="V10" s="67">
        <f t="shared" si="2"/>
        <v>11.364100029767483</v>
      </c>
    </row>
    <row r="11" spans="1:22" s="68" customFormat="1" ht="11.25">
      <c r="A11" s="51">
        <v>5</v>
      </c>
      <c r="B11" s="69" t="s">
        <v>24</v>
      </c>
      <c r="C11" s="53" t="s">
        <v>149</v>
      </c>
      <c r="D11" s="54" t="s">
        <v>35</v>
      </c>
      <c r="E11" s="55" t="s">
        <v>149</v>
      </c>
      <c r="F11" s="56">
        <v>43406</v>
      </c>
      <c r="G11" s="57" t="s">
        <v>33</v>
      </c>
      <c r="H11" s="58">
        <v>267</v>
      </c>
      <c r="I11" s="58">
        <v>267</v>
      </c>
      <c r="J11" s="126">
        <v>267</v>
      </c>
      <c r="K11" s="59">
        <v>1</v>
      </c>
      <c r="L11" s="60">
        <v>1259787.58</v>
      </c>
      <c r="M11" s="61">
        <v>94376</v>
      </c>
      <c r="N11" s="62">
        <f>M11/J11</f>
        <v>353.46816479400746</v>
      </c>
      <c r="O11" s="63">
        <f t="shared" si="0"/>
        <v>13.348601127405272</v>
      </c>
      <c r="P11" s="64"/>
      <c r="Q11" s="65"/>
      <c r="R11" s="66"/>
      <c r="S11" s="66"/>
      <c r="T11" s="60">
        <v>1259787.58</v>
      </c>
      <c r="U11" s="61">
        <v>94376</v>
      </c>
      <c r="V11" s="67">
        <f t="shared" si="2"/>
        <v>13.348601127405272</v>
      </c>
    </row>
    <row r="12" spans="1:22" s="68" customFormat="1" ht="11.25">
      <c r="A12" s="51">
        <v>6</v>
      </c>
      <c r="B12" s="69" t="s">
        <v>24</v>
      </c>
      <c r="C12" s="53" t="s">
        <v>153</v>
      </c>
      <c r="D12" s="54" t="s">
        <v>27</v>
      </c>
      <c r="E12" s="55" t="s">
        <v>154</v>
      </c>
      <c r="F12" s="56">
        <v>43406</v>
      </c>
      <c r="G12" s="57" t="s">
        <v>23</v>
      </c>
      <c r="H12" s="58">
        <v>199</v>
      </c>
      <c r="I12" s="58">
        <v>199</v>
      </c>
      <c r="J12" s="126">
        <v>199</v>
      </c>
      <c r="K12" s="59">
        <v>1</v>
      </c>
      <c r="L12" s="60">
        <v>524122</v>
      </c>
      <c r="M12" s="61">
        <v>34905</v>
      </c>
      <c r="N12" s="62">
        <f>M12/J12</f>
        <v>175.40201005025125</v>
      </c>
      <c r="O12" s="63">
        <f t="shared" si="0"/>
        <v>15.015671107291219</v>
      </c>
      <c r="P12" s="64"/>
      <c r="Q12" s="65"/>
      <c r="R12" s="66"/>
      <c r="S12" s="66"/>
      <c r="T12" s="60">
        <v>546789</v>
      </c>
      <c r="U12" s="61">
        <v>36601</v>
      </c>
      <c r="V12" s="67">
        <f t="shared" si="2"/>
        <v>14.939181989563126</v>
      </c>
    </row>
    <row r="13" spans="1:22" s="68" customFormat="1" ht="11.25">
      <c r="A13" s="51">
        <v>7</v>
      </c>
      <c r="B13" s="52"/>
      <c r="C13" s="53" t="s">
        <v>143</v>
      </c>
      <c r="D13" s="54" t="s">
        <v>61</v>
      </c>
      <c r="E13" s="55" t="s">
        <v>144</v>
      </c>
      <c r="F13" s="56">
        <v>43399</v>
      </c>
      <c r="G13" s="57" t="s">
        <v>23</v>
      </c>
      <c r="H13" s="58">
        <v>190</v>
      </c>
      <c r="I13" s="58">
        <v>168</v>
      </c>
      <c r="J13" s="126">
        <v>168</v>
      </c>
      <c r="K13" s="59">
        <v>2</v>
      </c>
      <c r="L13" s="60">
        <v>363185</v>
      </c>
      <c r="M13" s="61">
        <v>25682</v>
      </c>
      <c r="N13" s="62">
        <f>M13/J13</f>
        <v>152.86904761904762</v>
      </c>
      <c r="O13" s="63">
        <f t="shared" si="0"/>
        <v>14.141616696518962</v>
      </c>
      <c r="P13" s="64">
        <v>847691</v>
      </c>
      <c r="Q13" s="65">
        <v>60147</v>
      </c>
      <c r="R13" s="66">
        <f>IF(P13&lt;&gt;0,-(P13-L13)/P13,"")</f>
        <v>-0.5715596838942492</v>
      </c>
      <c r="S13" s="66">
        <f>IF(Q13&lt;&gt;0,-(Q13-M13)/Q13,"")</f>
        <v>-0.5730127853425774</v>
      </c>
      <c r="T13" s="60">
        <v>1211591</v>
      </c>
      <c r="U13" s="61">
        <v>85885</v>
      </c>
      <c r="V13" s="67">
        <f t="shared" si="2"/>
        <v>14.10713162950457</v>
      </c>
    </row>
    <row r="14" spans="1:22" s="68" customFormat="1" ht="11.25">
      <c r="A14" s="51">
        <v>8</v>
      </c>
      <c r="B14" s="89"/>
      <c r="C14" s="70" t="s">
        <v>111</v>
      </c>
      <c r="D14" s="71" t="s">
        <v>44</v>
      </c>
      <c r="E14" s="72" t="s">
        <v>112</v>
      </c>
      <c r="F14" s="73">
        <v>43378</v>
      </c>
      <c r="G14" s="57" t="s">
        <v>28</v>
      </c>
      <c r="H14" s="74">
        <v>355</v>
      </c>
      <c r="I14" s="74">
        <v>157</v>
      </c>
      <c r="J14" s="126">
        <v>157</v>
      </c>
      <c r="K14" s="59">
        <v>5</v>
      </c>
      <c r="L14" s="60">
        <v>359147</v>
      </c>
      <c r="M14" s="61">
        <v>24560</v>
      </c>
      <c r="N14" s="62">
        <f>M14/J14</f>
        <v>156.43312101910828</v>
      </c>
      <c r="O14" s="63">
        <f t="shared" si="0"/>
        <v>14.623249185667753</v>
      </c>
      <c r="P14" s="64">
        <v>1190901</v>
      </c>
      <c r="Q14" s="65">
        <v>80944</v>
      </c>
      <c r="R14" s="66">
        <f>IF(P14&lt;&gt;0,-(P14-L14)/P14,"")</f>
        <v>-0.698424134331905</v>
      </c>
      <c r="S14" s="66">
        <f>IF(Q14&lt;&gt;0,-(Q14-M14)/Q14,"")</f>
        <v>-0.6965803518481913</v>
      </c>
      <c r="T14" s="75">
        <v>13318333</v>
      </c>
      <c r="U14" s="76">
        <v>883789</v>
      </c>
      <c r="V14" s="67">
        <f t="shared" si="2"/>
        <v>15.069584482268958</v>
      </c>
    </row>
    <row r="15" spans="1:22" s="68" customFormat="1" ht="11.25">
      <c r="A15" s="51">
        <v>9</v>
      </c>
      <c r="B15" s="69" t="s">
        <v>24</v>
      </c>
      <c r="C15" s="53" t="s">
        <v>146</v>
      </c>
      <c r="D15" s="54">
        <v>13</v>
      </c>
      <c r="E15" s="55" t="s">
        <v>146</v>
      </c>
      <c r="F15" s="56">
        <v>43406</v>
      </c>
      <c r="G15" s="57" t="s">
        <v>34</v>
      </c>
      <c r="H15" s="58">
        <v>105</v>
      </c>
      <c r="I15" s="58">
        <v>105</v>
      </c>
      <c r="J15" s="126">
        <v>105</v>
      </c>
      <c r="K15" s="59">
        <v>1</v>
      </c>
      <c r="L15" s="60">
        <v>216857.06</v>
      </c>
      <c r="M15" s="61">
        <v>17051</v>
      </c>
      <c r="N15" s="62">
        <f>M15/J15</f>
        <v>162.3904761904762</v>
      </c>
      <c r="O15" s="63">
        <f t="shared" si="0"/>
        <v>12.718143217406604</v>
      </c>
      <c r="P15" s="64"/>
      <c r="Q15" s="65"/>
      <c r="R15" s="66"/>
      <c r="S15" s="66"/>
      <c r="T15" s="78">
        <v>216857.06</v>
      </c>
      <c r="U15" s="79">
        <v>17051</v>
      </c>
      <c r="V15" s="67">
        <f t="shared" si="2"/>
        <v>12.718143217406604</v>
      </c>
    </row>
    <row r="16" spans="1:22" s="68" customFormat="1" ht="11.25">
      <c r="A16" s="51">
        <v>10</v>
      </c>
      <c r="B16" s="52"/>
      <c r="C16" s="53" t="s">
        <v>137</v>
      </c>
      <c r="D16" s="54" t="s">
        <v>61</v>
      </c>
      <c r="E16" s="55" t="s">
        <v>138</v>
      </c>
      <c r="F16" s="56">
        <v>43399</v>
      </c>
      <c r="G16" s="57" t="s">
        <v>102</v>
      </c>
      <c r="H16" s="58">
        <v>116</v>
      </c>
      <c r="I16" s="58">
        <v>75</v>
      </c>
      <c r="J16" s="126">
        <v>75</v>
      </c>
      <c r="K16" s="59">
        <v>2</v>
      </c>
      <c r="L16" s="60">
        <v>235781</v>
      </c>
      <c r="M16" s="61">
        <v>14430</v>
      </c>
      <c r="N16" s="62">
        <f>M16/J16</f>
        <v>192.4</v>
      </c>
      <c r="O16" s="63">
        <f t="shared" si="0"/>
        <v>16.33963963963964</v>
      </c>
      <c r="P16" s="64">
        <v>478193</v>
      </c>
      <c r="Q16" s="65">
        <v>30432</v>
      </c>
      <c r="R16" s="66">
        <f>IF(P16&lt;&gt;0,-(P16-L16)/P16,"")</f>
        <v>-0.506933393002407</v>
      </c>
      <c r="S16" s="66">
        <f>IF(Q16&lt;&gt;0,-(Q16-M16)/Q16,"")</f>
        <v>-0.5258280757097792</v>
      </c>
      <c r="T16" s="60">
        <v>713974</v>
      </c>
      <c r="U16" s="61">
        <v>44862</v>
      </c>
      <c r="V16" s="67">
        <f t="shared" si="2"/>
        <v>15.914894565556596</v>
      </c>
    </row>
    <row r="17" spans="1:22" s="68" customFormat="1" ht="11.25">
      <c r="A17" s="51">
        <v>11</v>
      </c>
      <c r="B17" s="69" t="s">
        <v>24</v>
      </c>
      <c r="C17" s="53" t="s">
        <v>150</v>
      </c>
      <c r="D17" s="54" t="s">
        <v>35</v>
      </c>
      <c r="E17" s="55" t="s">
        <v>150</v>
      </c>
      <c r="F17" s="56">
        <v>43406</v>
      </c>
      <c r="G17" s="57" t="s">
        <v>102</v>
      </c>
      <c r="H17" s="58">
        <v>150</v>
      </c>
      <c r="I17" s="58">
        <v>150</v>
      </c>
      <c r="J17" s="126">
        <v>150</v>
      </c>
      <c r="K17" s="59">
        <v>1</v>
      </c>
      <c r="L17" s="60">
        <v>151801</v>
      </c>
      <c r="M17" s="61">
        <v>11903</v>
      </c>
      <c r="N17" s="62">
        <f>M17/J17</f>
        <v>79.35333333333334</v>
      </c>
      <c r="O17" s="63">
        <f t="shared" si="0"/>
        <v>12.753171469377468</v>
      </c>
      <c r="P17" s="64"/>
      <c r="Q17" s="65"/>
      <c r="R17" s="66"/>
      <c r="S17" s="66"/>
      <c r="T17" s="60">
        <v>151801</v>
      </c>
      <c r="U17" s="61">
        <v>11903</v>
      </c>
      <c r="V17" s="67">
        <f t="shared" si="2"/>
        <v>12.753171469377468</v>
      </c>
    </row>
    <row r="18" spans="1:22" s="68" customFormat="1" ht="11.25">
      <c r="A18" s="51">
        <v>12</v>
      </c>
      <c r="B18" s="69" t="s">
        <v>24</v>
      </c>
      <c r="C18" s="53" t="s">
        <v>148</v>
      </c>
      <c r="D18" s="54" t="s">
        <v>61</v>
      </c>
      <c r="E18" s="55" t="s">
        <v>148</v>
      </c>
      <c r="F18" s="56">
        <v>43406</v>
      </c>
      <c r="G18" s="57" t="s">
        <v>43</v>
      </c>
      <c r="H18" s="58">
        <v>30</v>
      </c>
      <c r="I18" s="58">
        <v>30</v>
      </c>
      <c r="J18" s="126">
        <v>30</v>
      </c>
      <c r="K18" s="59">
        <v>1</v>
      </c>
      <c r="L18" s="60">
        <v>127079.83</v>
      </c>
      <c r="M18" s="61">
        <v>9257</v>
      </c>
      <c r="N18" s="62">
        <f>M18/J18</f>
        <v>308.56666666666666</v>
      </c>
      <c r="O18" s="63">
        <f t="shared" si="0"/>
        <v>13.727971264988657</v>
      </c>
      <c r="P18" s="64"/>
      <c r="Q18" s="65"/>
      <c r="R18" s="66"/>
      <c r="S18" s="66"/>
      <c r="T18" s="109">
        <v>146579.33000000002</v>
      </c>
      <c r="U18" s="110">
        <v>10583</v>
      </c>
      <c r="V18" s="67">
        <f t="shared" si="2"/>
        <v>13.850451667769065</v>
      </c>
    </row>
    <row r="19" spans="1:22" s="68" customFormat="1" ht="11.25">
      <c r="A19" s="51">
        <v>13</v>
      </c>
      <c r="B19" s="52"/>
      <c r="C19" s="53" t="s">
        <v>131</v>
      </c>
      <c r="D19" s="54" t="s">
        <v>27</v>
      </c>
      <c r="E19" s="55" t="s">
        <v>132</v>
      </c>
      <c r="F19" s="56">
        <v>43392</v>
      </c>
      <c r="G19" s="57" t="s">
        <v>23</v>
      </c>
      <c r="H19" s="58">
        <v>191</v>
      </c>
      <c r="I19" s="58">
        <v>93</v>
      </c>
      <c r="J19" s="126">
        <v>93</v>
      </c>
      <c r="K19" s="59">
        <v>3</v>
      </c>
      <c r="L19" s="60">
        <v>126279</v>
      </c>
      <c r="M19" s="61">
        <v>8713</v>
      </c>
      <c r="N19" s="62">
        <f>M19/J19</f>
        <v>93.68817204301075</v>
      </c>
      <c r="O19" s="63">
        <f t="shared" si="0"/>
        <v>14.493171123608402</v>
      </c>
      <c r="P19" s="64">
        <v>607080</v>
      </c>
      <c r="Q19" s="65">
        <v>40193</v>
      </c>
      <c r="R19" s="66">
        <f aca="true" t="shared" si="3" ref="R19:S24">IF(P19&lt;&gt;0,-(P19-L19)/P19,"")</f>
        <v>-0.7919895236212691</v>
      </c>
      <c r="S19" s="66">
        <f t="shared" si="3"/>
        <v>-0.7832209588734357</v>
      </c>
      <c r="T19" s="60">
        <v>1831675</v>
      </c>
      <c r="U19" s="61">
        <v>119026</v>
      </c>
      <c r="V19" s="67">
        <f t="shared" si="2"/>
        <v>15.388864617814596</v>
      </c>
    </row>
    <row r="20" spans="1:22" s="68" customFormat="1" ht="11.25">
      <c r="A20" s="51">
        <v>14</v>
      </c>
      <c r="B20" s="52"/>
      <c r="C20" s="70" t="s">
        <v>113</v>
      </c>
      <c r="D20" s="71" t="s">
        <v>25</v>
      </c>
      <c r="E20" s="72" t="s">
        <v>114</v>
      </c>
      <c r="F20" s="73">
        <v>43392</v>
      </c>
      <c r="G20" s="57" t="s">
        <v>28</v>
      </c>
      <c r="H20" s="74">
        <v>74</v>
      </c>
      <c r="I20" s="74">
        <v>22</v>
      </c>
      <c r="J20" s="126">
        <v>22</v>
      </c>
      <c r="K20" s="59">
        <v>3</v>
      </c>
      <c r="L20" s="60">
        <v>133877</v>
      </c>
      <c r="M20" s="61">
        <v>7115</v>
      </c>
      <c r="N20" s="62">
        <f>M20/J20</f>
        <v>323.40909090909093</v>
      </c>
      <c r="O20" s="63">
        <f t="shared" si="0"/>
        <v>18.816163035839775</v>
      </c>
      <c r="P20" s="64">
        <v>299815</v>
      </c>
      <c r="Q20" s="65">
        <v>16691</v>
      </c>
      <c r="R20" s="66">
        <f t="shared" si="3"/>
        <v>-0.5534679719160148</v>
      </c>
      <c r="S20" s="66">
        <f t="shared" si="3"/>
        <v>-0.5737223653465939</v>
      </c>
      <c r="T20" s="75">
        <v>909821</v>
      </c>
      <c r="U20" s="76">
        <v>52268</v>
      </c>
      <c r="V20" s="67">
        <f t="shared" si="2"/>
        <v>17.406845488635494</v>
      </c>
    </row>
    <row r="21" spans="1:22" s="68" customFormat="1" ht="11.25">
      <c r="A21" s="51">
        <v>15</v>
      </c>
      <c r="B21" s="52"/>
      <c r="C21" s="70" t="s">
        <v>129</v>
      </c>
      <c r="D21" s="71" t="s">
        <v>31</v>
      </c>
      <c r="E21" s="72" t="s">
        <v>130</v>
      </c>
      <c r="F21" s="73">
        <v>43392</v>
      </c>
      <c r="G21" s="57" t="s">
        <v>26</v>
      </c>
      <c r="H21" s="74">
        <v>266</v>
      </c>
      <c r="I21" s="74">
        <v>51</v>
      </c>
      <c r="J21" s="126">
        <v>51</v>
      </c>
      <c r="K21" s="59">
        <v>3</v>
      </c>
      <c r="L21" s="60">
        <v>83245.75</v>
      </c>
      <c r="M21" s="61">
        <v>6817</v>
      </c>
      <c r="N21" s="62">
        <f>M21/J21</f>
        <v>133.66666666666666</v>
      </c>
      <c r="O21" s="63">
        <f t="shared" si="0"/>
        <v>12.211493325509755</v>
      </c>
      <c r="P21" s="64">
        <v>378418.72</v>
      </c>
      <c r="Q21" s="65">
        <v>29343</v>
      </c>
      <c r="R21" s="66">
        <f t="shared" si="3"/>
        <v>-0.7800168289771711</v>
      </c>
      <c r="S21" s="66">
        <f t="shared" si="3"/>
        <v>-0.7676788331118154</v>
      </c>
      <c r="T21" s="75">
        <v>1157846.67</v>
      </c>
      <c r="U21" s="76">
        <v>90462</v>
      </c>
      <c r="V21" s="67">
        <f t="shared" si="2"/>
        <v>12.799260131325859</v>
      </c>
    </row>
    <row r="22" spans="1:22" s="68" customFormat="1" ht="11.25">
      <c r="A22" s="51">
        <v>16</v>
      </c>
      <c r="B22" s="52"/>
      <c r="C22" s="70" t="s">
        <v>106</v>
      </c>
      <c r="D22" s="71" t="s">
        <v>31</v>
      </c>
      <c r="E22" s="72" t="s">
        <v>107</v>
      </c>
      <c r="F22" s="73">
        <v>43371</v>
      </c>
      <c r="G22" s="57" t="s">
        <v>28</v>
      </c>
      <c r="H22" s="74">
        <v>326</v>
      </c>
      <c r="I22" s="74">
        <v>19</v>
      </c>
      <c r="J22" s="126">
        <v>19</v>
      </c>
      <c r="K22" s="59">
        <v>6</v>
      </c>
      <c r="L22" s="60">
        <v>34499</v>
      </c>
      <c r="M22" s="61">
        <v>3215</v>
      </c>
      <c r="N22" s="62">
        <f>M22/J22</f>
        <v>169.21052631578948</v>
      </c>
      <c r="O22" s="63">
        <f t="shared" si="0"/>
        <v>10.730637636080871</v>
      </c>
      <c r="P22" s="64">
        <v>114981</v>
      </c>
      <c r="Q22" s="65">
        <v>9137</v>
      </c>
      <c r="R22" s="66">
        <f t="shared" si="3"/>
        <v>-0.6999591236813039</v>
      </c>
      <c r="S22" s="66">
        <f t="shared" si="3"/>
        <v>-0.6481339608186495</v>
      </c>
      <c r="T22" s="75">
        <v>2985444</v>
      </c>
      <c r="U22" s="76">
        <v>224695</v>
      </c>
      <c r="V22" s="67">
        <f t="shared" si="2"/>
        <v>13.28665079329758</v>
      </c>
    </row>
    <row r="23" spans="1:22" s="68" customFormat="1" ht="11.25">
      <c r="A23" s="51">
        <v>17</v>
      </c>
      <c r="B23" s="52"/>
      <c r="C23" s="53" t="s">
        <v>108</v>
      </c>
      <c r="D23" s="54" t="s">
        <v>31</v>
      </c>
      <c r="E23" s="55" t="s">
        <v>108</v>
      </c>
      <c r="F23" s="56">
        <v>43378</v>
      </c>
      <c r="G23" s="57" t="s">
        <v>33</v>
      </c>
      <c r="H23" s="58">
        <v>262</v>
      </c>
      <c r="I23" s="58">
        <v>32</v>
      </c>
      <c r="J23" s="126">
        <v>32</v>
      </c>
      <c r="K23" s="59">
        <v>5</v>
      </c>
      <c r="L23" s="60">
        <v>24952.75</v>
      </c>
      <c r="M23" s="61">
        <v>2368</v>
      </c>
      <c r="N23" s="62">
        <f>M23/J23</f>
        <v>74</v>
      </c>
      <c r="O23" s="63">
        <f t="shared" si="0"/>
        <v>10.537478885135135</v>
      </c>
      <c r="P23" s="64">
        <v>170106.67</v>
      </c>
      <c r="Q23" s="65">
        <v>13163</v>
      </c>
      <c r="R23" s="66">
        <f t="shared" si="3"/>
        <v>-0.8533111605794176</v>
      </c>
      <c r="S23" s="66">
        <f t="shared" si="3"/>
        <v>-0.8201018005014055</v>
      </c>
      <c r="T23" s="60">
        <v>2656421.64</v>
      </c>
      <c r="U23" s="61">
        <v>207405</v>
      </c>
      <c r="V23" s="67">
        <f t="shared" si="2"/>
        <v>12.807895855934042</v>
      </c>
    </row>
    <row r="24" spans="1:22" s="68" customFormat="1" ht="11.25">
      <c r="A24" s="51">
        <v>18</v>
      </c>
      <c r="B24" s="52"/>
      <c r="C24" s="53" t="s">
        <v>74</v>
      </c>
      <c r="D24" s="54" t="s">
        <v>40</v>
      </c>
      <c r="E24" s="55" t="s">
        <v>74</v>
      </c>
      <c r="F24" s="56">
        <v>43098</v>
      </c>
      <c r="G24" s="57" t="s">
        <v>34</v>
      </c>
      <c r="H24" s="58">
        <v>31</v>
      </c>
      <c r="I24" s="58">
        <v>12</v>
      </c>
      <c r="J24" s="126">
        <v>12</v>
      </c>
      <c r="K24" s="59">
        <v>4</v>
      </c>
      <c r="L24" s="60">
        <v>16290.51</v>
      </c>
      <c r="M24" s="76">
        <v>1940</v>
      </c>
      <c r="N24" s="62">
        <f>M24/J24</f>
        <v>161.66666666666666</v>
      </c>
      <c r="O24" s="63">
        <f t="shared" si="0"/>
        <v>8.397170103092783</v>
      </c>
      <c r="P24" s="64">
        <v>30861.74</v>
      </c>
      <c r="Q24" s="93">
        <v>2278</v>
      </c>
      <c r="R24" s="66">
        <f t="shared" si="3"/>
        <v>-0.472145446109001</v>
      </c>
      <c r="S24" s="66">
        <f t="shared" si="3"/>
        <v>-0.14837576821773485</v>
      </c>
      <c r="T24" s="75">
        <v>103276.59999999999</v>
      </c>
      <c r="U24" s="76">
        <v>8383</v>
      </c>
      <c r="V24" s="67">
        <f t="shared" si="2"/>
        <v>12.319766193486817</v>
      </c>
    </row>
    <row r="25" spans="1:22" s="68" customFormat="1" ht="11.25">
      <c r="A25" s="51">
        <v>19</v>
      </c>
      <c r="B25" s="69" t="s">
        <v>24</v>
      </c>
      <c r="C25" s="53" t="s">
        <v>147</v>
      </c>
      <c r="D25" s="54" t="s">
        <v>25</v>
      </c>
      <c r="E25" s="55" t="s">
        <v>60</v>
      </c>
      <c r="F25" s="56">
        <v>43406</v>
      </c>
      <c r="G25" s="57" t="s">
        <v>34</v>
      </c>
      <c r="H25" s="58">
        <v>18</v>
      </c>
      <c r="I25" s="58">
        <v>18</v>
      </c>
      <c r="J25" s="126">
        <v>18</v>
      </c>
      <c r="K25" s="59">
        <v>1</v>
      </c>
      <c r="L25" s="60">
        <v>31415.88</v>
      </c>
      <c r="M25" s="61">
        <v>1707</v>
      </c>
      <c r="N25" s="62">
        <f>M25/J25</f>
        <v>94.83333333333333</v>
      </c>
      <c r="O25" s="63">
        <f t="shared" si="0"/>
        <v>18.40414762741652</v>
      </c>
      <c r="P25" s="64"/>
      <c r="Q25" s="65"/>
      <c r="R25" s="66"/>
      <c r="S25" s="66"/>
      <c r="T25" s="78">
        <v>31415.88</v>
      </c>
      <c r="U25" s="79">
        <v>1707</v>
      </c>
      <c r="V25" s="67">
        <f t="shared" si="2"/>
        <v>18.40414762741652</v>
      </c>
    </row>
    <row r="26" spans="1:22" s="68" customFormat="1" ht="11.25">
      <c r="A26" s="51">
        <v>20</v>
      </c>
      <c r="B26" s="52"/>
      <c r="C26" s="53" t="s">
        <v>133</v>
      </c>
      <c r="D26" s="54" t="s">
        <v>44</v>
      </c>
      <c r="E26" s="55" t="s">
        <v>134</v>
      </c>
      <c r="F26" s="56">
        <v>43399</v>
      </c>
      <c r="G26" s="57" t="s">
        <v>43</v>
      </c>
      <c r="H26" s="58">
        <v>18</v>
      </c>
      <c r="I26" s="58">
        <v>19</v>
      </c>
      <c r="J26" s="126">
        <v>19</v>
      </c>
      <c r="K26" s="59">
        <v>2</v>
      </c>
      <c r="L26" s="60">
        <v>21182.18</v>
      </c>
      <c r="M26" s="61">
        <v>1507</v>
      </c>
      <c r="N26" s="62">
        <f>M26/J26</f>
        <v>79.3157894736842</v>
      </c>
      <c r="O26" s="63">
        <f t="shared" si="0"/>
        <v>14.055859323158593</v>
      </c>
      <c r="P26" s="64">
        <v>32072.93</v>
      </c>
      <c r="Q26" s="65">
        <v>1965</v>
      </c>
      <c r="R26" s="66">
        <f aca="true" t="shared" si="4" ref="R26:R73">IF(P26&lt;&gt;0,-(P26-L26)/P26,"")</f>
        <v>-0.3395620543554954</v>
      </c>
      <c r="S26" s="66">
        <f aca="true" t="shared" si="5" ref="S26:S73">IF(Q26&lt;&gt;0,-(Q26-M26)/Q26,"")</f>
        <v>-0.23307888040712468</v>
      </c>
      <c r="T26" s="109">
        <v>56145.11</v>
      </c>
      <c r="U26" s="110">
        <v>3707</v>
      </c>
      <c r="V26" s="67">
        <f t="shared" si="2"/>
        <v>15.145700026975991</v>
      </c>
    </row>
    <row r="27" spans="1:22" s="68" customFormat="1" ht="11.25">
      <c r="A27" s="51">
        <v>21</v>
      </c>
      <c r="B27" s="52"/>
      <c r="C27" s="53" t="s">
        <v>124</v>
      </c>
      <c r="D27" s="54" t="s">
        <v>31</v>
      </c>
      <c r="E27" s="55" t="s">
        <v>124</v>
      </c>
      <c r="F27" s="56">
        <v>43392</v>
      </c>
      <c r="G27" s="57" t="s">
        <v>33</v>
      </c>
      <c r="H27" s="58">
        <v>176</v>
      </c>
      <c r="I27" s="58">
        <v>8</v>
      </c>
      <c r="J27" s="126">
        <v>8</v>
      </c>
      <c r="K27" s="59">
        <v>3</v>
      </c>
      <c r="L27" s="60">
        <v>8020.5</v>
      </c>
      <c r="M27" s="61">
        <v>1204</v>
      </c>
      <c r="N27" s="62">
        <f>M27/J27</f>
        <v>150.5</v>
      </c>
      <c r="O27" s="63">
        <f t="shared" si="0"/>
        <v>6.6615448504983386</v>
      </c>
      <c r="P27" s="64">
        <v>11771.07</v>
      </c>
      <c r="Q27" s="65">
        <v>1407</v>
      </c>
      <c r="R27" s="66">
        <f t="shared" si="4"/>
        <v>-0.318626089217038</v>
      </c>
      <c r="S27" s="66">
        <f t="shared" si="5"/>
        <v>-0.14427860696517414</v>
      </c>
      <c r="T27" s="60">
        <v>189025.59</v>
      </c>
      <c r="U27" s="61">
        <v>17071</v>
      </c>
      <c r="V27" s="67">
        <f t="shared" si="2"/>
        <v>11.072906683849803</v>
      </c>
    </row>
    <row r="28" spans="1:22" s="68" customFormat="1" ht="11.25">
      <c r="A28" s="51">
        <v>22</v>
      </c>
      <c r="B28" s="52"/>
      <c r="C28" s="53" t="s">
        <v>91</v>
      </c>
      <c r="D28" s="54" t="s">
        <v>35</v>
      </c>
      <c r="E28" s="55" t="s">
        <v>91</v>
      </c>
      <c r="F28" s="56">
        <v>43308</v>
      </c>
      <c r="G28" s="57" t="s">
        <v>43</v>
      </c>
      <c r="H28" s="58">
        <v>16</v>
      </c>
      <c r="I28" s="58">
        <v>1</v>
      </c>
      <c r="J28" s="126">
        <v>1</v>
      </c>
      <c r="K28" s="59">
        <v>10</v>
      </c>
      <c r="L28" s="109">
        <v>6000</v>
      </c>
      <c r="M28" s="110">
        <v>1200</v>
      </c>
      <c r="N28" s="62">
        <f>M28/J28</f>
        <v>1200</v>
      </c>
      <c r="O28" s="63">
        <f t="shared" si="0"/>
        <v>5</v>
      </c>
      <c r="P28" s="64">
        <v>1300.92</v>
      </c>
      <c r="Q28" s="65">
        <v>120</v>
      </c>
      <c r="R28" s="66">
        <f t="shared" si="4"/>
        <v>3.612120653076284</v>
      </c>
      <c r="S28" s="66">
        <f t="shared" si="5"/>
        <v>9</v>
      </c>
      <c r="T28" s="60">
        <v>43985.72</v>
      </c>
      <c r="U28" s="61">
        <v>4845</v>
      </c>
      <c r="V28" s="67">
        <f t="shared" si="2"/>
        <v>9.078579979360166</v>
      </c>
    </row>
    <row r="29" spans="1:22" s="68" customFormat="1" ht="11.25">
      <c r="A29" s="51">
        <v>23</v>
      </c>
      <c r="B29" s="52"/>
      <c r="C29" s="53" t="s">
        <v>139</v>
      </c>
      <c r="D29" s="54" t="s">
        <v>44</v>
      </c>
      <c r="E29" s="55" t="s">
        <v>140</v>
      </c>
      <c r="F29" s="56">
        <v>43399</v>
      </c>
      <c r="G29" s="57" t="s">
        <v>55</v>
      </c>
      <c r="H29" s="58">
        <v>45</v>
      </c>
      <c r="I29" s="58">
        <v>13</v>
      </c>
      <c r="J29" s="126">
        <v>13</v>
      </c>
      <c r="K29" s="59">
        <v>2</v>
      </c>
      <c r="L29" s="60">
        <v>11043.47</v>
      </c>
      <c r="M29" s="61">
        <v>1143</v>
      </c>
      <c r="N29" s="62">
        <f>M29/J29</f>
        <v>87.92307692307692</v>
      </c>
      <c r="O29" s="63">
        <f>L29/M29</f>
        <v>9.66182852143482</v>
      </c>
      <c r="P29" s="64">
        <v>43579.23</v>
      </c>
      <c r="Q29" s="65">
        <v>3911</v>
      </c>
      <c r="R29" s="66">
        <f t="shared" si="4"/>
        <v>-0.7465886845637245</v>
      </c>
      <c r="S29" s="66">
        <f t="shared" si="5"/>
        <v>-0.7077473791869087</v>
      </c>
      <c r="T29" s="109">
        <v>54624.7</v>
      </c>
      <c r="U29" s="110">
        <v>5054</v>
      </c>
      <c r="V29" s="67">
        <f t="shared" si="2"/>
        <v>10.808211317768103</v>
      </c>
    </row>
    <row r="30" spans="1:22" s="68" customFormat="1" ht="11.25">
      <c r="A30" s="51">
        <v>24</v>
      </c>
      <c r="B30" s="52"/>
      <c r="C30" s="53" t="s">
        <v>58</v>
      </c>
      <c r="D30" s="54" t="s">
        <v>35</v>
      </c>
      <c r="E30" s="55" t="s">
        <v>59</v>
      </c>
      <c r="F30" s="56">
        <v>43182</v>
      </c>
      <c r="G30" s="57" t="s">
        <v>34</v>
      </c>
      <c r="H30" s="58">
        <v>250</v>
      </c>
      <c r="I30" s="94">
        <v>2</v>
      </c>
      <c r="J30" s="127">
        <v>2</v>
      </c>
      <c r="K30" s="59">
        <v>18</v>
      </c>
      <c r="L30" s="95">
        <v>5464.8</v>
      </c>
      <c r="M30" s="96">
        <v>1093</v>
      </c>
      <c r="N30" s="62">
        <f>M30/J30</f>
        <v>546.5</v>
      </c>
      <c r="O30" s="63">
        <f>L30/M30</f>
        <v>4.999817017383349</v>
      </c>
      <c r="P30" s="64">
        <v>1782</v>
      </c>
      <c r="Q30" s="65">
        <v>356</v>
      </c>
      <c r="R30" s="66">
        <f t="shared" si="4"/>
        <v>2.066666666666667</v>
      </c>
      <c r="S30" s="66">
        <f t="shared" si="5"/>
        <v>2.0702247191011236</v>
      </c>
      <c r="T30" s="97">
        <v>1160572.5100000002</v>
      </c>
      <c r="U30" s="98">
        <v>95848</v>
      </c>
      <c r="V30" s="67">
        <f t="shared" si="2"/>
        <v>12.108468721308741</v>
      </c>
    </row>
    <row r="31" spans="1:22" s="68" customFormat="1" ht="11.25">
      <c r="A31" s="51">
        <v>25</v>
      </c>
      <c r="B31" s="52"/>
      <c r="C31" s="53" t="s">
        <v>89</v>
      </c>
      <c r="D31" s="54" t="s">
        <v>29</v>
      </c>
      <c r="E31" s="55" t="s">
        <v>90</v>
      </c>
      <c r="F31" s="56">
        <v>43308</v>
      </c>
      <c r="G31" s="57" t="s">
        <v>34</v>
      </c>
      <c r="H31" s="58">
        <v>242</v>
      </c>
      <c r="I31" s="58">
        <v>7</v>
      </c>
      <c r="J31" s="126">
        <v>7</v>
      </c>
      <c r="K31" s="59">
        <v>15</v>
      </c>
      <c r="L31" s="109">
        <v>5655.35</v>
      </c>
      <c r="M31" s="110">
        <v>1003</v>
      </c>
      <c r="N31" s="62">
        <f>M31/J31</f>
        <v>143.28571428571428</v>
      </c>
      <c r="O31" s="63">
        <f aca="true" t="shared" si="6" ref="O30:O73">L31/M31</f>
        <v>5.638434695912264</v>
      </c>
      <c r="P31" s="64">
        <v>10064.5</v>
      </c>
      <c r="Q31" s="65">
        <v>870</v>
      </c>
      <c r="R31" s="66">
        <f t="shared" si="4"/>
        <v>-0.4380893238610959</v>
      </c>
      <c r="S31" s="66">
        <f t="shared" si="5"/>
        <v>0.1528735632183908</v>
      </c>
      <c r="T31" s="105">
        <v>866769.41</v>
      </c>
      <c r="U31" s="106">
        <v>78040</v>
      </c>
      <c r="V31" s="67">
        <f t="shared" si="2"/>
        <v>11.106732573039467</v>
      </c>
    </row>
    <row r="32" spans="1:22" s="68" customFormat="1" ht="11.25">
      <c r="A32" s="51">
        <v>26</v>
      </c>
      <c r="B32" s="52"/>
      <c r="C32" s="53" t="s">
        <v>81</v>
      </c>
      <c r="D32" s="54" t="s">
        <v>35</v>
      </c>
      <c r="E32" s="55" t="s">
        <v>82</v>
      </c>
      <c r="F32" s="56">
        <v>43280</v>
      </c>
      <c r="G32" s="57" t="s">
        <v>34</v>
      </c>
      <c r="H32" s="58">
        <v>100</v>
      </c>
      <c r="I32" s="58">
        <v>1</v>
      </c>
      <c r="J32" s="126">
        <v>1</v>
      </c>
      <c r="K32" s="59">
        <v>6</v>
      </c>
      <c r="L32" s="60">
        <v>4752</v>
      </c>
      <c r="M32" s="61">
        <v>950</v>
      </c>
      <c r="N32" s="62">
        <f>M32/J32</f>
        <v>950</v>
      </c>
      <c r="O32" s="63">
        <f t="shared" si="6"/>
        <v>5.002105263157895</v>
      </c>
      <c r="P32" s="64">
        <v>5940.01</v>
      </c>
      <c r="Q32" s="65">
        <v>1188</v>
      </c>
      <c r="R32" s="66">
        <f t="shared" si="4"/>
        <v>-0.2000013467990795</v>
      </c>
      <c r="S32" s="66">
        <f t="shared" si="5"/>
        <v>-0.20033670033670034</v>
      </c>
      <c r="T32" s="105">
        <v>186274.91</v>
      </c>
      <c r="U32" s="106">
        <v>15958</v>
      </c>
      <c r="V32" s="67">
        <f t="shared" si="2"/>
        <v>11.672823035468104</v>
      </c>
    </row>
    <row r="33" spans="1:22" s="68" customFormat="1" ht="11.25">
      <c r="A33" s="51">
        <v>27</v>
      </c>
      <c r="B33" s="52"/>
      <c r="C33" s="53" t="s">
        <v>96</v>
      </c>
      <c r="D33" s="54" t="s">
        <v>31</v>
      </c>
      <c r="E33" s="55" t="s">
        <v>97</v>
      </c>
      <c r="F33" s="56">
        <v>43334</v>
      </c>
      <c r="G33" s="57" t="s">
        <v>23</v>
      </c>
      <c r="H33" s="58">
        <v>369</v>
      </c>
      <c r="I33" s="58">
        <v>4</v>
      </c>
      <c r="J33" s="126">
        <v>4</v>
      </c>
      <c r="K33" s="59">
        <v>11</v>
      </c>
      <c r="L33" s="60">
        <v>11067</v>
      </c>
      <c r="M33" s="61">
        <v>929</v>
      </c>
      <c r="N33" s="62">
        <f>M33/J33</f>
        <v>232.25</v>
      </c>
      <c r="O33" s="63">
        <f t="shared" si="6"/>
        <v>11.91280947255113</v>
      </c>
      <c r="P33" s="64">
        <v>20983</v>
      </c>
      <c r="Q33" s="65">
        <v>1347</v>
      </c>
      <c r="R33" s="66">
        <f t="shared" si="4"/>
        <v>-0.47257303531430206</v>
      </c>
      <c r="S33" s="66">
        <f t="shared" si="5"/>
        <v>-0.3103192279138827</v>
      </c>
      <c r="T33" s="60">
        <v>16264494</v>
      </c>
      <c r="U33" s="61">
        <v>1264471</v>
      </c>
      <c r="V33" s="67">
        <f t="shared" si="2"/>
        <v>12.86268645148841</v>
      </c>
    </row>
    <row r="34" spans="1:22" s="68" customFormat="1" ht="11.25">
      <c r="A34" s="51">
        <v>28</v>
      </c>
      <c r="B34" s="52"/>
      <c r="C34" s="53" t="s">
        <v>83</v>
      </c>
      <c r="D34" s="54" t="s">
        <v>29</v>
      </c>
      <c r="E34" s="55" t="s">
        <v>84</v>
      </c>
      <c r="F34" s="56">
        <v>43287</v>
      </c>
      <c r="G34" s="57" t="s">
        <v>34</v>
      </c>
      <c r="H34" s="58">
        <v>200</v>
      </c>
      <c r="I34" s="58">
        <v>3</v>
      </c>
      <c r="J34" s="126">
        <v>3</v>
      </c>
      <c r="K34" s="59">
        <v>8</v>
      </c>
      <c r="L34" s="60">
        <v>4310.35</v>
      </c>
      <c r="M34" s="61">
        <v>857</v>
      </c>
      <c r="N34" s="62">
        <f>M34/J34</f>
        <v>285.6666666666667</v>
      </c>
      <c r="O34" s="63">
        <f t="shared" si="6"/>
        <v>5.029579929988332</v>
      </c>
      <c r="P34" s="64">
        <v>1782.01</v>
      </c>
      <c r="Q34" s="65">
        <v>356</v>
      </c>
      <c r="R34" s="66">
        <f t="shared" si="4"/>
        <v>1.4188135869046752</v>
      </c>
      <c r="S34" s="66">
        <f t="shared" si="5"/>
        <v>1.4073033707865168</v>
      </c>
      <c r="T34" s="78">
        <v>328053.81999999995</v>
      </c>
      <c r="U34" s="79">
        <v>29995</v>
      </c>
      <c r="V34" s="67">
        <f t="shared" si="2"/>
        <v>10.936950158359725</v>
      </c>
    </row>
    <row r="35" spans="1:22" s="68" customFormat="1" ht="11.25">
      <c r="A35" s="51">
        <v>29</v>
      </c>
      <c r="B35" s="52"/>
      <c r="C35" s="53" t="s">
        <v>52</v>
      </c>
      <c r="D35" s="54" t="s">
        <v>25</v>
      </c>
      <c r="E35" s="55" t="s">
        <v>53</v>
      </c>
      <c r="F35" s="56">
        <v>43147</v>
      </c>
      <c r="G35" s="57" t="s">
        <v>34</v>
      </c>
      <c r="H35" s="58">
        <v>35</v>
      </c>
      <c r="I35" s="58">
        <v>1</v>
      </c>
      <c r="J35" s="126">
        <v>1</v>
      </c>
      <c r="K35" s="59">
        <v>16</v>
      </c>
      <c r="L35" s="109">
        <v>3564</v>
      </c>
      <c r="M35" s="110">
        <v>713</v>
      </c>
      <c r="N35" s="62">
        <f>M35/J35</f>
        <v>713</v>
      </c>
      <c r="O35" s="63">
        <f t="shared" si="6"/>
        <v>4.998597475455821</v>
      </c>
      <c r="P35" s="64">
        <v>1188</v>
      </c>
      <c r="Q35" s="65">
        <v>238</v>
      </c>
      <c r="R35" s="66">
        <f t="shared" si="4"/>
        <v>2</v>
      </c>
      <c r="S35" s="66">
        <f t="shared" si="5"/>
        <v>1.995798319327731</v>
      </c>
      <c r="T35" s="105">
        <v>295257.20999999996</v>
      </c>
      <c r="U35" s="106">
        <v>24390</v>
      </c>
      <c r="V35" s="67">
        <f t="shared" si="2"/>
        <v>12.105666666666664</v>
      </c>
    </row>
    <row r="36" spans="1:22" s="68" customFormat="1" ht="11.25">
      <c r="A36" s="51">
        <v>30</v>
      </c>
      <c r="B36" s="52"/>
      <c r="C36" s="70" t="s">
        <v>142</v>
      </c>
      <c r="D36" s="71" t="s">
        <v>31</v>
      </c>
      <c r="E36" s="72" t="s">
        <v>142</v>
      </c>
      <c r="F36" s="73">
        <v>43399</v>
      </c>
      <c r="G36" s="57" t="s">
        <v>26</v>
      </c>
      <c r="H36" s="74">
        <v>104</v>
      </c>
      <c r="I36" s="74">
        <v>11</v>
      </c>
      <c r="J36" s="126">
        <v>11</v>
      </c>
      <c r="K36" s="59">
        <v>2</v>
      </c>
      <c r="L36" s="60">
        <v>8238.92</v>
      </c>
      <c r="M36" s="61">
        <v>696</v>
      </c>
      <c r="N36" s="62">
        <f>M36/J36</f>
        <v>63.27272727272727</v>
      </c>
      <c r="O36" s="63">
        <f t="shared" si="6"/>
        <v>11.837528735632183</v>
      </c>
      <c r="P36" s="64">
        <v>147234.23</v>
      </c>
      <c r="Q36" s="65">
        <v>11251</v>
      </c>
      <c r="R36" s="66">
        <f t="shared" si="4"/>
        <v>-0.9440420885822542</v>
      </c>
      <c r="S36" s="66">
        <f t="shared" si="5"/>
        <v>-0.938138832103813</v>
      </c>
      <c r="T36" s="75">
        <v>155473.15000000002</v>
      </c>
      <c r="U36" s="76">
        <v>11947</v>
      </c>
      <c r="V36" s="67">
        <f t="shared" si="2"/>
        <v>13.013572444965265</v>
      </c>
    </row>
    <row r="37" spans="1:22" s="68" customFormat="1" ht="11.25">
      <c r="A37" s="51">
        <v>31</v>
      </c>
      <c r="B37" s="52"/>
      <c r="C37" s="53" t="s">
        <v>126</v>
      </c>
      <c r="D37" s="54" t="s">
        <v>44</v>
      </c>
      <c r="E37" s="55" t="s">
        <v>127</v>
      </c>
      <c r="F37" s="56">
        <v>43392</v>
      </c>
      <c r="G37" s="57" t="s">
        <v>39</v>
      </c>
      <c r="H37" s="58">
        <v>14</v>
      </c>
      <c r="I37" s="58">
        <v>13</v>
      </c>
      <c r="J37" s="126">
        <v>13</v>
      </c>
      <c r="K37" s="59">
        <v>3</v>
      </c>
      <c r="L37" s="60">
        <v>7494.86</v>
      </c>
      <c r="M37" s="61">
        <v>689</v>
      </c>
      <c r="N37" s="62">
        <f>M37/J37</f>
        <v>53</v>
      </c>
      <c r="O37" s="63">
        <f t="shared" si="6"/>
        <v>10.87788098693759</v>
      </c>
      <c r="P37" s="64">
        <v>14354.23</v>
      </c>
      <c r="Q37" s="65">
        <v>1319</v>
      </c>
      <c r="R37" s="66">
        <f t="shared" si="4"/>
        <v>-0.4778640163909872</v>
      </c>
      <c r="S37" s="66">
        <f t="shared" si="5"/>
        <v>-0.47763457164518575</v>
      </c>
      <c r="T37" s="60">
        <v>51233.43</v>
      </c>
      <c r="U37" s="61">
        <v>4631</v>
      </c>
      <c r="V37" s="67">
        <f t="shared" si="2"/>
        <v>11.063146188728137</v>
      </c>
    </row>
    <row r="38" spans="1:22" s="68" customFormat="1" ht="11.25">
      <c r="A38" s="51">
        <v>32</v>
      </c>
      <c r="B38" s="52"/>
      <c r="C38" s="53" t="s">
        <v>79</v>
      </c>
      <c r="D38" s="54" t="s">
        <v>31</v>
      </c>
      <c r="E38" s="55" t="s">
        <v>80</v>
      </c>
      <c r="F38" s="56">
        <v>43273</v>
      </c>
      <c r="G38" s="57" t="s">
        <v>34</v>
      </c>
      <c r="H38" s="58">
        <v>208</v>
      </c>
      <c r="I38" s="58">
        <v>1</v>
      </c>
      <c r="J38" s="126">
        <v>1</v>
      </c>
      <c r="K38" s="59">
        <v>13</v>
      </c>
      <c r="L38" s="60">
        <v>3020.35</v>
      </c>
      <c r="M38" s="61">
        <v>604</v>
      </c>
      <c r="N38" s="62">
        <f>M38/J38</f>
        <v>604</v>
      </c>
      <c r="O38" s="63">
        <f t="shared" si="6"/>
        <v>5.000579470198676</v>
      </c>
      <c r="P38" s="64">
        <v>1990.01</v>
      </c>
      <c r="Q38" s="65">
        <v>408</v>
      </c>
      <c r="R38" s="66">
        <f t="shared" si="4"/>
        <v>0.5177561921799387</v>
      </c>
      <c r="S38" s="66">
        <f t="shared" si="5"/>
        <v>0.4803921568627451</v>
      </c>
      <c r="T38" s="105">
        <v>991308.78</v>
      </c>
      <c r="U38" s="106">
        <v>82796</v>
      </c>
      <c r="V38" s="67">
        <f t="shared" si="2"/>
        <v>11.972906662157593</v>
      </c>
    </row>
    <row r="39" spans="1:22" s="68" customFormat="1" ht="11.25">
      <c r="A39" s="51">
        <v>33</v>
      </c>
      <c r="B39" s="52"/>
      <c r="C39" s="53" t="s">
        <v>32</v>
      </c>
      <c r="D39" s="54" t="s">
        <v>27</v>
      </c>
      <c r="E39" s="55" t="s">
        <v>32</v>
      </c>
      <c r="F39" s="56">
        <v>43252</v>
      </c>
      <c r="G39" s="57" t="s">
        <v>33</v>
      </c>
      <c r="H39" s="58">
        <v>215</v>
      </c>
      <c r="I39" s="58">
        <v>2</v>
      </c>
      <c r="J39" s="126">
        <v>2</v>
      </c>
      <c r="K39" s="59">
        <v>23</v>
      </c>
      <c r="L39" s="109">
        <v>4824.62</v>
      </c>
      <c r="M39" s="110">
        <v>602</v>
      </c>
      <c r="N39" s="62">
        <f>M39/J39</f>
        <v>301</v>
      </c>
      <c r="O39" s="63">
        <f t="shared" si="6"/>
        <v>8.014318936877077</v>
      </c>
      <c r="P39" s="64">
        <v>10368</v>
      </c>
      <c r="Q39" s="65">
        <v>1225</v>
      </c>
      <c r="R39" s="66">
        <f t="shared" si="4"/>
        <v>-0.5346624228395062</v>
      </c>
      <c r="S39" s="66">
        <f t="shared" si="5"/>
        <v>-0.5085714285714286</v>
      </c>
      <c r="T39" s="109">
        <v>3224568.55</v>
      </c>
      <c r="U39" s="110">
        <v>241902</v>
      </c>
      <c r="V39" s="67">
        <f t="shared" si="2"/>
        <v>13.330061553852385</v>
      </c>
    </row>
    <row r="40" spans="1:22" s="68" customFormat="1" ht="11.25">
      <c r="A40" s="51">
        <v>34</v>
      </c>
      <c r="B40" s="52"/>
      <c r="C40" s="53" t="s">
        <v>128</v>
      </c>
      <c r="D40" s="54" t="s">
        <v>61</v>
      </c>
      <c r="E40" s="55" t="s">
        <v>128</v>
      </c>
      <c r="F40" s="56">
        <v>43392</v>
      </c>
      <c r="G40" s="57" t="s">
        <v>49</v>
      </c>
      <c r="H40" s="58">
        <v>65</v>
      </c>
      <c r="I40" s="58">
        <v>14</v>
      </c>
      <c r="J40" s="126">
        <v>14</v>
      </c>
      <c r="K40" s="59">
        <v>3</v>
      </c>
      <c r="L40" s="60">
        <v>5732</v>
      </c>
      <c r="M40" s="61">
        <v>579</v>
      </c>
      <c r="N40" s="62">
        <f>M40/J40</f>
        <v>41.357142857142854</v>
      </c>
      <c r="O40" s="63">
        <f t="shared" si="6"/>
        <v>9.899827288428325</v>
      </c>
      <c r="P40" s="64">
        <v>25520</v>
      </c>
      <c r="Q40" s="65">
        <v>2448</v>
      </c>
      <c r="R40" s="66">
        <f t="shared" si="4"/>
        <v>-0.7753918495297806</v>
      </c>
      <c r="S40" s="66">
        <f t="shared" si="5"/>
        <v>-0.7634803921568627</v>
      </c>
      <c r="T40" s="60">
        <v>91891</v>
      </c>
      <c r="U40" s="61">
        <v>8207</v>
      </c>
      <c r="V40" s="67">
        <f t="shared" si="2"/>
        <v>11.196661386621177</v>
      </c>
    </row>
    <row r="41" spans="1:22" s="68" customFormat="1" ht="11.25">
      <c r="A41" s="51">
        <v>35</v>
      </c>
      <c r="B41" s="52"/>
      <c r="C41" s="53" t="s">
        <v>85</v>
      </c>
      <c r="D41" s="54" t="s">
        <v>35</v>
      </c>
      <c r="E41" s="55" t="s">
        <v>86</v>
      </c>
      <c r="F41" s="56">
        <v>43294</v>
      </c>
      <c r="G41" s="57" t="s">
        <v>39</v>
      </c>
      <c r="H41" s="58">
        <v>20</v>
      </c>
      <c r="I41" s="58">
        <v>2</v>
      </c>
      <c r="J41" s="126">
        <v>2</v>
      </c>
      <c r="K41" s="59">
        <v>9</v>
      </c>
      <c r="L41" s="109">
        <v>2832</v>
      </c>
      <c r="M41" s="110">
        <v>566</v>
      </c>
      <c r="N41" s="62">
        <f>M41/J41</f>
        <v>283</v>
      </c>
      <c r="O41" s="63">
        <f t="shared" si="6"/>
        <v>5.003533568904594</v>
      </c>
      <c r="P41" s="64">
        <v>1534</v>
      </c>
      <c r="Q41" s="65">
        <v>306</v>
      </c>
      <c r="R41" s="66">
        <f t="shared" si="4"/>
        <v>0.8461538461538461</v>
      </c>
      <c r="S41" s="66">
        <f t="shared" si="5"/>
        <v>0.8496732026143791</v>
      </c>
      <c r="T41" s="109">
        <v>57592.25</v>
      </c>
      <c r="U41" s="110">
        <v>6079</v>
      </c>
      <c r="V41" s="67">
        <f t="shared" si="2"/>
        <v>9.47396775785491</v>
      </c>
    </row>
    <row r="42" spans="1:22" s="68" customFormat="1" ht="11.25">
      <c r="A42" s="51">
        <v>36</v>
      </c>
      <c r="B42" s="52"/>
      <c r="C42" s="53" t="s">
        <v>115</v>
      </c>
      <c r="D42" s="54" t="s">
        <v>25</v>
      </c>
      <c r="E42" s="55" t="s">
        <v>115</v>
      </c>
      <c r="F42" s="56">
        <v>43385</v>
      </c>
      <c r="G42" s="57" t="s">
        <v>34</v>
      </c>
      <c r="H42" s="58">
        <v>40</v>
      </c>
      <c r="I42" s="58">
        <v>2</v>
      </c>
      <c r="J42" s="126">
        <v>2</v>
      </c>
      <c r="K42" s="59">
        <v>4</v>
      </c>
      <c r="L42" s="60">
        <v>2564</v>
      </c>
      <c r="M42" s="61">
        <v>514</v>
      </c>
      <c r="N42" s="62">
        <f>M42/J42</f>
        <v>257</v>
      </c>
      <c r="O42" s="63">
        <f t="shared" si="6"/>
        <v>4.988326848249027</v>
      </c>
      <c r="P42" s="64">
        <v>1114</v>
      </c>
      <c r="Q42" s="65">
        <v>87</v>
      </c>
      <c r="R42" s="66">
        <f t="shared" si="4"/>
        <v>1.3016157989228008</v>
      </c>
      <c r="S42" s="66">
        <f t="shared" si="5"/>
        <v>4.908045977011494</v>
      </c>
      <c r="T42" s="78">
        <v>66573.12</v>
      </c>
      <c r="U42" s="79">
        <v>4541</v>
      </c>
      <c r="V42" s="67">
        <f t="shared" si="2"/>
        <v>14.66045364457168</v>
      </c>
    </row>
    <row r="43" spans="1:22" s="68" customFormat="1" ht="11.25">
      <c r="A43" s="51">
        <v>37</v>
      </c>
      <c r="B43" s="52"/>
      <c r="C43" s="70" t="s">
        <v>120</v>
      </c>
      <c r="D43" s="71" t="s">
        <v>44</v>
      </c>
      <c r="E43" s="72" t="s">
        <v>121</v>
      </c>
      <c r="F43" s="73">
        <v>43385</v>
      </c>
      <c r="G43" s="57" t="s">
        <v>28</v>
      </c>
      <c r="H43" s="74">
        <v>234</v>
      </c>
      <c r="I43" s="74">
        <v>3</v>
      </c>
      <c r="J43" s="126">
        <v>3</v>
      </c>
      <c r="K43" s="59">
        <v>4</v>
      </c>
      <c r="L43" s="60">
        <v>6226</v>
      </c>
      <c r="M43" s="61">
        <v>439</v>
      </c>
      <c r="N43" s="62">
        <f>M43/J43</f>
        <v>146.33333333333334</v>
      </c>
      <c r="O43" s="63">
        <f t="shared" si="6"/>
        <v>14.182232346241458</v>
      </c>
      <c r="P43" s="64">
        <v>71321</v>
      </c>
      <c r="Q43" s="65">
        <v>5325</v>
      </c>
      <c r="R43" s="66">
        <f t="shared" si="4"/>
        <v>-0.9127045330267383</v>
      </c>
      <c r="S43" s="66">
        <f t="shared" si="5"/>
        <v>-0.9175586854460094</v>
      </c>
      <c r="T43" s="103">
        <v>1266080</v>
      </c>
      <c r="U43" s="104">
        <v>94908</v>
      </c>
      <c r="V43" s="67">
        <f t="shared" si="2"/>
        <v>13.34007670586252</v>
      </c>
    </row>
    <row r="44" spans="1:22" s="68" customFormat="1" ht="11.25">
      <c r="A44" s="51">
        <v>38</v>
      </c>
      <c r="B44" s="52"/>
      <c r="C44" s="53" t="s">
        <v>78</v>
      </c>
      <c r="D44" s="54" t="s">
        <v>25</v>
      </c>
      <c r="E44" s="55" t="s">
        <v>78</v>
      </c>
      <c r="F44" s="56">
        <v>43315</v>
      </c>
      <c r="G44" s="57" t="s">
        <v>43</v>
      </c>
      <c r="H44" s="58">
        <v>23</v>
      </c>
      <c r="I44" s="58">
        <v>1</v>
      </c>
      <c r="J44" s="126">
        <v>1</v>
      </c>
      <c r="K44" s="59">
        <v>8</v>
      </c>
      <c r="L44" s="99">
        <v>2138.4</v>
      </c>
      <c r="M44" s="100">
        <v>428</v>
      </c>
      <c r="N44" s="62">
        <f>M44/J44</f>
        <v>428</v>
      </c>
      <c r="O44" s="63">
        <f t="shared" si="6"/>
        <v>4.996261682242991</v>
      </c>
      <c r="P44" s="64">
        <v>2376</v>
      </c>
      <c r="Q44" s="65">
        <v>475</v>
      </c>
      <c r="R44" s="66">
        <f t="shared" si="4"/>
        <v>-0.09999999999999996</v>
      </c>
      <c r="S44" s="66">
        <f t="shared" si="5"/>
        <v>-0.09894736842105263</v>
      </c>
      <c r="T44" s="99">
        <v>40194.14</v>
      </c>
      <c r="U44" s="100">
        <v>3377</v>
      </c>
      <c r="V44" s="67">
        <f t="shared" si="2"/>
        <v>11.902321587207581</v>
      </c>
    </row>
    <row r="45" spans="1:22" s="68" customFormat="1" ht="11.25">
      <c r="A45" s="51">
        <v>39</v>
      </c>
      <c r="B45" s="52"/>
      <c r="C45" s="53" t="s">
        <v>41</v>
      </c>
      <c r="D45" s="54" t="s">
        <v>40</v>
      </c>
      <c r="E45" s="55" t="s">
        <v>42</v>
      </c>
      <c r="F45" s="56">
        <v>43266</v>
      </c>
      <c r="G45" s="57" t="s">
        <v>43</v>
      </c>
      <c r="H45" s="58">
        <v>15</v>
      </c>
      <c r="I45" s="58">
        <v>1</v>
      </c>
      <c r="J45" s="126">
        <v>1</v>
      </c>
      <c r="K45" s="59">
        <v>9</v>
      </c>
      <c r="L45" s="109">
        <v>2138.4</v>
      </c>
      <c r="M45" s="110">
        <v>428</v>
      </c>
      <c r="N45" s="62">
        <f>M45/J45</f>
        <v>428</v>
      </c>
      <c r="O45" s="63">
        <f t="shared" si="6"/>
        <v>4.996261682242991</v>
      </c>
      <c r="P45" s="64">
        <v>2376</v>
      </c>
      <c r="Q45" s="65">
        <v>385</v>
      </c>
      <c r="R45" s="66">
        <f t="shared" si="4"/>
        <v>-0.09999999999999996</v>
      </c>
      <c r="S45" s="66">
        <f t="shared" si="5"/>
        <v>0.11168831168831168</v>
      </c>
      <c r="T45" s="60">
        <v>36177</v>
      </c>
      <c r="U45" s="61">
        <v>3123</v>
      </c>
      <c r="V45" s="67">
        <f t="shared" si="2"/>
        <v>11.584053794428435</v>
      </c>
    </row>
    <row r="46" spans="1:22" s="68" customFormat="1" ht="11.25">
      <c r="A46" s="51">
        <v>40</v>
      </c>
      <c r="B46" s="52"/>
      <c r="C46" s="53" t="s">
        <v>87</v>
      </c>
      <c r="D46" s="54" t="s">
        <v>61</v>
      </c>
      <c r="E46" s="55" t="s">
        <v>88</v>
      </c>
      <c r="F46" s="56">
        <v>43301</v>
      </c>
      <c r="G46" s="57" t="s">
        <v>43</v>
      </c>
      <c r="H46" s="58">
        <v>13</v>
      </c>
      <c r="I46" s="58">
        <v>1</v>
      </c>
      <c r="J46" s="126">
        <v>1</v>
      </c>
      <c r="K46" s="59">
        <v>8</v>
      </c>
      <c r="L46" s="109">
        <v>2138.4</v>
      </c>
      <c r="M46" s="110">
        <v>428</v>
      </c>
      <c r="N46" s="62">
        <f>M46/J46</f>
        <v>428</v>
      </c>
      <c r="O46" s="63">
        <f t="shared" si="6"/>
        <v>4.996261682242991</v>
      </c>
      <c r="P46" s="64">
        <v>2376</v>
      </c>
      <c r="Q46" s="65">
        <v>475</v>
      </c>
      <c r="R46" s="66">
        <f t="shared" si="4"/>
        <v>-0.09999999999999996</v>
      </c>
      <c r="S46" s="66">
        <f t="shared" si="5"/>
        <v>-0.09894736842105263</v>
      </c>
      <c r="T46" s="60">
        <v>28309.47</v>
      </c>
      <c r="U46" s="61">
        <v>2719</v>
      </c>
      <c r="V46" s="67">
        <f t="shared" si="2"/>
        <v>10.411721221037146</v>
      </c>
    </row>
    <row r="47" spans="1:22" s="68" customFormat="1" ht="11.25">
      <c r="A47" s="51">
        <v>41</v>
      </c>
      <c r="B47" s="52"/>
      <c r="C47" s="53" t="s">
        <v>45</v>
      </c>
      <c r="D47" s="54" t="s">
        <v>31</v>
      </c>
      <c r="E47" s="55" t="s">
        <v>46</v>
      </c>
      <c r="F47" s="56">
        <v>43161</v>
      </c>
      <c r="G47" s="57" t="s">
        <v>34</v>
      </c>
      <c r="H47" s="58">
        <v>180</v>
      </c>
      <c r="I47" s="94">
        <v>1</v>
      </c>
      <c r="J47" s="127">
        <v>1</v>
      </c>
      <c r="K47" s="59">
        <v>22</v>
      </c>
      <c r="L47" s="95">
        <v>1900.8</v>
      </c>
      <c r="M47" s="96">
        <v>380</v>
      </c>
      <c r="N47" s="62">
        <f>M47/J47</f>
        <v>380</v>
      </c>
      <c r="O47" s="63">
        <f t="shared" si="6"/>
        <v>5.002105263157895</v>
      </c>
      <c r="P47" s="64">
        <v>695</v>
      </c>
      <c r="Q47" s="65">
        <v>139</v>
      </c>
      <c r="R47" s="66">
        <f t="shared" si="4"/>
        <v>1.7349640287769783</v>
      </c>
      <c r="S47" s="66">
        <f t="shared" si="5"/>
        <v>1.7338129496402879</v>
      </c>
      <c r="T47" s="97">
        <v>1106671.97</v>
      </c>
      <c r="U47" s="98">
        <v>108110</v>
      </c>
      <c r="V47" s="67">
        <f t="shared" si="2"/>
        <v>10.236536583109796</v>
      </c>
    </row>
    <row r="48" spans="1:22" s="68" customFormat="1" ht="11.25">
      <c r="A48" s="51">
        <v>42</v>
      </c>
      <c r="B48" s="52"/>
      <c r="C48" s="53" t="s">
        <v>37</v>
      </c>
      <c r="D48" s="54" t="s">
        <v>29</v>
      </c>
      <c r="E48" s="55" t="s">
        <v>38</v>
      </c>
      <c r="F48" s="56">
        <v>43259</v>
      </c>
      <c r="G48" s="57" t="s">
        <v>34</v>
      </c>
      <c r="H48" s="58">
        <v>110</v>
      </c>
      <c r="I48" s="58">
        <v>1</v>
      </c>
      <c r="J48" s="126">
        <v>1</v>
      </c>
      <c r="K48" s="59">
        <v>11</v>
      </c>
      <c r="L48" s="60">
        <v>1900.8</v>
      </c>
      <c r="M48" s="61">
        <v>380</v>
      </c>
      <c r="N48" s="62">
        <f>M48/J48</f>
        <v>380</v>
      </c>
      <c r="O48" s="63">
        <f t="shared" si="6"/>
        <v>5.002105263157895</v>
      </c>
      <c r="P48" s="64">
        <v>594</v>
      </c>
      <c r="Q48" s="65">
        <v>119</v>
      </c>
      <c r="R48" s="66">
        <f t="shared" si="4"/>
        <v>2.1999999999999997</v>
      </c>
      <c r="S48" s="66">
        <f t="shared" si="5"/>
        <v>2.19327731092437</v>
      </c>
      <c r="T48" s="78">
        <v>232107.5</v>
      </c>
      <c r="U48" s="79">
        <v>20521</v>
      </c>
      <c r="V48" s="67">
        <f t="shared" si="2"/>
        <v>11.310730471224598</v>
      </c>
    </row>
    <row r="49" spans="1:22" s="68" customFormat="1" ht="11.25">
      <c r="A49" s="51">
        <v>43</v>
      </c>
      <c r="B49" s="52"/>
      <c r="C49" s="53" t="s">
        <v>54</v>
      </c>
      <c r="D49" s="54" t="s">
        <v>40</v>
      </c>
      <c r="E49" s="55" t="s">
        <v>54</v>
      </c>
      <c r="F49" s="56">
        <v>43189</v>
      </c>
      <c r="G49" s="57" t="s">
        <v>30</v>
      </c>
      <c r="H49" s="58">
        <v>77</v>
      </c>
      <c r="I49" s="58">
        <v>3</v>
      </c>
      <c r="J49" s="126">
        <v>3</v>
      </c>
      <c r="K49" s="59">
        <v>30</v>
      </c>
      <c r="L49" s="116">
        <v>3558</v>
      </c>
      <c r="M49" s="117">
        <v>356</v>
      </c>
      <c r="N49" s="62">
        <f>M49/J49</f>
        <v>118.66666666666667</v>
      </c>
      <c r="O49" s="63">
        <f t="shared" si="6"/>
        <v>9.99438202247191</v>
      </c>
      <c r="P49" s="64">
        <v>7900</v>
      </c>
      <c r="Q49" s="65">
        <v>667</v>
      </c>
      <c r="R49" s="66">
        <f t="shared" si="4"/>
        <v>-0.549620253164557</v>
      </c>
      <c r="S49" s="66">
        <f t="shared" si="5"/>
        <v>-0.4662668665667166</v>
      </c>
      <c r="T49" s="116">
        <v>1995779.91</v>
      </c>
      <c r="U49" s="117">
        <v>134445</v>
      </c>
      <c r="V49" s="67">
        <f t="shared" si="2"/>
        <v>14.8445826174272</v>
      </c>
    </row>
    <row r="50" spans="1:22" s="68" customFormat="1" ht="11.25">
      <c r="A50" s="51">
        <v>44</v>
      </c>
      <c r="B50" s="52"/>
      <c r="C50" s="70" t="s">
        <v>94</v>
      </c>
      <c r="D50" s="71" t="s">
        <v>27</v>
      </c>
      <c r="E50" s="72" t="s">
        <v>95</v>
      </c>
      <c r="F50" s="73">
        <v>43329</v>
      </c>
      <c r="G50" s="57" t="s">
        <v>26</v>
      </c>
      <c r="H50" s="74">
        <v>150</v>
      </c>
      <c r="I50" s="74">
        <v>1</v>
      </c>
      <c r="J50" s="126">
        <v>1</v>
      </c>
      <c r="K50" s="59">
        <v>7</v>
      </c>
      <c r="L50" s="109">
        <v>3000</v>
      </c>
      <c r="M50" s="110">
        <v>300</v>
      </c>
      <c r="N50" s="62">
        <f>M50/J50</f>
        <v>300</v>
      </c>
      <c r="O50" s="63">
        <f t="shared" si="6"/>
        <v>10</v>
      </c>
      <c r="P50" s="64">
        <v>500</v>
      </c>
      <c r="Q50" s="65">
        <v>50</v>
      </c>
      <c r="R50" s="66">
        <f t="shared" si="4"/>
        <v>5</v>
      </c>
      <c r="S50" s="66">
        <f t="shared" si="5"/>
        <v>5</v>
      </c>
      <c r="T50" s="103">
        <v>263662.26</v>
      </c>
      <c r="U50" s="104">
        <v>21427</v>
      </c>
      <c r="V50" s="67">
        <f t="shared" si="2"/>
        <v>12.305141177019648</v>
      </c>
    </row>
    <row r="51" spans="1:22" s="68" customFormat="1" ht="11.25">
      <c r="A51" s="51">
        <v>45</v>
      </c>
      <c r="B51" s="52"/>
      <c r="C51" s="70" t="s">
        <v>145</v>
      </c>
      <c r="D51" s="71" t="s">
        <v>25</v>
      </c>
      <c r="E51" s="72" t="s">
        <v>125</v>
      </c>
      <c r="F51" s="73">
        <v>43392</v>
      </c>
      <c r="G51" s="57" t="s">
        <v>30</v>
      </c>
      <c r="H51" s="74">
        <v>71</v>
      </c>
      <c r="I51" s="80">
        <v>1</v>
      </c>
      <c r="J51" s="129">
        <v>1</v>
      </c>
      <c r="K51" s="59">
        <v>3</v>
      </c>
      <c r="L51" s="81">
        <v>2965</v>
      </c>
      <c r="M51" s="82">
        <v>297</v>
      </c>
      <c r="N51" s="62">
        <f>M51/J51</f>
        <v>297</v>
      </c>
      <c r="O51" s="63">
        <f t="shared" si="6"/>
        <v>9.983164983164983</v>
      </c>
      <c r="P51" s="64">
        <v>28576.13</v>
      </c>
      <c r="Q51" s="65">
        <v>2080</v>
      </c>
      <c r="R51" s="66">
        <f t="shared" si="4"/>
        <v>-0.8962420733668275</v>
      </c>
      <c r="S51" s="66">
        <f t="shared" si="5"/>
        <v>-0.8572115384615384</v>
      </c>
      <c r="T51" s="81">
        <v>175513.51</v>
      </c>
      <c r="U51" s="82">
        <v>13490</v>
      </c>
      <c r="V51" s="67">
        <f t="shared" si="2"/>
        <v>13.010638250555967</v>
      </c>
    </row>
    <row r="52" spans="1:22" s="68" customFormat="1" ht="11.25">
      <c r="A52" s="51">
        <v>46</v>
      </c>
      <c r="B52" s="52"/>
      <c r="C52" s="53" t="s">
        <v>63</v>
      </c>
      <c r="D52" s="54" t="s">
        <v>29</v>
      </c>
      <c r="E52" s="55" t="s">
        <v>64</v>
      </c>
      <c r="F52" s="56">
        <v>43105</v>
      </c>
      <c r="G52" s="57" t="s">
        <v>34</v>
      </c>
      <c r="H52" s="58">
        <v>118</v>
      </c>
      <c r="I52" s="94">
        <v>1</v>
      </c>
      <c r="J52" s="127">
        <v>1</v>
      </c>
      <c r="K52" s="94">
        <v>24</v>
      </c>
      <c r="L52" s="95">
        <v>1425.6</v>
      </c>
      <c r="M52" s="96">
        <v>285</v>
      </c>
      <c r="N52" s="62">
        <f>M52/J52</f>
        <v>285</v>
      </c>
      <c r="O52" s="63">
        <f t="shared" si="6"/>
        <v>5.002105263157895</v>
      </c>
      <c r="P52" s="64">
        <v>1425.6</v>
      </c>
      <c r="Q52" s="65">
        <v>52</v>
      </c>
      <c r="R52" s="66">
        <f t="shared" si="4"/>
        <v>0</v>
      </c>
      <c r="S52" s="66">
        <f t="shared" si="5"/>
        <v>4.480769230769231</v>
      </c>
      <c r="T52" s="97">
        <v>653419.4699999997</v>
      </c>
      <c r="U52" s="98">
        <v>64790</v>
      </c>
      <c r="V52" s="67">
        <f t="shared" si="2"/>
        <v>10.085190152801355</v>
      </c>
    </row>
    <row r="53" spans="1:22" s="68" customFormat="1" ht="11.25">
      <c r="A53" s="51">
        <v>47</v>
      </c>
      <c r="B53" s="52"/>
      <c r="C53" s="53" t="s">
        <v>47</v>
      </c>
      <c r="D53" s="54" t="s">
        <v>25</v>
      </c>
      <c r="E53" s="55" t="s">
        <v>48</v>
      </c>
      <c r="F53" s="56">
        <v>43245</v>
      </c>
      <c r="G53" s="57" t="s">
        <v>43</v>
      </c>
      <c r="H53" s="58">
        <v>36</v>
      </c>
      <c r="I53" s="58">
        <v>1</v>
      </c>
      <c r="J53" s="126">
        <v>1</v>
      </c>
      <c r="K53" s="59">
        <v>12</v>
      </c>
      <c r="L53" s="60">
        <v>1425.6</v>
      </c>
      <c r="M53" s="61">
        <v>285</v>
      </c>
      <c r="N53" s="62">
        <f>M53/J53</f>
        <v>285</v>
      </c>
      <c r="O53" s="63">
        <f t="shared" si="6"/>
        <v>5.002105263157895</v>
      </c>
      <c r="P53" s="64">
        <v>284</v>
      </c>
      <c r="Q53" s="65">
        <v>10</v>
      </c>
      <c r="R53" s="66">
        <f t="shared" si="4"/>
        <v>4.0197183098591545</v>
      </c>
      <c r="S53" s="66">
        <f t="shared" si="5"/>
        <v>27.5</v>
      </c>
      <c r="T53" s="60">
        <v>108256.62000000002</v>
      </c>
      <c r="U53" s="61">
        <v>8936</v>
      </c>
      <c r="V53" s="67">
        <f t="shared" si="2"/>
        <v>12.11466204118174</v>
      </c>
    </row>
    <row r="54" spans="1:22" s="68" customFormat="1" ht="11.25">
      <c r="A54" s="51">
        <v>48</v>
      </c>
      <c r="B54" s="52"/>
      <c r="C54" s="70" t="s">
        <v>101</v>
      </c>
      <c r="D54" s="71" t="s">
        <v>27</v>
      </c>
      <c r="E54" s="72" t="s">
        <v>101</v>
      </c>
      <c r="F54" s="73">
        <v>43364</v>
      </c>
      <c r="G54" s="57" t="s">
        <v>102</v>
      </c>
      <c r="H54" s="74">
        <v>359</v>
      </c>
      <c r="I54" s="80">
        <v>4</v>
      </c>
      <c r="J54" s="129">
        <v>4</v>
      </c>
      <c r="K54" s="59">
        <v>7</v>
      </c>
      <c r="L54" s="81">
        <v>2687</v>
      </c>
      <c r="M54" s="82">
        <v>266</v>
      </c>
      <c r="N54" s="62">
        <f>M54/J54</f>
        <v>66.5</v>
      </c>
      <c r="O54" s="63">
        <f t="shared" si="6"/>
        <v>10.101503759398497</v>
      </c>
      <c r="P54" s="64">
        <v>13947</v>
      </c>
      <c r="Q54" s="65">
        <v>1173</v>
      </c>
      <c r="R54" s="66">
        <f t="shared" si="4"/>
        <v>-0.8073420807342081</v>
      </c>
      <c r="S54" s="66">
        <f t="shared" si="5"/>
        <v>-0.773231031543052</v>
      </c>
      <c r="T54" s="81">
        <v>3220966</v>
      </c>
      <c r="U54" s="82">
        <v>257766</v>
      </c>
      <c r="V54" s="67">
        <f t="shared" si="2"/>
        <v>12.495697648254618</v>
      </c>
    </row>
    <row r="55" spans="1:22" s="68" customFormat="1" ht="11.25">
      <c r="A55" s="51">
        <v>49</v>
      </c>
      <c r="B55" s="52"/>
      <c r="C55" s="53" t="s">
        <v>103</v>
      </c>
      <c r="D55" s="54" t="s">
        <v>27</v>
      </c>
      <c r="E55" s="55" t="s">
        <v>103</v>
      </c>
      <c r="F55" s="56">
        <v>43371</v>
      </c>
      <c r="G55" s="57" t="s">
        <v>43</v>
      </c>
      <c r="H55" s="58">
        <v>21</v>
      </c>
      <c r="I55" s="58">
        <v>1</v>
      </c>
      <c r="J55" s="126">
        <v>1</v>
      </c>
      <c r="K55" s="59">
        <v>5</v>
      </c>
      <c r="L55" s="60">
        <v>1259.27</v>
      </c>
      <c r="M55" s="61">
        <v>252</v>
      </c>
      <c r="N55" s="62">
        <f>M55/J55</f>
        <v>252</v>
      </c>
      <c r="O55" s="63">
        <f t="shared" si="6"/>
        <v>4.997103174603175</v>
      </c>
      <c r="P55" s="64">
        <v>2376</v>
      </c>
      <c r="Q55" s="65">
        <v>475</v>
      </c>
      <c r="R55" s="66">
        <f t="shared" si="4"/>
        <v>-0.4700042087542088</v>
      </c>
      <c r="S55" s="66">
        <f t="shared" si="5"/>
        <v>-0.4694736842105263</v>
      </c>
      <c r="T55" s="109">
        <v>12538.04</v>
      </c>
      <c r="U55" s="110">
        <v>1488</v>
      </c>
      <c r="V55" s="67">
        <f t="shared" si="2"/>
        <v>8.426102150537634</v>
      </c>
    </row>
    <row r="56" spans="1:22" s="68" customFormat="1" ht="11.25">
      <c r="A56" s="51">
        <v>50</v>
      </c>
      <c r="B56" s="52"/>
      <c r="C56" s="53" t="s">
        <v>70</v>
      </c>
      <c r="D56" s="54" t="s">
        <v>29</v>
      </c>
      <c r="E56" s="55" t="s">
        <v>71</v>
      </c>
      <c r="F56" s="56">
        <v>42706</v>
      </c>
      <c r="G56" s="57" t="s">
        <v>34</v>
      </c>
      <c r="H56" s="58">
        <v>107</v>
      </c>
      <c r="I56" s="58">
        <v>1</v>
      </c>
      <c r="J56" s="126">
        <v>1</v>
      </c>
      <c r="K56" s="59">
        <v>28</v>
      </c>
      <c r="L56" s="60">
        <v>1188</v>
      </c>
      <c r="M56" s="76">
        <v>238</v>
      </c>
      <c r="N56" s="62">
        <f>M56/J56</f>
        <v>238</v>
      </c>
      <c r="O56" s="63">
        <f t="shared" si="6"/>
        <v>4.991596638655462</v>
      </c>
      <c r="P56" s="64">
        <v>1425.6</v>
      </c>
      <c r="Q56" s="93">
        <v>285</v>
      </c>
      <c r="R56" s="66">
        <f t="shared" si="4"/>
        <v>-0.1666666666666666</v>
      </c>
      <c r="S56" s="66">
        <f t="shared" si="5"/>
        <v>-0.1649122807017544</v>
      </c>
      <c r="T56" s="75">
        <v>629724.4599999998</v>
      </c>
      <c r="U56" s="76">
        <v>64615</v>
      </c>
      <c r="V56" s="67">
        <f t="shared" si="2"/>
        <v>9.74579370115298</v>
      </c>
    </row>
    <row r="57" spans="1:22" s="68" customFormat="1" ht="11.25">
      <c r="A57" s="51">
        <v>51</v>
      </c>
      <c r="B57" s="52"/>
      <c r="C57" s="53" t="s">
        <v>65</v>
      </c>
      <c r="D57" s="54" t="s">
        <v>29</v>
      </c>
      <c r="E57" s="55" t="s">
        <v>66</v>
      </c>
      <c r="F57" s="56">
        <v>43042</v>
      </c>
      <c r="G57" s="57" t="s">
        <v>34</v>
      </c>
      <c r="H57" s="58">
        <v>113</v>
      </c>
      <c r="I57" s="58">
        <v>1</v>
      </c>
      <c r="J57" s="126">
        <v>1</v>
      </c>
      <c r="K57" s="59">
        <v>22</v>
      </c>
      <c r="L57" s="109">
        <v>1188</v>
      </c>
      <c r="M57" s="104">
        <v>238</v>
      </c>
      <c r="N57" s="62">
        <f>M57/J57</f>
        <v>238</v>
      </c>
      <c r="O57" s="63">
        <f t="shared" si="6"/>
        <v>4.991596638655462</v>
      </c>
      <c r="P57" s="64">
        <v>2970</v>
      </c>
      <c r="Q57" s="93">
        <v>594</v>
      </c>
      <c r="R57" s="66">
        <f t="shared" si="4"/>
        <v>-0.6</v>
      </c>
      <c r="S57" s="66">
        <f t="shared" si="5"/>
        <v>-0.5993265993265994</v>
      </c>
      <c r="T57" s="103">
        <v>557344.6100000001</v>
      </c>
      <c r="U57" s="104">
        <v>53394</v>
      </c>
      <c r="V57" s="67">
        <f t="shared" si="2"/>
        <v>10.438337828220401</v>
      </c>
    </row>
    <row r="58" spans="1:22" s="68" customFormat="1" ht="11.25">
      <c r="A58" s="51">
        <v>52</v>
      </c>
      <c r="B58" s="77"/>
      <c r="C58" s="53" t="s">
        <v>99</v>
      </c>
      <c r="D58" s="54" t="s">
        <v>27</v>
      </c>
      <c r="E58" s="55" t="s">
        <v>98</v>
      </c>
      <c r="F58" s="56">
        <v>43343</v>
      </c>
      <c r="G58" s="57" t="s">
        <v>30</v>
      </c>
      <c r="H58" s="58">
        <v>22</v>
      </c>
      <c r="I58" s="58">
        <v>1</v>
      </c>
      <c r="J58" s="126">
        <v>1</v>
      </c>
      <c r="K58" s="59">
        <v>4</v>
      </c>
      <c r="L58" s="116">
        <v>2135</v>
      </c>
      <c r="M58" s="117">
        <v>214</v>
      </c>
      <c r="N58" s="62">
        <f>M58/J58</f>
        <v>214</v>
      </c>
      <c r="O58" s="63">
        <f t="shared" si="6"/>
        <v>9.976635514018692</v>
      </c>
      <c r="P58" s="64">
        <v>2135</v>
      </c>
      <c r="Q58" s="65">
        <v>214</v>
      </c>
      <c r="R58" s="66">
        <f t="shared" si="4"/>
        <v>0</v>
      </c>
      <c r="S58" s="66">
        <f t="shared" si="5"/>
        <v>0</v>
      </c>
      <c r="T58" s="116">
        <v>43800.06</v>
      </c>
      <c r="U58" s="117">
        <v>2717</v>
      </c>
      <c r="V58" s="67">
        <f t="shared" si="2"/>
        <v>16.120743467059256</v>
      </c>
    </row>
    <row r="59" spans="1:22" s="68" customFormat="1" ht="11.25">
      <c r="A59" s="51">
        <v>53</v>
      </c>
      <c r="B59" s="52"/>
      <c r="C59" s="53" t="s">
        <v>104</v>
      </c>
      <c r="D59" s="54" t="s">
        <v>61</v>
      </c>
      <c r="E59" s="55" t="s">
        <v>105</v>
      </c>
      <c r="F59" s="56">
        <v>43371</v>
      </c>
      <c r="G59" s="57" t="s">
        <v>43</v>
      </c>
      <c r="H59" s="58">
        <v>10</v>
      </c>
      <c r="I59" s="58">
        <v>2</v>
      </c>
      <c r="J59" s="126">
        <v>2</v>
      </c>
      <c r="K59" s="59">
        <v>5</v>
      </c>
      <c r="L59" s="60">
        <v>1406.6</v>
      </c>
      <c r="M59" s="61">
        <v>213</v>
      </c>
      <c r="N59" s="62">
        <f>M59/J59</f>
        <v>106.5</v>
      </c>
      <c r="O59" s="63">
        <f t="shared" si="6"/>
        <v>6.6037558685446</v>
      </c>
      <c r="P59" s="64">
        <v>1985.4</v>
      </c>
      <c r="Q59" s="65">
        <v>272</v>
      </c>
      <c r="R59" s="66">
        <f t="shared" si="4"/>
        <v>-0.29152815553540856</v>
      </c>
      <c r="S59" s="66">
        <f t="shared" si="5"/>
        <v>-0.21691176470588236</v>
      </c>
      <c r="T59" s="109">
        <v>45383.5</v>
      </c>
      <c r="U59" s="110">
        <v>3248</v>
      </c>
      <c r="V59" s="67">
        <f t="shared" si="2"/>
        <v>13.972752463054187</v>
      </c>
    </row>
    <row r="60" spans="1:22" s="68" customFormat="1" ht="11.25">
      <c r="A60" s="51">
        <v>54</v>
      </c>
      <c r="B60" s="52"/>
      <c r="C60" s="53" t="s">
        <v>92</v>
      </c>
      <c r="D60" s="54" t="s">
        <v>40</v>
      </c>
      <c r="E60" s="55" t="s">
        <v>93</v>
      </c>
      <c r="F60" s="56">
        <v>43308</v>
      </c>
      <c r="G60" s="57" t="s">
        <v>23</v>
      </c>
      <c r="H60" s="58">
        <v>370</v>
      </c>
      <c r="I60" s="58">
        <v>1</v>
      </c>
      <c r="J60" s="126">
        <v>1</v>
      </c>
      <c r="K60" s="59">
        <v>12</v>
      </c>
      <c r="L60" s="109">
        <v>1583</v>
      </c>
      <c r="M60" s="110">
        <v>200</v>
      </c>
      <c r="N60" s="62">
        <f>M60/J60</f>
        <v>200</v>
      </c>
      <c r="O60" s="63">
        <f t="shared" si="6"/>
        <v>7.915</v>
      </c>
      <c r="P60" s="64">
        <v>2896</v>
      </c>
      <c r="Q60" s="65">
        <v>170</v>
      </c>
      <c r="R60" s="66">
        <f t="shared" si="4"/>
        <v>-0.45338397790055246</v>
      </c>
      <c r="S60" s="66">
        <f t="shared" si="5"/>
        <v>0.17647058823529413</v>
      </c>
      <c r="T60" s="109">
        <v>9491900</v>
      </c>
      <c r="U60" s="110">
        <v>645061</v>
      </c>
      <c r="V60" s="67">
        <f t="shared" si="2"/>
        <v>14.71473240515238</v>
      </c>
    </row>
    <row r="61" spans="1:22" s="68" customFormat="1" ht="11.25">
      <c r="A61" s="51">
        <v>55</v>
      </c>
      <c r="B61" s="52"/>
      <c r="C61" s="53" t="s">
        <v>100</v>
      </c>
      <c r="D61" s="54" t="s">
        <v>40</v>
      </c>
      <c r="E61" s="55" t="s">
        <v>100</v>
      </c>
      <c r="F61" s="56">
        <v>43364</v>
      </c>
      <c r="G61" s="57" t="s">
        <v>34</v>
      </c>
      <c r="H61" s="58">
        <v>147</v>
      </c>
      <c r="I61" s="58">
        <v>1</v>
      </c>
      <c r="J61" s="126">
        <v>1</v>
      </c>
      <c r="K61" s="59">
        <v>5</v>
      </c>
      <c r="L61" s="60">
        <v>960</v>
      </c>
      <c r="M61" s="61">
        <v>192</v>
      </c>
      <c r="N61" s="62">
        <f>M61/J61</f>
        <v>192</v>
      </c>
      <c r="O61" s="63">
        <f t="shared" si="6"/>
        <v>5</v>
      </c>
      <c r="P61" s="64">
        <v>1815</v>
      </c>
      <c r="Q61" s="65">
        <v>342</v>
      </c>
      <c r="R61" s="66">
        <f t="shared" si="4"/>
        <v>-0.47107438016528924</v>
      </c>
      <c r="S61" s="66">
        <f t="shared" si="5"/>
        <v>-0.43859649122807015</v>
      </c>
      <c r="T61" s="78">
        <v>140156.71000000002</v>
      </c>
      <c r="U61" s="79">
        <v>12113</v>
      </c>
      <c r="V61" s="67">
        <f t="shared" si="2"/>
        <v>11.570767770164288</v>
      </c>
    </row>
    <row r="62" spans="1:22" s="68" customFormat="1" ht="11.25">
      <c r="A62" s="51">
        <v>56</v>
      </c>
      <c r="B62" s="52"/>
      <c r="C62" s="53" t="s">
        <v>68</v>
      </c>
      <c r="D62" s="54"/>
      <c r="E62" s="55" t="s">
        <v>69</v>
      </c>
      <c r="F62" s="73">
        <v>41684</v>
      </c>
      <c r="G62" s="57" t="s">
        <v>30</v>
      </c>
      <c r="H62" s="58">
        <v>16</v>
      </c>
      <c r="I62" s="58">
        <v>1</v>
      </c>
      <c r="J62" s="126">
        <v>1</v>
      </c>
      <c r="K62" s="59">
        <v>14</v>
      </c>
      <c r="L62" s="60">
        <v>1779</v>
      </c>
      <c r="M62" s="61">
        <v>178</v>
      </c>
      <c r="N62" s="62">
        <f>M62/J62</f>
        <v>178</v>
      </c>
      <c r="O62" s="63">
        <f t="shared" si="6"/>
        <v>9.99438202247191</v>
      </c>
      <c r="P62" s="64">
        <v>1779</v>
      </c>
      <c r="Q62" s="65">
        <v>178</v>
      </c>
      <c r="R62" s="66">
        <f t="shared" si="4"/>
        <v>0</v>
      </c>
      <c r="S62" s="66">
        <f t="shared" si="5"/>
        <v>0</v>
      </c>
      <c r="T62" s="101">
        <v>251985.36</v>
      </c>
      <c r="U62" s="102">
        <v>21045</v>
      </c>
      <c r="V62" s="67">
        <f t="shared" si="2"/>
        <v>11.973645046329294</v>
      </c>
    </row>
    <row r="63" spans="1:22" s="68" customFormat="1" ht="11.25">
      <c r="A63" s="51">
        <v>57</v>
      </c>
      <c r="B63" s="52"/>
      <c r="C63" s="70" t="s">
        <v>118</v>
      </c>
      <c r="D63" s="71" t="s">
        <v>25</v>
      </c>
      <c r="E63" s="72" t="s">
        <v>119</v>
      </c>
      <c r="F63" s="73">
        <v>43385</v>
      </c>
      <c r="G63" s="57" t="s">
        <v>26</v>
      </c>
      <c r="H63" s="74">
        <v>120</v>
      </c>
      <c r="I63" s="74">
        <v>1</v>
      </c>
      <c r="J63" s="126">
        <v>1</v>
      </c>
      <c r="K63" s="59">
        <v>4</v>
      </c>
      <c r="L63" s="60">
        <v>2172.62</v>
      </c>
      <c r="M63" s="61">
        <v>96</v>
      </c>
      <c r="N63" s="62">
        <f>M63/J63</f>
        <v>96</v>
      </c>
      <c r="O63" s="63">
        <f t="shared" si="6"/>
        <v>22.63145833333333</v>
      </c>
      <c r="P63" s="64">
        <v>26530.74</v>
      </c>
      <c r="Q63" s="65">
        <v>1522</v>
      </c>
      <c r="R63" s="66">
        <f t="shared" si="4"/>
        <v>-0.9181093327965975</v>
      </c>
      <c r="S63" s="66">
        <f t="shared" si="5"/>
        <v>-0.9369250985545335</v>
      </c>
      <c r="T63" s="75">
        <v>540429.96</v>
      </c>
      <c r="U63" s="76">
        <v>35592</v>
      </c>
      <c r="V63" s="67">
        <f t="shared" si="2"/>
        <v>15.184028995279837</v>
      </c>
    </row>
    <row r="64" spans="1:22" s="68" customFormat="1" ht="11.25">
      <c r="A64" s="51">
        <v>58</v>
      </c>
      <c r="B64" s="52"/>
      <c r="C64" s="53" t="s">
        <v>116</v>
      </c>
      <c r="D64" s="54" t="s">
        <v>44</v>
      </c>
      <c r="E64" s="55" t="s">
        <v>117</v>
      </c>
      <c r="F64" s="56">
        <v>43385</v>
      </c>
      <c r="G64" s="57" t="s">
        <v>43</v>
      </c>
      <c r="H64" s="58">
        <v>20</v>
      </c>
      <c r="I64" s="58">
        <v>3</v>
      </c>
      <c r="J64" s="126">
        <v>3</v>
      </c>
      <c r="K64" s="59">
        <v>4</v>
      </c>
      <c r="L64" s="109">
        <v>786</v>
      </c>
      <c r="M64" s="110">
        <v>90</v>
      </c>
      <c r="N64" s="62">
        <f>M64/J64</f>
        <v>30</v>
      </c>
      <c r="O64" s="63">
        <f t="shared" si="6"/>
        <v>8.733333333333333</v>
      </c>
      <c r="P64" s="64">
        <v>735</v>
      </c>
      <c r="Q64" s="65">
        <v>71</v>
      </c>
      <c r="R64" s="66">
        <f t="shared" si="4"/>
        <v>0.06938775510204082</v>
      </c>
      <c r="S64" s="66">
        <f t="shared" si="5"/>
        <v>0.2676056338028169</v>
      </c>
      <c r="T64" s="109">
        <v>40685.32</v>
      </c>
      <c r="U64" s="110">
        <v>3935</v>
      </c>
      <c r="V64" s="67">
        <f t="shared" si="2"/>
        <v>10.339344345616265</v>
      </c>
    </row>
    <row r="65" spans="1:22" s="68" customFormat="1" ht="11.25">
      <c r="A65" s="51">
        <v>59</v>
      </c>
      <c r="B65" s="89"/>
      <c r="C65" s="70" t="s">
        <v>72</v>
      </c>
      <c r="D65" s="71" t="s">
        <v>35</v>
      </c>
      <c r="E65" s="72" t="s">
        <v>73</v>
      </c>
      <c r="F65" s="73">
        <v>42888</v>
      </c>
      <c r="G65" s="57" t="s">
        <v>26</v>
      </c>
      <c r="H65" s="74">
        <v>292</v>
      </c>
      <c r="I65" s="74">
        <v>1</v>
      </c>
      <c r="J65" s="126">
        <v>1</v>
      </c>
      <c r="K65" s="59">
        <v>16</v>
      </c>
      <c r="L65" s="60">
        <v>938.7</v>
      </c>
      <c r="M65" s="61">
        <v>49</v>
      </c>
      <c r="N65" s="62">
        <f>M65/J65</f>
        <v>49</v>
      </c>
      <c r="O65" s="63">
        <f t="shared" si="6"/>
        <v>19.15714285714286</v>
      </c>
      <c r="P65" s="64">
        <v>840</v>
      </c>
      <c r="Q65" s="65">
        <v>34</v>
      </c>
      <c r="R65" s="66">
        <f t="shared" si="4"/>
        <v>0.11750000000000005</v>
      </c>
      <c r="S65" s="66">
        <f t="shared" si="5"/>
        <v>0.4411764705882353</v>
      </c>
      <c r="T65" s="75">
        <v>2385217.0200000005</v>
      </c>
      <c r="U65" s="76">
        <v>202012</v>
      </c>
      <c r="V65" s="67">
        <f t="shared" si="2"/>
        <v>11.807303625527199</v>
      </c>
    </row>
    <row r="66" spans="1:22" s="68" customFormat="1" ht="11.25">
      <c r="A66" s="51">
        <v>60</v>
      </c>
      <c r="B66" s="77"/>
      <c r="C66" s="83" t="s">
        <v>110</v>
      </c>
      <c r="D66" s="54" t="s">
        <v>40</v>
      </c>
      <c r="E66" s="84" t="s">
        <v>110</v>
      </c>
      <c r="F66" s="56">
        <v>43378</v>
      </c>
      <c r="G66" s="57" t="s">
        <v>36</v>
      </c>
      <c r="H66" s="58">
        <v>17</v>
      </c>
      <c r="I66" s="58">
        <v>1</v>
      </c>
      <c r="J66" s="126">
        <v>1</v>
      </c>
      <c r="K66" s="59">
        <v>5</v>
      </c>
      <c r="L66" s="118">
        <v>315</v>
      </c>
      <c r="M66" s="119">
        <v>45</v>
      </c>
      <c r="N66" s="62">
        <f>M66/J66</f>
        <v>45</v>
      </c>
      <c r="O66" s="63">
        <f t="shared" si="6"/>
        <v>7</v>
      </c>
      <c r="P66" s="87">
        <v>405</v>
      </c>
      <c r="Q66" s="88">
        <v>57</v>
      </c>
      <c r="R66" s="66">
        <f t="shared" si="4"/>
        <v>-0.2222222222222222</v>
      </c>
      <c r="S66" s="66">
        <f t="shared" si="5"/>
        <v>-0.21052631578947367</v>
      </c>
      <c r="T66" s="85">
        <v>21329.86</v>
      </c>
      <c r="U66" s="86">
        <v>1936</v>
      </c>
      <c r="V66" s="67">
        <f t="shared" si="2"/>
        <v>11.017489669421488</v>
      </c>
    </row>
    <row r="67" spans="1:22" s="68" customFormat="1" ht="11.25">
      <c r="A67" s="51">
        <v>61</v>
      </c>
      <c r="B67" s="52"/>
      <c r="C67" s="53" t="s">
        <v>67</v>
      </c>
      <c r="D67" s="54" t="s">
        <v>27</v>
      </c>
      <c r="E67" s="55" t="s">
        <v>67</v>
      </c>
      <c r="F67" s="56">
        <v>43070</v>
      </c>
      <c r="G67" s="57" t="s">
        <v>33</v>
      </c>
      <c r="H67" s="58">
        <v>379</v>
      </c>
      <c r="I67" s="90">
        <v>1</v>
      </c>
      <c r="J67" s="128">
        <v>1</v>
      </c>
      <c r="K67" s="59">
        <v>32</v>
      </c>
      <c r="L67" s="107">
        <v>270</v>
      </c>
      <c r="M67" s="108">
        <v>45</v>
      </c>
      <c r="N67" s="62">
        <f>M67/J67</f>
        <v>45</v>
      </c>
      <c r="O67" s="63">
        <f t="shared" si="6"/>
        <v>6</v>
      </c>
      <c r="P67" s="64">
        <v>600</v>
      </c>
      <c r="Q67" s="65">
        <v>100</v>
      </c>
      <c r="R67" s="66">
        <f t="shared" si="4"/>
        <v>-0.55</v>
      </c>
      <c r="S67" s="66">
        <f t="shared" si="5"/>
        <v>-0.55</v>
      </c>
      <c r="T67" s="111">
        <v>64556597.85</v>
      </c>
      <c r="U67" s="112">
        <v>5289032</v>
      </c>
      <c r="V67" s="67">
        <f t="shared" si="2"/>
        <v>12.205749152207815</v>
      </c>
    </row>
    <row r="68" spans="1:22" s="68" customFormat="1" ht="11.25">
      <c r="A68" s="51">
        <v>62</v>
      </c>
      <c r="B68" s="52"/>
      <c r="C68" s="53" t="s">
        <v>109</v>
      </c>
      <c r="D68" s="54" t="s">
        <v>27</v>
      </c>
      <c r="E68" s="55" t="s">
        <v>109</v>
      </c>
      <c r="F68" s="56">
        <v>43378</v>
      </c>
      <c r="G68" s="57" t="s">
        <v>55</v>
      </c>
      <c r="H68" s="58">
        <v>122</v>
      </c>
      <c r="I68" s="58">
        <v>1</v>
      </c>
      <c r="J68" s="126">
        <v>1</v>
      </c>
      <c r="K68" s="59">
        <v>5</v>
      </c>
      <c r="L68" s="60">
        <v>249</v>
      </c>
      <c r="M68" s="61">
        <v>45</v>
      </c>
      <c r="N68" s="62">
        <f>M68/J68</f>
        <v>45</v>
      </c>
      <c r="O68" s="63">
        <f t="shared" si="6"/>
        <v>5.533333333333333</v>
      </c>
      <c r="P68" s="64">
        <v>5917.05</v>
      </c>
      <c r="Q68" s="65">
        <v>1151</v>
      </c>
      <c r="R68" s="66">
        <f t="shared" si="4"/>
        <v>-0.9579182193829695</v>
      </c>
      <c r="S68" s="66">
        <f t="shared" si="5"/>
        <v>-0.9609035621198957</v>
      </c>
      <c r="T68" s="109">
        <v>190047.11</v>
      </c>
      <c r="U68" s="110">
        <v>15802</v>
      </c>
      <c r="V68" s="67">
        <f t="shared" si="2"/>
        <v>12.026775724591824</v>
      </c>
    </row>
    <row r="69" spans="1:22" s="68" customFormat="1" ht="11.25">
      <c r="A69" s="51">
        <v>63</v>
      </c>
      <c r="B69" s="52"/>
      <c r="C69" s="53" t="s">
        <v>56</v>
      </c>
      <c r="D69" s="54" t="s">
        <v>31</v>
      </c>
      <c r="E69" s="55" t="s">
        <v>57</v>
      </c>
      <c r="F69" s="56">
        <v>43210</v>
      </c>
      <c r="G69" s="57" t="s">
        <v>33</v>
      </c>
      <c r="H69" s="58">
        <v>348</v>
      </c>
      <c r="I69" s="58">
        <v>1</v>
      </c>
      <c r="J69" s="126">
        <v>1</v>
      </c>
      <c r="K69" s="59">
        <v>20</v>
      </c>
      <c r="L69" s="60">
        <v>231</v>
      </c>
      <c r="M69" s="61">
        <v>33</v>
      </c>
      <c r="N69" s="62">
        <f>M69/J69</f>
        <v>33</v>
      </c>
      <c r="O69" s="63">
        <f t="shared" si="6"/>
        <v>7</v>
      </c>
      <c r="P69" s="64">
        <v>315</v>
      </c>
      <c r="Q69" s="65">
        <v>45</v>
      </c>
      <c r="R69" s="66">
        <f t="shared" si="4"/>
        <v>-0.26666666666666666</v>
      </c>
      <c r="S69" s="66">
        <f t="shared" si="5"/>
        <v>-0.26666666666666666</v>
      </c>
      <c r="T69" s="60">
        <v>4955151.06</v>
      </c>
      <c r="U69" s="61">
        <v>418440</v>
      </c>
      <c r="V69" s="67">
        <f t="shared" si="2"/>
        <v>11.841963148838543</v>
      </c>
    </row>
    <row r="70" spans="1:22" s="68" customFormat="1" ht="11.25">
      <c r="A70" s="51">
        <v>64</v>
      </c>
      <c r="B70" s="52"/>
      <c r="C70" s="53" t="s">
        <v>50</v>
      </c>
      <c r="D70" s="54" t="s">
        <v>31</v>
      </c>
      <c r="E70" s="55" t="s">
        <v>51</v>
      </c>
      <c r="F70" s="56">
        <v>43196</v>
      </c>
      <c r="G70" s="57" t="s">
        <v>33</v>
      </c>
      <c r="H70" s="58">
        <v>265</v>
      </c>
      <c r="I70" s="90">
        <v>1</v>
      </c>
      <c r="J70" s="128">
        <v>1</v>
      </c>
      <c r="K70" s="59">
        <v>23</v>
      </c>
      <c r="L70" s="81">
        <v>119</v>
      </c>
      <c r="M70" s="82">
        <v>17</v>
      </c>
      <c r="N70" s="62">
        <f>M70/J70</f>
        <v>17</v>
      </c>
      <c r="O70" s="63">
        <f t="shared" si="6"/>
        <v>7</v>
      </c>
      <c r="P70" s="64">
        <v>2396.31</v>
      </c>
      <c r="Q70" s="65">
        <v>342</v>
      </c>
      <c r="R70" s="66">
        <f t="shared" si="4"/>
        <v>-0.9503403149008267</v>
      </c>
      <c r="S70" s="66">
        <f t="shared" si="5"/>
        <v>-0.9502923976608187</v>
      </c>
      <c r="T70" s="91">
        <v>1568106.35</v>
      </c>
      <c r="U70" s="92">
        <v>132842</v>
      </c>
      <c r="V70" s="67">
        <f t="shared" si="2"/>
        <v>11.804296457445687</v>
      </c>
    </row>
    <row r="71" spans="1:22" s="68" customFormat="1" ht="11.25">
      <c r="A71" s="51">
        <v>65</v>
      </c>
      <c r="B71" s="52"/>
      <c r="C71" s="53" t="s">
        <v>75</v>
      </c>
      <c r="D71" s="54"/>
      <c r="E71" s="55" t="s">
        <v>75</v>
      </c>
      <c r="F71" s="56">
        <v>42216</v>
      </c>
      <c r="G71" s="57" t="s">
        <v>62</v>
      </c>
      <c r="H71" s="58">
        <v>10</v>
      </c>
      <c r="I71" s="58">
        <v>1</v>
      </c>
      <c r="J71" s="126">
        <v>1</v>
      </c>
      <c r="K71" s="59">
        <v>18</v>
      </c>
      <c r="L71" s="60">
        <v>160</v>
      </c>
      <c r="M71" s="61">
        <v>16</v>
      </c>
      <c r="N71" s="62">
        <f>M71/J71</f>
        <v>16</v>
      </c>
      <c r="O71" s="63">
        <f t="shared" si="6"/>
        <v>10</v>
      </c>
      <c r="P71" s="64">
        <v>786</v>
      </c>
      <c r="Q71" s="65">
        <v>68</v>
      </c>
      <c r="R71" s="66">
        <f t="shared" si="4"/>
        <v>-0.7964376590330788</v>
      </c>
      <c r="S71" s="66">
        <f t="shared" si="5"/>
        <v>-0.7647058823529411</v>
      </c>
      <c r="T71" s="60">
        <v>79996.50000000001</v>
      </c>
      <c r="U71" s="61">
        <v>7877</v>
      </c>
      <c r="V71" s="67">
        <f>T71/U71</f>
        <v>10.155706487241337</v>
      </c>
    </row>
    <row r="72" spans="1:22" s="68" customFormat="1" ht="11.25">
      <c r="A72" s="51">
        <v>66</v>
      </c>
      <c r="B72" s="52"/>
      <c r="C72" s="53" t="s">
        <v>141</v>
      </c>
      <c r="D72" s="54" t="s">
        <v>35</v>
      </c>
      <c r="E72" s="55" t="s">
        <v>141</v>
      </c>
      <c r="F72" s="56">
        <v>43399</v>
      </c>
      <c r="G72" s="57" t="s">
        <v>49</v>
      </c>
      <c r="H72" s="58">
        <v>7</v>
      </c>
      <c r="I72" s="58">
        <v>4</v>
      </c>
      <c r="J72" s="126">
        <v>4</v>
      </c>
      <c r="K72" s="59">
        <v>2</v>
      </c>
      <c r="L72" s="60">
        <v>172</v>
      </c>
      <c r="M72" s="61">
        <v>15</v>
      </c>
      <c r="N72" s="62">
        <f>M72/J72</f>
        <v>3.75</v>
      </c>
      <c r="O72" s="63">
        <f t="shared" si="6"/>
        <v>11.466666666666667</v>
      </c>
      <c r="P72" s="64">
        <v>1033</v>
      </c>
      <c r="Q72" s="65">
        <v>141</v>
      </c>
      <c r="R72" s="66">
        <f t="shared" si="4"/>
        <v>-0.8334946757018393</v>
      </c>
      <c r="S72" s="66">
        <f t="shared" si="5"/>
        <v>-0.8936170212765957</v>
      </c>
      <c r="T72" s="60">
        <v>1205</v>
      </c>
      <c r="U72" s="61">
        <v>156</v>
      </c>
      <c r="V72" s="67">
        <f>T72/U72</f>
        <v>7.7243589743589745</v>
      </c>
    </row>
    <row r="73" spans="1:22" s="68" customFormat="1" ht="11.25">
      <c r="A73" s="51">
        <v>67</v>
      </c>
      <c r="B73" s="52"/>
      <c r="C73" s="53" t="s">
        <v>76</v>
      </c>
      <c r="D73" s="54"/>
      <c r="E73" s="55" t="s">
        <v>77</v>
      </c>
      <c r="F73" s="56">
        <v>42594</v>
      </c>
      <c r="G73" s="57" t="s">
        <v>62</v>
      </c>
      <c r="H73" s="58">
        <v>7</v>
      </c>
      <c r="I73" s="58">
        <v>1</v>
      </c>
      <c r="J73" s="126">
        <v>1</v>
      </c>
      <c r="K73" s="59">
        <v>20</v>
      </c>
      <c r="L73" s="60">
        <v>70</v>
      </c>
      <c r="M73" s="61">
        <v>7</v>
      </c>
      <c r="N73" s="62">
        <f>M73/J73</f>
        <v>7</v>
      </c>
      <c r="O73" s="63">
        <f t="shared" si="6"/>
        <v>10</v>
      </c>
      <c r="P73" s="64">
        <v>50</v>
      </c>
      <c r="Q73" s="65">
        <v>5</v>
      </c>
      <c r="R73" s="66">
        <f t="shared" si="4"/>
        <v>0.4</v>
      </c>
      <c r="S73" s="66">
        <f t="shared" si="5"/>
        <v>0.4</v>
      </c>
      <c r="T73" s="60">
        <v>89838.09999999999</v>
      </c>
      <c r="U73" s="61">
        <v>7741</v>
      </c>
      <c r="V73" s="67">
        <f>T73/U73</f>
        <v>11.605490246738146</v>
      </c>
    </row>
  </sheetData>
  <sheetProtection selectLockedCells="1" selectUnlockedCells="1"/>
  <mergeCells count="9">
    <mergeCell ref="T4:V4"/>
    <mergeCell ref="L4:M4"/>
    <mergeCell ref="N4:O4"/>
    <mergeCell ref="P4:Q4"/>
    <mergeCell ref="R4:S4"/>
    <mergeCell ref="B1:C1"/>
    <mergeCell ref="L1:V3"/>
    <mergeCell ref="B2:C2"/>
    <mergeCell ref="B3:C3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Win7</cp:lastModifiedBy>
  <cp:lastPrinted>2015-01-21T23:11:37Z</cp:lastPrinted>
  <dcterms:created xsi:type="dcterms:W3CDTF">2006-03-15T09:07:04Z</dcterms:created>
  <dcterms:modified xsi:type="dcterms:W3CDTF">2018-11-09T16:29:17Z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