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015" windowHeight="9690" tabRatio="697" activeTab="0"/>
  </bookViews>
  <sheets>
    <sheet name="26.10-1.11.2018 (hafta)" sheetId="1" r:id="rId1"/>
  </sheets>
  <definedNames>
    <definedName name="Excel_BuiltIn__FilterDatabase" localSheetId="0">'26.10-1.11.2018 (hafta)'!$A$1:$V$62</definedName>
    <definedName name="_xlnm.Print_Area" localSheetId="0">'26.10-1.11.2018 (hafta)'!#REF!</definedName>
  </definedNames>
  <calcPr fullCalcOnLoad="1"/>
</workbook>
</file>

<file path=xl/sharedStrings.xml><?xml version="1.0" encoding="utf-8"?>
<sst xmlns="http://schemas.openxmlformats.org/spreadsheetml/2006/main" count="255" uniqueCount="138">
  <si>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</si>
  <si>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</si>
  <si>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</si>
  <si>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</si>
  <si>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</si>
  <si>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</si>
  <si>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</si>
  <si>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</si>
  <si>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</si>
  <si>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</si>
  <si>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</si>
  <si>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</si>
  <si>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</si>
  <si>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</si>
  <si>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</si>
  <si>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</si>
  <si>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</si>
  <si>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</si>
  <si>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</si>
  <si>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</si>
  <si>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</si>
  <si>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</si>
  <si>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</si>
  <si>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</si>
  <si>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</si>
  <si>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</si>
  <si>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</si>
  <si>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</si>
  <si>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</si>
  <si>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</si>
  <si>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</si>
  <si>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</si>
  <si>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</si>
  <si>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</si>
  <si>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BİR FİLM</t>
  </si>
  <si>
    <t>AYLA</t>
  </si>
  <si>
    <t>7+</t>
  </si>
  <si>
    <t>CGVMARS/WARNER BROS. TURKEY</t>
  </si>
  <si>
    <t>HURVINEK A KOUZELNE MUZEUM</t>
  </si>
  <si>
    <t>SIHIRLI MUZE</t>
  </si>
  <si>
    <t>FİLMARTI</t>
  </si>
  <si>
    <t>13+</t>
  </si>
  <si>
    <t>ÖZEN FİLM</t>
  </si>
  <si>
    <t>DQE'S PETER PAN: THE NEW ADVENTURES</t>
  </si>
  <si>
    <t>PETER PAN VE TINKER BELL: SİHİRLİ DÜNYA</t>
  </si>
  <si>
    <t>BS DAĞITIM</t>
  </si>
  <si>
    <t>13+15A</t>
  </si>
  <si>
    <t>MC FİLM</t>
  </si>
  <si>
    <t>KURMACA</t>
  </si>
  <si>
    <t>VYKRADENA PRYNTSESA: RUSLAN I LUDMILA</t>
  </si>
  <si>
    <t>KAYIP PRENSES</t>
  </si>
  <si>
    <t>YOL KENARI</t>
  </si>
  <si>
    <t>GOOD TIME</t>
  </si>
  <si>
    <t>SOYGUN</t>
  </si>
  <si>
    <t>EARLY MAN</t>
  </si>
  <si>
    <t>TAŞ DEVRİ FİRARDA</t>
  </si>
  <si>
    <t>18+</t>
  </si>
  <si>
    <t>M3 FİLM</t>
  </si>
  <si>
    <t>BOONIE BEARS: THE BIG TOP SECRET</t>
  </si>
  <si>
    <t>AY KARDEŞLER 3: SİRKTE CURCUNA</t>
  </si>
  <si>
    <t>KÖRFEZ</t>
  </si>
  <si>
    <t>THE DRAGON SPELL</t>
  </si>
  <si>
    <t>CESUR KAHRAMAN: EJDERHA BÜYÜSÜ</t>
  </si>
  <si>
    <t>ANONS</t>
  </si>
  <si>
    <t>SUSPIRIA</t>
  </si>
  <si>
    <t>ANAYURT OTELİ</t>
  </si>
  <si>
    <t>DEATH IN SARAJEVO</t>
  </si>
  <si>
    <t>SARAYBOSNA'DA ÖLÜM</t>
  </si>
  <si>
    <t>THE DOUBLE LIFE OF VERONIQUE</t>
  </si>
  <si>
    <t>VERONIQUE'İN İKİLİ YAŞAMI</t>
  </si>
  <si>
    <t>EPIZODA U ZIVOTU BERACA ZELJEZA</t>
  </si>
  <si>
    <t>BİR HURDACININ HAYATI</t>
  </si>
  <si>
    <t>DIVAS ASTES</t>
  </si>
  <si>
    <t>İKİ KAFADAR</t>
  </si>
  <si>
    <t>RENKSİZ RÜYA</t>
  </si>
  <si>
    <t>THE MOJICONS 2</t>
  </si>
  <si>
    <t>SEVİMLİ EMOJİLER 2</t>
  </si>
  <si>
    <t>MEKTOUB, MY LOVE: CANTO UNO</t>
  </si>
  <si>
    <t>KISMET, SEVGİLİM: İLK AŞK</t>
  </si>
  <si>
    <t>DEEP</t>
  </si>
  <si>
    <t>DİP DİP: BİR OKYANUS MACERASI</t>
  </si>
  <si>
    <t>THE INCREDIBLES 2</t>
  </si>
  <si>
    <t>İNANILMAZ AİLE 2</t>
  </si>
  <si>
    <t>TRANSIT</t>
  </si>
  <si>
    <t>TRANSİT</t>
  </si>
  <si>
    <t>BEAST</t>
  </si>
  <si>
    <t>CANAVAR</t>
  </si>
  <si>
    <t>WHELLY</t>
  </si>
  <si>
    <t>CESUR ARABA</t>
  </si>
  <si>
    <t>BÜCÜR</t>
  </si>
  <si>
    <t>CJET</t>
  </si>
  <si>
    <t>İSTİKAMET: DÜĞÜN</t>
  </si>
  <si>
    <t>DESTINATION WEDDING</t>
  </si>
  <si>
    <t>TOUCH ME NOT</t>
  </si>
  <si>
    <t>DOKUNMA BANA</t>
  </si>
  <si>
    <t>GÖKTAŞI</t>
  </si>
  <si>
    <t>SMALLFOOT</t>
  </si>
  <si>
    <t>KÜÇÜK AYAK</t>
  </si>
  <si>
    <t>İSTANBUL MUHAFIZLARI</t>
  </si>
  <si>
    <t>AYDEDE</t>
  </si>
  <si>
    <t>BÜYÜLÜ KONAKTA RUH ÇAĞIRAN GENÇLER</t>
  </si>
  <si>
    <t>VENOM</t>
  </si>
  <si>
    <t>VENOM: ZEHİRLİ ÖFKE</t>
  </si>
  <si>
    <t>A STAR IS BORN</t>
  </si>
  <si>
    <t>BİR YILDIZ DOĞUYOR</t>
  </si>
  <si>
    <t>KINGS</t>
  </si>
  <si>
    <t>LAS HEREDERAS</t>
  </si>
  <si>
    <t>MİSAFİRLER</t>
  </si>
  <si>
    <t>BAD TIMES AT THE EL ROYALE</t>
  </si>
  <si>
    <t>EL ROYAL'DE ZOR ZAMANLAR</t>
  </si>
  <si>
    <t>SLENDER MAN</t>
  </si>
  <si>
    <t>UZUN KABUS</t>
  </si>
  <si>
    <t>YOL ARKADAŞIM 2</t>
  </si>
  <si>
    <t>YOLARKADAŞIM 2</t>
  </si>
  <si>
    <t>KEŞİF</t>
  </si>
  <si>
    <t>CEHENNEM FESTİVALİ</t>
  </si>
  <si>
    <t>SEVGİLİ KOMŞUM</t>
  </si>
  <si>
    <t>THE KINDERGARTEN TEACHER</t>
  </si>
  <si>
    <t>ANAOKULU ÖĞRETMENİ</t>
  </si>
  <si>
    <t>EL UMMAR</t>
  </si>
  <si>
    <t>ELLIOT THE LITTLEST REINDEER</t>
  </si>
  <si>
    <t>KARLAR PRENSİ: ELLIOT</t>
  </si>
  <si>
    <t>FIRST MAN</t>
  </si>
  <si>
    <t>AY'DA İLK İNSAN</t>
  </si>
  <si>
    <t>MUSEO</t>
  </si>
  <si>
    <t>MÜZE</t>
  </si>
  <si>
    <t>MÜSLÜM</t>
  </si>
  <si>
    <t>RAFADAN TAYFA</t>
  </si>
  <si>
    <t>NAPOLI VELATA</t>
  </si>
  <si>
    <t>NAPILİ'NİN SIRRI</t>
  </si>
  <si>
    <t>DIE LEGENDE VOM HASSLICHEN KONIG</t>
  </si>
  <si>
    <t>ÇİRKİN KRAL EFSANESİ</t>
  </si>
  <si>
    <t>ACEMİ HIRSIZ</t>
  </si>
  <si>
    <t>BEBEK GELİYORUM DEMEZ</t>
  </si>
  <si>
    <t>HALLOWEEN</t>
  </si>
  <si>
    <t>CADILAR BAYRAMI</t>
  </si>
  <si>
    <t>HELL FEST</t>
  </si>
  <si>
    <t>26 EKİM - 1 KASIM  2018 / 44. VİZYON HAFTASI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</si>
</sst>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</numFmts>
  <fonts count="75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8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59" fillId="22" borderId="6" applyNumberFormat="0" applyAlignment="0" applyProtection="0"/>
    <xf numFmtId="0" fontId="60" fillId="20" borderId="6" applyNumberFormat="0" applyAlignment="0" applyProtection="0"/>
    <xf numFmtId="0" fontId="61" fillId="23" borderId="7" applyNumberFormat="0" applyAlignment="0" applyProtection="0"/>
    <xf numFmtId="0" fontId="62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4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2" fillId="35" borderId="14" xfId="0" applyNumberFormat="1" applyFont="1" applyFill="1" applyBorder="1" applyAlignment="1" applyProtection="1">
      <alignment horizontal="center" vertical="center"/>
      <protection/>
    </xf>
    <xf numFmtId="181" fontId="23" fillId="0" borderId="14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26" fillId="0" borderId="14" xfId="44" applyNumberFormat="1" applyFont="1" applyFill="1" applyBorder="1" applyAlignment="1" applyProtection="1">
      <alignment horizontal="right" vertical="center"/>
      <protection locked="0"/>
    </xf>
    <xf numFmtId="3" fontId="26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3" fontId="27" fillId="35" borderId="0" xfId="0" applyNumberFormat="1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0" fontId="22" fillId="35" borderId="14" xfId="0" applyFont="1" applyFill="1" applyBorder="1" applyAlignment="1">
      <alignment horizontal="center" vertical="center"/>
    </xf>
    <xf numFmtId="3" fontId="26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67" fillId="0" borderId="14" xfId="46" applyNumberFormat="1" applyFont="1" applyFill="1" applyBorder="1" applyAlignment="1" applyProtection="1">
      <alignment horizontal="right" vertical="center"/>
      <protection locked="0"/>
    </xf>
    <xf numFmtId="3" fontId="67" fillId="0" borderId="14" xfId="46" applyNumberFormat="1" applyFont="1" applyFill="1" applyBorder="1" applyAlignment="1" applyProtection="1">
      <alignment horizontal="right" vertical="center"/>
      <protection locked="0"/>
    </xf>
    <xf numFmtId="4" fontId="67" fillId="0" borderId="14" xfId="65" applyNumberFormat="1" applyFont="1" applyFill="1" applyBorder="1" applyAlignment="1" applyProtection="1">
      <alignment horizontal="right" vertical="center"/>
      <protection/>
    </xf>
    <xf numFmtId="3" fontId="67" fillId="0" borderId="14" xfId="65" applyNumberFormat="1" applyFont="1" applyFill="1" applyBorder="1" applyAlignment="1" applyProtection="1">
      <alignment horizontal="right" vertical="center"/>
      <protection/>
    </xf>
    <xf numFmtId="4" fontId="67" fillId="0" borderId="14" xfId="44" applyNumberFormat="1" applyFont="1" applyFill="1" applyBorder="1" applyAlignment="1" applyProtection="1">
      <alignment horizontal="right" vertical="center"/>
      <protection locked="0"/>
    </xf>
    <xf numFmtId="3" fontId="67" fillId="0" borderId="14" xfId="44" applyNumberFormat="1" applyFont="1" applyFill="1" applyBorder="1" applyAlignment="1" applyProtection="1">
      <alignment horizontal="right" vertical="center"/>
      <protection locked="0"/>
    </xf>
    <xf numFmtId="4" fontId="67" fillId="0" borderId="14" xfId="0" applyNumberFormat="1" applyFont="1" applyFill="1" applyBorder="1" applyAlignment="1" applyProtection="1">
      <alignment horizontal="right" vertical="center" shrinkToFit="1"/>
      <protection/>
    </xf>
    <xf numFmtId="3" fontId="67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29" fillId="35" borderId="0" xfId="0" applyFont="1" applyFill="1" applyAlignment="1">
      <alignment horizontal="center" vertical="center"/>
    </xf>
    <xf numFmtId="0" fontId="26" fillId="36" borderId="12" xfId="0" applyFont="1" applyFill="1" applyBorder="1" applyAlignment="1" applyProtection="1">
      <alignment horizontal="center"/>
      <protection locked="0"/>
    </xf>
    <xf numFmtId="0" fontId="68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69" fillId="35" borderId="0" xfId="0" applyFont="1" applyFill="1" applyAlignment="1">
      <alignment horizontal="center" vertical="center"/>
    </xf>
    <xf numFmtId="0" fontId="70" fillId="35" borderId="0" xfId="0" applyNumberFormat="1" applyFont="1" applyFill="1" applyAlignment="1">
      <alignment horizontal="center" vertical="center"/>
    </xf>
    <xf numFmtId="0" fontId="71" fillId="35" borderId="0" xfId="0" applyFont="1" applyFill="1" applyBorder="1" applyAlignment="1" applyProtection="1">
      <alignment horizontal="center" vertical="center"/>
      <protection locked="0"/>
    </xf>
    <xf numFmtId="0" fontId="72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3" fillId="35" borderId="0" xfId="0" applyNumberFormat="1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 shrinkToFit="1"/>
      <protection/>
    </xf>
    <xf numFmtId="0" fontId="74" fillId="0" borderId="14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25.00390625" style="3" bestFit="1" customWidth="1"/>
    <col min="4" max="4" width="4.00390625" style="4" bestFit="1" customWidth="1"/>
    <col min="5" max="5" width="24.28125" style="6" bestFit="1" customWidth="1"/>
    <col min="6" max="6" width="5.8515625" style="7" bestFit="1" customWidth="1"/>
    <col min="7" max="7" width="19.57421875" style="8" bestFit="1" customWidth="1"/>
    <col min="8" max="8" width="3.140625" style="9" bestFit="1" customWidth="1"/>
    <col min="9" max="9" width="3.140625" style="9" customWidth="1"/>
    <col min="10" max="10" width="3.8515625" style="106" bestFit="1" customWidth="1"/>
    <col min="11" max="11" width="2.57421875" style="10" bestFit="1" customWidth="1"/>
    <col min="12" max="12" width="9.00390625" style="13" bestFit="1" customWidth="1"/>
    <col min="13" max="13" width="6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1" bestFit="1" customWidth="1"/>
    <col min="18" max="19" width="5.00390625" style="12" bestFit="1" customWidth="1"/>
    <col min="20" max="20" width="9.00390625" style="13" bestFit="1" customWidth="1"/>
    <col min="21" max="21" width="6.7109375" style="16" bestFit="1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10" t="s">
        <v>0</v>
      </c>
      <c r="C1" s="110"/>
      <c r="D1" s="19"/>
      <c r="E1" s="20"/>
      <c r="F1" s="21"/>
      <c r="G1" s="20"/>
      <c r="H1" s="22"/>
      <c r="I1" s="98"/>
      <c r="J1" s="101"/>
      <c r="K1" s="22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23" customFormat="1" ht="12.75">
      <c r="A2" s="18"/>
      <c r="B2" s="112" t="s">
        <v>1</v>
      </c>
      <c r="C2" s="112"/>
      <c r="D2" s="24"/>
      <c r="E2" s="25"/>
      <c r="F2" s="26"/>
      <c r="G2" s="25"/>
      <c r="H2" s="27"/>
      <c r="I2" s="27"/>
      <c r="J2" s="102"/>
      <c r="K2" s="28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23" customFormat="1" ht="11.25">
      <c r="A3" s="18"/>
      <c r="B3" s="113" t="s">
        <v>137</v>
      </c>
      <c r="C3" s="113"/>
      <c r="D3" s="29"/>
      <c r="E3" s="30"/>
      <c r="F3" s="31"/>
      <c r="G3" s="30"/>
      <c r="H3" s="32"/>
      <c r="I3" s="32"/>
      <c r="J3" s="103"/>
      <c r="K3" s="3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99"/>
      <c r="J4" s="104"/>
      <c r="K4" s="38"/>
      <c r="L4" s="114" t="s">
        <v>3</v>
      </c>
      <c r="M4" s="114"/>
      <c r="N4" s="114" t="s">
        <v>3</v>
      </c>
      <c r="O4" s="114"/>
      <c r="P4" s="114" t="s">
        <v>4</v>
      </c>
      <c r="Q4" s="114"/>
      <c r="R4" s="114" t="s">
        <v>2</v>
      </c>
      <c r="S4" s="114"/>
      <c r="T4" s="114" t="s">
        <v>5</v>
      </c>
      <c r="U4" s="114"/>
      <c r="V4" s="114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100" t="s">
        <v>12</v>
      </c>
      <c r="J5" s="105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5"/>
      <c r="M6" s="15"/>
      <c r="N6" s="15"/>
      <c r="O6" s="15"/>
      <c r="P6" s="15"/>
      <c r="Q6" s="15"/>
      <c r="R6" s="15"/>
      <c r="S6" s="15"/>
    </row>
    <row r="7" spans="1:23" s="68" customFormat="1" ht="11.25">
      <c r="A7" s="51">
        <v>1</v>
      </c>
      <c r="B7" s="70" t="s">
        <v>24</v>
      </c>
      <c r="C7" s="53" t="s">
        <v>126</v>
      </c>
      <c r="D7" s="54" t="s">
        <v>41</v>
      </c>
      <c r="E7" s="55" t="s">
        <v>126</v>
      </c>
      <c r="F7" s="56">
        <v>43399</v>
      </c>
      <c r="G7" s="57" t="s">
        <v>33</v>
      </c>
      <c r="H7" s="58">
        <v>392</v>
      </c>
      <c r="I7" s="58">
        <v>393</v>
      </c>
      <c r="J7" s="107">
        <v>1021</v>
      </c>
      <c r="K7" s="59">
        <v>1</v>
      </c>
      <c r="L7" s="60">
        <v>18484943.01</v>
      </c>
      <c r="M7" s="61">
        <v>1377061</v>
      </c>
      <c r="N7" s="62">
        <f>M7/J7</f>
        <v>1348.7375122428991</v>
      </c>
      <c r="O7" s="63">
        <f aca="true" t="shared" si="0" ref="O7:O19">L7/M7</f>
        <v>13.42347434863089</v>
      </c>
      <c r="P7" s="64"/>
      <c r="Q7" s="65"/>
      <c r="R7" s="66"/>
      <c r="S7" s="66"/>
      <c r="T7" s="60">
        <v>18484943.01</v>
      </c>
      <c r="U7" s="61">
        <v>1377061</v>
      </c>
      <c r="V7" s="67">
        <f aca="true" t="shared" si="1" ref="V7:V62">T7/U7</f>
        <v>13.42347434863089</v>
      </c>
      <c r="W7" s="69"/>
    </row>
    <row r="8" spans="1:22" s="68" customFormat="1" ht="11.25">
      <c r="A8" s="51">
        <v>2</v>
      </c>
      <c r="B8" s="70" t="s">
        <v>24</v>
      </c>
      <c r="C8" s="53" t="s">
        <v>127</v>
      </c>
      <c r="D8" s="54" t="s">
        <v>31</v>
      </c>
      <c r="E8" s="55" t="s">
        <v>127</v>
      </c>
      <c r="F8" s="56">
        <v>43399</v>
      </c>
      <c r="G8" s="57" t="s">
        <v>33</v>
      </c>
      <c r="H8" s="58">
        <v>311</v>
      </c>
      <c r="I8" s="58">
        <v>311</v>
      </c>
      <c r="J8" s="107">
        <v>313</v>
      </c>
      <c r="K8" s="59">
        <v>1</v>
      </c>
      <c r="L8" s="60">
        <v>5680466.72</v>
      </c>
      <c r="M8" s="61">
        <v>446103</v>
      </c>
      <c r="N8" s="62">
        <f>M8/J8</f>
        <v>1425.2492012779553</v>
      </c>
      <c r="O8" s="63">
        <f t="shared" si="0"/>
        <v>12.733531762844006</v>
      </c>
      <c r="P8" s="64"/>
      <c r="Q8" s="65"/>
      <c r="R8" s="66"/>
      <c r="S8" s="66"/>
      <c r="T8" s="60">
        <v>5680466.72</v>
      </c>
      <c r="U8" s="61">
        <v>446103</v>
      </c>
      <c r="V8" s="67">
        <f t="shared" si="1"/>
        <v>12.733531762844006</v>
      </c>
    </row>
    <row r="9" spans="1:22" s="68" customFormat="1" ht="11.25">
      <c r="A9" s="51">
        <v>3</v>
      </c>
      <c r="B9" s="52"/>
      <c r="C9" s="53" t="s">
        <v>112</v>
      </c>
      <c r="D9" s="54" t="s">
        <v>27</v>
      </c>
      <c r="E9" s="55" t="s">
        <v>113</v>
      </c>
      <c r="F9" s="56">
        <v>43385</v>
      </c>
      <c r="G9" s="57" t="s">
        <v>90</v>
      </c>
      <c r="H9" s="58">
        <v>400</v>
      </c>
      <c r="I9" s="58">
        <v>400</v>
      </c>
      <c r="J9" s="107">
        <v>678</v>
      </c>
      <c r="K9" s="59">
        <v>3</v>
      </c>
      <c r="L9" s="60">
        <v>5316508</v>
      </c>
      <c r="M9" s="61">
        <v>415914</v>
      </c>
      <c r="N9" s="62">
        <f>M9/J9</f>
        <v>613.4424778761062</v>
      </c>
      <c r="O9" s="63">
        <f t="shared" si="0"/>
        <v>12.78270988714013</v>
      </c>
      <c r="P9" s="64">
        <v>7296600</v>
      </c>
      <c r="Q9" s="65">
        <v>571552</v>
      </c>
      <c r="R9" s="66">
        <f>IF(P9&lt;&gt;0,-(P9-L9)/P9,"")</f>
        <v>-0.27137187183071565</v>
      </c>
      <c r="S9" s="66">
        <f>IF(Q9&lt;&gt;0,-(Q9-M9)/Q9,"")</f>
        <v>-0.2723076815407872</v>
      </c>
      <c r="T9" s="60">
        <v>22694746</v>
      </c>
      <c r="U9" s="61">
        <v>1781896</v>
      </c>
      <c r="V9" s="67">
        <f t="shared" si="1"/>
        <v>12.736291006882556</v>
      </c>
    </row>
    <row r="10" spans="1:22" s="68" customFormat="1" ht="11.25">
      <c r="A10" s="51">
        <v>4</v>
      </c>
      <c r="B10" s="83"/>
      <c r="C10" s="71" t="s">
        <v>101</v>
      </c>
      <c r="D10" s="72" t="s">
        <v>46</v>
      </c>
      <c r="E10" s="73" t="s">
        <v>102</v>
      </c>
      <c r="F10" s="74">
        <v>43378</v>
      </c>
      <c r="G10" s="57" t="s">
        <v>28</v>
      </c>
      <c r="H10" s="75">
        <v>355</v>
      </c>
      <c r="I10" s="75">
        <v>300</v>
      </c>
      <c r="J10" s="107">
        <v>300</v>
      </c>
      <c r="K10" s="59">
        <v>4</v>
      </c>
      <c r="L10" s="60">
        <v>1190901</v>
      </c>
      <c r="M10" s="61">
        <v>80944</v>
      </c>
      <c r="N10" s="62">
        <f>M10/J10</f>
        <v>269.81333333333333</v>
      </c>
      <c r="O10" s="63">
        <f t="shared" si="0"/>
        <v>14.7126531923305</v>
      </c>
      <c r="P10" s="64">
        <v>1918291</v>
      </c>
      <c r="Q10" s="65">
        <v>131728</v>
      </c>
      <c r="R10" s="66">
        <f>IF(P10&lt;&gt;0,-(P10-L10)/P10,"")</f>
        <v>-0.37918647379360065</v>
      </c>
      <c r="S10" s="66">
        <f>IF(Q10&lt;&gt;0,-(Q10-M10)/Q10,"")</f>
        <v>-0.38552168103971823</v>
      </c>
      <c r="T10" s="76">
        <v>12959186</v>
      </c>
      <c r="U10" s="77">
        <v>859229</v>
      </c>
      <c r="V10" s="67">
        <f t="shared" si="1"/>
        <v>15.082342425593177</v>
      </c>
    </row>
    <row r="11" spans="1:22" s="68" customFormat="1" ht="11.25">
      <c r="A11" s="51">
        <v>5</v>
      </c>
      <c r="B11" s="70" t="s">
        <v>24</v>
      </c>
      <c r="C11" s="53" t="s">
        <v>134</v>
      </c>
      <c r="D11" s="54" t="s">
        <v>56</v>
      </c>
      <c r="E11" s="55" t="s">
        <v>135</v>
      </c>
      <c r="F11" s="56">
        <v>43399</v>
      </c>
      <c r="G11" s="57" t="s">
        <v>23</v>
      </c>
      <c r="H11" s="58">
        <v>190</v>
      </c>
      <c r="I11" s="58">
        <v>190</v>
      </c>
      <c r="J11" s="107">
        <v>190</v>
      </c>
      <c r="K11" s="59">
        <v>1</v>
      </c>
      <c r="L11" s="60">
        <v>847691</v>
      </c>
      <c r="M11" s="61">
        <v>60147</v>
      </c>
      <c r="N11" s="62">
        <f>M11/J11</f>
        <v>316.56315789473683</v>
      </c>
      <c r="O11" s="63">
        <f t="shared" si="0"/>
        <v>14.093653881324089</v>
      </c>
      <c r="P11" s="64"/>
      <c r="Q11" s="65"/>
      <c r="R11" s="66"/>
      <c r="S11" s="66"/>
      <c r="T11" s="60">
        <v>847691</v>
      </c>
      <c r="U11" s="61">
        <v>60147</v>
      </c>
      <c r="V11" s="67">
        <f t="shared" si="1"/>
        <v>14.093653881324089</v>
      </c>
    </row>
    <row r="12" spans="1:22" s="68" customFormat="1" ht="11.25">
      <c r="A12" s="51">
        <v>6</v>
      </c>
      <c r="B12" s="52"/>
      <c r="C12" s="53" t="s">
        <v>122</v>
      </c>
      <c r="D12" s="54" t="s">
        <v>27</v>
      </c>
      <c r="E12" s="55" t="s">
        <v>123</v>
      </c>
      <c r="F12" s="56">
        <v>43392</v>
      </c>
      <c r="G12" s="57" t="s">
        <v>23</v>
      </c>
      <c r="H12" s="58">
        <v>191</v>
      </c>
      <c r="I12" s="58">
        <v>187</v>
      </c>
      <c r="J12" s="107">
        <v>187</v>
      </c>
      <c r="K12" s="59">
        <v>2</v>
      </c>
      <c r="L12" s="60">
        <v>607080</v>
      </c>
      <c r="M12" s="61">
        <v>40193</v>
      </c>
      <c r="N12" s="62">
        <f>M12/J12</f>
        <v>214.93582887700535</v>
      </c>
      <c r="O12" s="63">
        <f t="shared" si="0"/>
        <v>15.1041226084144</v>
      </c>
      <c r="P12" s="64">
        <v>1057273</v>
      </c>
      <c r="Q12" s="65">
        <v>67411</v>
      </c>
      <c r="R12" s="66">
        <f>IF(P12&lt;&gt;0,-(P12-L12)/P12,"")</f>
        <v>-0.4258058230939407</v>
      </c>
      <c r="S12" s="66">
        <f>IF(Q12&lt;&gt;0,-(Q12-M12)/Q12,"")</f>
        <v>-0.4037619973001439</v>
      </c>
      <c r="T12" s="60">
        <v>1705396</v>
      </c>
      <c r="U12" s="61">
        <v>110313</v>
      </c>
      <c r="V12" s="67">
        <f t="shared" si="1"/>
        <v>15.459610381369377</v>
      </c>
    </row>
    <row r="13" spans="1:22" s="68" customFormat="1" ht="11.25">
      <c r="A13" s="51">
        <v>7</v>
      </c>
      <c r="B13" s="70" t="s">
        <v>24</v>
      </c>
      <c r="C13" s="53" t="s">
        <v>128</v>
      </c>
      <c r="D13" s="54" t="s">
        <v>56</v>
      </c>
      <c r="E13" s="55" t="s">
        <v>129</v>
      </c>
      <c r="F13" s="56">
        <v>43399</v>
      </c>
      <c r="G13" s="57" t="s">
        <v>90</v>
      </c>
      <c r="H13" s="58">
        <v>116</v>
      </c>
      <c r="I13" s="58">
        <v>116</v>
      </c>
      <c r="J13" s="107">
        <v>116</v>
      </c>
      <c r="K13" s="59">
        <v>1</v>
      </c>
      <c r="L13" s="60">
        <v>478193</v>
      </c>
      <c r="M13" s="61">
        <v>30432</v>
      </c>
      <c r="N13" s="62">
        <f>M13/J13</f>
        <v>262.3448275862069</v>
      </c>
      <c r="O13" s="63">
        <f t="shared" si="0"/>
        <v>15.713492376445846</v>
      </c>
      <c r="P13" s="64"/>
      <c r="Q13" s="65"/>
      <c r="R13" s="66"/>
      <c r="S13" s="66"/>
      <c r="T13" s="60">
        <v>478193</v>
      </c>
      <c r="U13" s="61">
        <v>30432</v>
      </c>
      <c r="V13" s="67">
        <f t="shared" si="1"/>
        <v>15.713492376445846</v>
      </c>
    </row>
    <row r="14" spans="1:22" s="68" customFormat="1" ht="11.25">
      <c r="A14" s="51">
        <v>8</v>
      </c>
      <c r="B14" s="52"/>
      <c r="C14" s="71" t="s">
        <v>120</v>
      </c>
      <c r="D14" s="72" t="s">
        <v>31</v>
      </c>
      <c r="E14" s="73" t="s">
        <v>121</v>
      </c>
      <c r="F14" s="74">
        <v>43392</v>
      </c>
      <c r="G14" s="57" t="s">
        <v>26</v>
      </c>
      <c r="H14" s="75">
        <v>266</v>
      </c>
      <c r="I14" s="75">
        <v>187</v>
      </c>
      <c r="J14" s="107">
        <v>187</v>
      </c>
      <c r="K14" s="59">
        <v>2</v>
      </c>
      <c r="L14" s="60">
        <v>378418.72</v>
      </c>
      <c r="M14" s="61">
        <v>29343</v>
      </c>
      <c r="N14" s="62">
        <f>M14/J14</f>
        <v>156.9144385026738</v>
      </c>
      <c r="O14" s="63">
        <f t="shared" si="0"/>
        <v>12.896388235695055</v>
      </c>
      <c r="P14" s="64">
        <v>696182.2</v>
      </c>
      <c r="Q14" s="65">
        <v>54302</v>
      </c>
      <c r="R14" s="66">
        <f aca="true" t="shared" si="2" ref="R14:S16">IF(P14&lt;&gt;0,-(P14-L14)/P14,"")</f>
        <v>-0.4564372372634635</v>
      </c>
      <c r="S14" s="66">
        <f t="shared" si="2"/>
        <v>-0.4596331626827741</v>
      </c>
      <c r="T14" s="76">
        <v>1074600.92</v>
      </c>
      <c r="U14" s="77">
        <v>83645</v>
      </c>
      <c r="V14" s="67">
        <f t="shared" si="1"/>
        <v>12.847162651682705</v>
      </c>
    </row>
    <row r="15" spans="1:22" s="68" customFormat="1" ht="11.25">
      <c r="A15" s="51">
        <v>9</v>
      </c>
      <c r="B15" s="52"/>
      <c r="C15" s="71" t="s">
        <v>103</v>
      </c>
      <c r="D15" s="72" t="s">
        <v>25</v>
      </c>
      <c r="E15" s="73" t="s">
        <v>104</v>
      </c>
      <c r="F15" s="74">
        <v>43392</v>
      </c>
      <c r="G15" s="57" t="s">
        <v>28</v>
      </c>
      <c r="H15" s="75">
        <v>74</v>
      </c>
      <c r="I15" s="75">
        <v>56</v>
      </c>
      <c r="J15" s="107">
        <v>56</v>
      </c>
      <c r="K15" s="59">
        <v>2</v>
      </c>
      <c r="L15" s="60">
        <v>299815</v>
      </c>
      <c r="M15" s="61">
        <v>16691</v>
      </c>
      <c r="N15" s="62">
        <f>M15/J15</f>
        <v>298.05357142857144</v>
      </c>
      <c r="O15" s="63">
        <f t="shared" si="0"/>
        <v>17.962674495236953</v>
      </c>
      <c r="P15" s="64">
        <v>471367</v>
      </c>
      <c r="Q15" s="65">
        <v>28145</v>
      </c>
      <c r="R15" s="66">
        <f t="shared" si="2"/>
        <v>-0.3639457153343361</v>
      </c>
      <c r="S15" s="66">
        <f t="shared" si="2"/>
        <v>-0.40696393675608455</v>
      </c>
      <c r="T15" s="76">
        <v>775944</v>
      </c>
      <c r="U15" s="77">
        <v>45153</v>
      </c>
      <c r="V15" s="67">
        <f t="shared" si="1"/>
        <v>17.184771775961732</v>
      </c>
    </row>
    <row r="16" spans="1:22" s="68" customFormat="1" ht="11.25">
      <c r="A16" s="51">
        <v>10</v>
      </c>
      <c r="B16" s="52"/>
      <c r="C16" s="53" t="s">
        <v>98</v>
      </c>
      <c r="D16" s="54" t="s">
        <v>31</v>
      </c>
      <c r="E16" s="55" t="s">
        <v>98</v>
      </c>
      <c r="F16" s="56">
        <v>43378</v>
      </c>
      <c r="G16" s="57" t="s">
        <v>33</v>
      </c>
      <c r="H16" s="58">
        <v>262</v>
      </c>
      <c r="I16" s="58">
        <v>150</v>
      </c>
      <c r="J16" s="107">
        <v>150</v>
      </c>
      <c r="K16" s="59">
        <v>4</v>
      </c>
      <c r="L16" s="60">
        <v>170106.67</v>
      </c>
      <c r="M16" s="61">
        <v>13163</v>
      </c>
      <c r="N16" s="62">
        <f>M16/J16</f>
        <v>87.75333333333333</v>
      </c>
      <c r="O16" s="63">
        <f t="shared" si="0"/>
        <v>12.923092760009117</v>
      </c>
      <c r="P16" s="64">
        <v>633740.96</v>
      </c>
      <c r="Q16" s="65">
        <v>50610</v>
      </c>
      <c r="R16" s="66">
        <f t="shared" si="2"/>
        <v>-0.7315832797046918</v>
      </c>
      <c r="S16" s="66">
        <f t="shared" si="2"/>
        <v>-0.7399130606599487</v>
      </c>
      <c r="T16" s="60">
        <v>2631468.89</v>
      </c>
      <c r="U16" s="61">
        <v>205037</v>
      </c>
      <c r="V16" s="67">
        <f t="shared" si="1"/>
        <v>12.834117208113659</v>
      </c>
    </row>
    <row r="17" spans="1:22" s="68" customFormat="1" ht="11.25">
      <c r="A17" s="51">
        <v>11</v>
      </c>
      <c r="B17" s="70" t="s">
        <v>24</v>
      </c>
      <c r="C17" s="71" t="s">
        <v>133</v>
      </c>
      <c r="D17" s="72" t="s">
        <v>31</v>
      </c>
      <c r="E17" s="73" t="s">
        <v>133</v>
      </c>
      <c r="F17" s="74">
        <v>43399</v>
      </c>
      <c r="G17" s="57" t="s">
        <v>26</v>
      </c>
      <c r="H17" s="75">
        <v>104</v>
      </c>
      <c r="I17" s="75">
        <v>104</v>
      </c>
      <c r="J17" s="107">
        <v>104</v>
      </c>
      <c r="K17" s="59">
        <v>1</v>
      </c>
      <c r="L17" s="60">
        <v>147234.23</v>
      </c>
      <c r="M17" s="61">
        <v>11251</v>
      </c>
      <c r="N17" s="62">
        <f>M17/J17</f>
        <v>108.1826923076923</v>
      </c>
      <c r="O17" s="63">
        <f t="shared" si="0"/>
        <v>13.086323882321572</v>
      </c>
      <c r="P17" s="64"/>
      <c r="Q17" s="65"/>
      <c r="R17" s="66"/>
      <c r="S17" s="66"/>
      <c r="T17" s="76">
        <v>147234.23</v>
      </c>
      <c r="U17" s="77">
        <v>11251</v>
      </c>
      <c r="V17" s="67">
        <f t="shared" si="1"/>
        <v>13.086323882321572</v>
      </c>
    </row>
    <row r="18" spans="1:22" s="68" customFormat="1" ht="11.25">
      <c r="A18" s="51">
        <v>12</v>
      </c>
      <c r="B18" s="52"/>
      <c r="C18" s="71" t="s">
        <v>96</v>
      </c>
      <c r="D18" s="72" t="s">
        <v>31</v>
      </c>
      <c r="E18" s="73" t="s">
        <v>97</v>
      </c>
      <c r="F18" s="74">
        <v>43371</v>
      </c>
      <c r="G18" s="57" t="s">
        <v>28</v>
      </c>
      <c r="H18" s="75">
        <v>326</v>
      </c>
      <c r="I18" s="75">
        <v>58</v>
      </c>
      <c r="J18" s="107">
        <v>58</v>
      </c>
      <c r="K18" s="59">
        <v>5</v>
      </c>
      <c r="L18" s="60">
        <v>114981</v>
      </c>
      <c r="M18" s="61">
        <v>9137</v>
      </c>
      <c r="N18" s="62">
        <f>M18/J18</f>
        <v>157.5344827586207</v>
      </c>
      <c r="O18" s="63">
        <f t="shared" si="0"/>
        <v>12.58410856955237</v>
      </c>
      <c r="P18" s="64">
        <v>351566</v>
      </c>
      <c r="Q18" s="65">
        <v>26127</v>
      </c>
      <c r="R18" s="66">
        <f>IF(P18&lt;&gt;0,-(P18-L18)/P18,"")</f>
        <v>-0.672946189335715</v>
      </c>
      <c r="S18" s="66">
        <f>IF(Q18&lt;&gt;0,-(Q18-M18)/Q18,"")</f>
        <v>-0.6502851456347839</v>
      </c>
      <c r="T18" s="76">
        <v>2950945</v>
      </c>
      <c r="U18" s="77">
        <v>221480</v>
      </c>
      <c r="V18" s="67">
        <f t="shared" si="1"/>
        <v>13.323753837818312</v>
      </c>
    </row>
    <row r="19" spans="1:22" s="68" customFormat="1" ht="11.25">
      <c r="A19" s="51">
        <v>13</v>
      </c>
      <c r="B19" s="52"/>
      <c r="C19" s="71" t="s">
        <v>110</v>
      </c>
      <c r="D19" s="72" t="s">
        <v>46</v>
      </c>
      <c r="E19" s="73" t="s">
        <v>111</v>
      </c>
      <c r="F19" s="74">
        <v>43385</v>
      </c>
      <c r="G19" s="57" t="s">
        <v>28</v>
      </c>
      <c r="H19" s="75">
        <v>234</v>
      </c>
      <c r="I19" s="75">
        <v>61</v>
      </c>
      <c r="J19" s="107">
        <v>61</v>
      </c>
      <c r="K19" s="59">
        <v>3</v>
      </c>
      <c r="L19" s="60">
        <v>71321</v>
      </c>
      <c r="M19" s="61">
        <v>5325</v>
      </c>
      <c r="N19" s="62">
        <f>M19/J19</f>
        <v>87.29508196721312</v>
      </c>
      <c r="O19" s="63">
        <f t="shared" si="0"/>
        <v>13.393615023474178</v>
      </c>
      <c r="P19" s="64">
        <v>446256</v>
      </c>
      <c r="Q19" s="65">
        <v>33491</v>
      </c>
      <c r="R19" s="66">
        <f>IF(P19&lt;&gt;0,-(P19-L19)/P19,"")</f>
        <v>-0.8401791796636908</v>
      </c>
      <c r="S19" s="66">
        <f>IF(Q19&lt;&gt;0,-(Q19-M19)/Q19,"")</f>
        <v>-0.8410020602549939</v>
      </c>
      <c r="T19" s="76">
        <v>1259854</v>
      </c>
      <c r="U19" s="77">
        <v>94469</v>
      </c>
      <c r="V19" s="67">
        <f t="shared" si="1"/>
        <v>13.336163185806985</v>
      </c>
    </row>
    <row r="20" spans="1:22" s="68" customFormat="1" ht="11.25">
      <c r="A20" s="51">
        <v>14</v>
      </c>
      <c r="B20" s="70" t="s">
        <v>24</v>
      </c>
      <c r="C20" s="53" t="s">
        <v>130</v>
      </c>
      <c r="D20" s="54" t="s">
        <v>46</v>
      </c>
      <c r="E20" s="55" t="s">
        <v>131</v>
      </c>
      <c r="F20" s="56">
        <v>43399</v>
      </c>
      <c r="G20" s="57" t="s">
        <v>48</v>
      </c>
      <c r="H20" s="58">
        <v>45</v>
      </c>
      <c r="I20" s="58">
        <v>47</v>
      </c>
      <c r="J20" s="107">
        <v>47</v>
      </c>
      <c r="K20" s="59">
        <v>1</v>
      </c>
      <c r="L20" s="60">
        <v>43579.23</v>
      </c>
      <c r="M20" s="61">
        <v>3911</v>
      </c>
      <c r="N20" s="62"/>
      <c r="O20" s="63"/>
      <c r="P20" s="64"/>
      <c r="Q20" s="65"/>
      <c r="R20" s="66"/>
      <c r="S20" s="66"/>
      <c r="T20" s="60">
        <v>43579.23</v>
      </c>
      <c r="U20" s="61">
        <v>3911</v>
      </c>
      <c r="V20" s="67">
        <f t="shared" si="1"/>
        <v>11.142733316287396</v>
      </c>
    </row>
    <row r="21" spans="1:22" s="68" customFormat="1" ht="11.25">
      <c r="A21" s="51">
        <v>15</v>
      </c>
      <c r="B21" s="52"/>
      <c r="C21" s="53" t="s">
        <v>119</v>
      </c>
      <c r="D21" s="54" t="s">
        <v>56</v>
      </c>
      <c r="E21" s="55" t="s">
        <v>119</v>
      </c>
      <c r="F21" s="56">
        <v>43392</v>
      </c>
      <c r="G21" s="57" t="s">
        <v>47</v>
      </c>
      <c r="H21" s="58">
        <v>65</v>
      </c>
      <c r="I21" s="58">
        <v>39</v>
      </c>
      <c r="J21" s="107">
        <v>39</v>
      </c>
      <c r="K21" s="59">
        <v>2</v>
      </c>
      <c r="L21" s="60">
        <v>25520</v>
      </c>
      <c r="M21" s="61">
        <v>2448</v>
      </c>
      <c r="N21" s="62">
        <f>M21/J21</f>
        <v>62.76923076923077</v>
      </c>
      <c r="O21" s="63">
        <f>L21/M21</f>
        <v>10.42483660130719</v>
      </c>
      <c r="P21" s="64">
        <v>60559</v>
      </c>
      <c r="Q21" s="65">
        <v>5172</v>
      </c>
      <c r="R21" s="66">
        <f aca="true" t="shared" si="3" ref="R21:S23">IF(P21&lt;&gt;0,-(P21-L21)/P21,"")</f>
        <v>-0.5785927772915669</v>
      </c>
      <c r="S21" s="66">
        <f t="shared" si="3"/>
        <v>-0.5266821345707656</v>
      </c>
      <c r="T21" s="60">
        <v>86159</v>
      </c>
      <c r="U21" s="61">
        <v>7628</v>
      </c>
      <c r="V21" s="67">
        <f t="shared" si="1"/>
        <v>11.29509701101206</v>
      </c>
    </row>
    <row r="22" spans="1:22" s="68" customFormat="1" ht="11.25">
      <c r="A22" s="51">
        <v>16</v>
      </c>
      <c r="B22" s="52"/>
      <c r="C22" s="53" t="s">
        <v>63</v>
      </c>
      <c r="D22" s="54" t="s">
        <v>41</v>
      </c>
      <c r="E22" s="55" t="s">
        <v>63</v>
      </c>
      <c r="F22" s="56">
        <v>43098</v>
      </c>
      <c r="G22" s="57" t="s">
        <v>34</v>
      </c>
      <c r="H22" s="58">
        <v>31</v>
      </c>
      <c r="I22" s="58">
        <v>27</v>
      </c>
      <c r="J22" s="107">
        <v>27</v>
      </c>
      <c r="K22" s="59">
        <v>3</v>
      </c>
      <c r="L22" s="60">
        <v>30861.74</v>
      </c>
      <c r="M22" s="77">
        <v>2278</v>
      </c>
      <c r="N22" s="62">
        <f>M22/J22</f>
        <v>84.37037037037037</v>
      </c>
      <c r="O22" s="63">
        <f>L22/M22</f>
        <v>13.547734855136085</v>
      </c>
      <c r="P22" s="64">
        <v>55793.35</v>
      </c>
      <c r="Q22" s="84">
        <v>4136</v>
      </c>
      <c r="R22" s="66">
        <f t="shared" si="3"/>
        <v>-0.44685630097493695</v>
      </c>
      <c r="S22" s="66">
        <f t="shared" si="3"/>
        <v>-0.44922630560928434</v>
      </c>
      <c r="T22" s="76">
        <v>86986.09</v>
      </c>
      <c r="U22" s="77">
        <v>6443</v>
      </c>
      <c r="V22" s="67">
        <f t="shared" si="1"/>
        <v>13.500867608257023</v>
      </c>
    </row>
    <row r="23" spans="1:22" s="68" customFormat="1" ht="11.25">
      <c r="A23" s="51">
        <v>17</v>
      </c>
      <c r="B23" s="52"/>
      <c r="C23" s="71" t="s">
        <v>136</v>
      </c>
      <c r="D23" s="72" t="s">
        <v>25</v>
      </c>
      <c r="E23" s="73" t="s">
        <v>115</v>
      </c>
      <c r="F23" s="74">
        <v>43392</v>
      </c>
      <c r="G23" s="57" t="s">
        <v>30</v>
      </c>
      <c r="H23" s="75">
        <v>71</v>
      </c>
      <c r="I23" s="80">
        <v>24</v>
      </c>
      <c r="J23" s="109">
        <v>24</v>
      </c>
      <c r="K23" s="59">
        <v>2</v>
      </c>
      <c r="L23" s="81">
        <v>28576.13</v>
      </c>
      <c r="M23" s="82">
        <v>2080</v>
      </c>
      <c r="N23" s="62">
        <f>M23/J23</f>
        <v>86.66666666666667</v>
      </c>
      <c r="O23" s="63">
        <f>L23/M23</f>
        <v>13.73852403846154</v>
      </c>
      <c r="P23" s="64">
        <v>143972.38</v>
      </c>
      <c r="Q23" s="65">
        <v>11113</v>
      </c>
      <c r="R23" s="66">
        <f t="shared" si="3"/>
        <v>-0.8015165825556263</v>
      </c>
      <c r="S23" s="66">
        <f t="shared" si="3"/>
        <v>-0.8128318185908395</v>
      </c>
      <c r="T23" s="81">
        <v>172548.51</v>
      </c>
      <c r="U23" s="82">
        <v>13193</v>
      </c>
      <c r="V23" s="67">
        <f t="shared" si="1"/>
        <v>13.078792541499281</v>
      </c>
    </row>
    <row r="24" spans="1:22" s="68" customFormat="1" ht="11.25">
      <c r="A24" s="51">
        <v>18</v>
      </c>
      <c r="B24" s="70" t="s">
        <v>24</v>
      </c>
      <c r="C24" s="53" t="s">
        <v>124</v>
      </c>
      <c r="D24" s="54" t="s">
        <v>46</v>
      </c>
      <c r="E24" s="55" t="s">
        <v>125</v>
      </c>
      <c r="F24" s="56">
        <v>43399</v>
      </c>
      <c r="G24" s="57" t="s">
        <v>45</v>
      </c>
      <c r="H24" s="58">
        <v>14</v>
      </c>
      <c r="I24" s="58">
        <v>14</v>
      </c>
      <c r="J24" s="107">
        <v>14</v>
      </c>
      <c r="K24" s="59">
        <v>1</v>
      </c>
      <c r="L24" s="60">
        <v>32072.93</v>
      </c>
      <c r="M24" s="61">
        <v>1965</v>
      </c>
      <c r="N24" s="62"/>
      <c r="O24" s="63"/>
      <c r="P24" s="64"/>
      <c r="Q24" s="65"/>
      <c r="R24" s="66"/>
      <c r="S24" s="66"/>
      <c r="T24" s="94">
        <v>34962.93</v>
      </c>
      <c r="U24" s="95">
        <v>2200</v>
      </c>
      <c r="V24" s="67">
        <f t="shared" si="1"/>
        <v>15.892240909090908</v>
      </c>
    </row>
    <row r="25" spans="1:22" s="68" customFormat="1" ht="11.25">
      <c r="A25" s="51">
        <v>19</v>
      </c>
      <c r="B25" s="52"/>
      <c r="C25" s="71" t="s">
        <v>108</v>
      </c>
      <c r="D25" s="72" t="s">
        <v>25</v>
      </c>
      <c r="E25" s="73" t="s">
        <v>109</v>
      </c>
      <c r="F25" s="74">
        <v>43385</v>
      </c>
      <c r="G25" s="57" t="s">
        <v>26</v>
      </c>
      <c r="H25" s="75">
        <v>120</v>
      </c>
      <c r="I25" s="75">
        <v>18</v>
      </c>
      <c r="J25" s="107">
        <v>18</v>
      </c>
      <c r="K25" s="59">
        <v>3</v>
      </c>
      <c r="L25" s="60">
        <v>26530.74</v>
      </c>
      <c r="M25" s="61">
        <v>1522</v>
      </c>
      <c r="N25" s="62">
        <f>M25/J25</f>
        <v>84.55555555555556</v>
      </c>
      <c r="O25" s="63">
        <f aca="true" t="shared" si="4" ref="O25:O62">L25/M25</f>
        <v>17.43149802890933</v>
      </c>
      <c r="P25" s="64">
        <v>152173.8</v>
      </c>
      <c r="Q25" s="65">
        <v>9680</v>
      </c>
      <c r="R25" s="66">
        <f aca="true" t="shared" si="5" ref="R25:R50">IF(P25&lt;&gt;0,-(P25-L25)/P25,"")</f>
        <v>-0.8256550076294342</v>
      </c>
      <c r="S25" s="66">
        <f aca="true" t="shared" si="6" ref="S25:S50">IF(Q25&lt;&gt;0,-(Q25-M25)/Q25,"")</f>
        <v>-0.8427685950413223</v>
      </c>
      <c r="T25" s="76">
        <v>538257.34</v>
      </c>
      <c r="U25" s="77">
        <v>35496</v>
      </c>
      <c r="V25" s="67">
        <f t="shared" si="1"/>
        <v>15.163887198557584</v>
      </c>
    </row>
    <row r="26" spans="1:22" s="68" customFormat="1" ht="11.25">
      <c r="A26" s="51">
        <v>20</v>
      </c>
      <c r="B26" s="52"/>
      <c r="C26" s="53" t="s">
        <v>114</v>
      </c>
      <c r="D26" s="54" t="s">
        <v>31</v>
      </c>
      <c r="E26" s="55" t="s">
        <v>114</v>
      </c>
      <c r="F26" s="56">
        <v>43392</v>
      </c>
      <c r="G26" s="57" t="s">
        <v>33</v>
      </c>
      <c r="H26" s="58">
        <v>176</v>
      </c>
      <c r="I26" s="58">
        <v>28</v>
      </c>
      <c r="J26" s="107">
        <v>28</v>
      </c>
      <c r="K26" s="59">
        <v>2</v>
      </c>
      <c r="L26" s="60">
        <v>11771.07</v>
      </c>
      <c r="M26" s="61">
        <v>1407</v>
      </c>
      <c r="N26" s="62">
        <f>M26/J26</f>
        <v>50.25</v>
      </c>
      <c r="O26" s="63">
        <f t="shared" si="4"/>
        <v>8.366076759061833</v>
      </c>
      <c r="P26" s="64">
        <v>169435.02</v>
      </c>
      <c r="Q26" s="65">
        <v>14460</v>
      </c>
      <c r="R26" s="66">
        <f t="shared" si="5"/>
        <v>-0.9305275261277155</v>
      </c>
      <c r="S26" s="66">
        <f t="shared" si="6"/>
        <v>-0.9026970954356847</v>
      </c>
      <c r="T26" s="60">
        <v>181005.09</v>
      </c>
      <c r="U26" s="61">
        <v>15867</v>
      </c>
      <c r="V26" s="67">
        <f t="shared" si="1"/>
        <v>11.407644167139345</v>
      </c>
    </row>
    <row r="27" spans="1:22" s="68" customFormat="1" ht="11.25">
      <c r="A27" s="51">
        <v>21</v>
      </c>
      <c r="B27" s="52"/>
      <c r="C27" s="53" t="s">
        <v>81</v>
      </c>
      <c r="D27" s="54" t="s">
        <v>31</v>
      </c>
      <c r="E27" s="55" t="s">
        <v>82</v>
      </c>
      <c r="F27" s="56">
        <v>43334</v>
      </c>
      <c r="G27" s="57" t="s">
        <v>23</v>
      </c>
      <c r="H27" s="58">
        <v>369</v>
      </c>
      <c r="I27" s="58">
        <v>5</v>
      </c>
      <c r="J27" s="107">
        <v>5</v>
      </c>
      <c r="K27" s="59">
        <v>10</v>
      </c>
      <c r="L27" s="60">
        <v>20983</v>
      </c>
      <c r="M27" s="61">
        <v>1347</v>
      </c>
      <c r="N27" s="62">
        <f>M27/J27</f>
        <v>269.4</v>
      </c>
      <c r="O27" s="63">
        <f t="shared" si="4"/>
        <v>15.57757980697847</v>
      </c>
      <c r="P27" s="64">
        <v>45074</v>
      </c>
      <c r="Q27" s="65">
        <v>3037</v>
      </c>
      <c r="R27" s="66">
        <f t="shared" si="5"/>
        <v>-0.5344766384168257</v>
      </c>
      <c r="S27" s="66">
        <f t="shared" si="6"/>
        <v>-0.556470200856108</v>
      </c>
      <c r="T27" s="60">
        <v>16253427</v>
      </c>
      <c r="U27" s="61">
        <v>1263542</v>
      </c>
      <c r="V27" s="67">
        <f t="shared" si="1"/>
        <v>12.863384834061709</v>
      </c>
    </row>
    <row r="28" spans="1:22" s="68" customFormat="1" ht="11.25">
      <c r="A28" s="51">
        <v>22</v>
      </c>
      <c r="B28" s="52"/>
      <c r="C28" s="53" t="s">
        <v>117</v>
      </c>
      <c r="D28" s="54" t="s">
        <v>46</v>
      </c>
      <c r="E28" s="55" t="s">
        <v>118</v>
      </c>
      <c r="F28" s="56">
        <v>43392</v>
      </c>
      <c r="G28" s="57" t="s">
        <v>40</v>
      </c>
      <c r="H28" s="58">
        <v>14</v>
      </c>
      <c r="I28" s="58">
        <v>13</v>
      </c>
      <c r="J28" s="107">
        <v>13</v>
      </c>
      <c r="K28" s="59">
        <v>2</v>
      </c>
      <c r="L28" s="60">
        <v>14354.23</v>
      </c>
      <c r="M28" s="61">
        <v>1319</v>
      </c>
      <c r="N28" s="62">
        <f>M28/J28</f>
        <v>101.46153846153847</v>
      </c>
      <c r="O28" s="63">
        <f t="shared" si="4"/>
        <v>10.882661106899166</v>
      </c>
      <c r="P28" s="64">
        <v>29834.34</v>
      </c>
      <c r="Q28" s="65">
        <v>2623</v>
      </c>
      <c r="R28" s="66">
        <f t="shared" si="5"/>
        <v>-0.5188688605144274</v>
      </c>
      <c r="S28" s="66">
        <f t="shared" si="6"/>
        <v>-0.497140678612276</v>
      </c>
      <c r="T28" s="60">
        <v>43738.57</v>
      </c>
      <c r="U28" s="61">
        <v>3942</v>
      </c>
      <c r="V28" s="67">
        <f t="shared" si="1"/>
        <v>11.09552765093861</v>
      </c>
    </row>
    <row r="29" spans="1:22" s="68" customFormat="1" ht="11.25">
      <c r="A29" s="51">
        <v>23</v>
      </c>
      <c r="B29" s="52"/>
      <c r="C29" s="53" t="s">
        <v>32</v>
      </c>
      <c r="D29" s="54" t="s">
        <v>27</v>
      </c>
      <c r="E29" s="55" t="s">
        <v>32</v>
      </c>
      <c r="F29" s="56">
        <v>43252</v>
      </c>
      <c r="G29" s="57" t="s">
        <v>33</v>
      </c>
      <c r="H29" s="58">
        <v>215</v>
      </c>
      <c r="I29" s="58">
        <v>3</v>
      </c>
      <c r="J29" s="107">
        <v>3</v>
      </c>
      <c r="K29" s="59">
        <v>22</v>
      </c>
      <c r="L29" s="94">
        <v>10368</v>
      </c>
      <c r="M29" s="95">
        <v>1225</v>
      </c>
      <c r="N29" s="62">
        <f>M29/J29</f>
        <v>408.3333333333333</v>
      </c>
      <c r="O29" s="63">
        <f t="shared" si="4"/>
        <v>8.463673469387755</v>
      </c>
      <c r="P29" s="64">
        <v>9783.5</v>
      </c>
      <c r="Q29" s="65">
        <v>618</v>
      </c>
      <c r="R29" s="66">
        <f t="shared" si="5"/>
        <v>0.059743445597178924</v>
      </c>
      <c r="S29" s="66">
        <f t="shared" si="6"/>
        <v>0.982200647249191</v>
      </c>
      <c r="T29" s="94">
        <v>3219743.93</v>
      </c>
      <c r="U29" s="95">
        <v>241300</v>
      </c>
      <c r="V29" s="67">
        <f t="shared" si="1"/>
        <v>13.343323373394115</v>
      </c>
    </row>
    <row r="30" spans="1:22" s="68" customFormat="1" ht="11.25">
      <c r="A30" s="51">
        <v>24</v>
      </c>
      <c r="B30" s="52"/>
      <c r="C30" s="53" t="s">
        <v>95</v>
      </c>
      <c r="D30" s="54" t="s">
        <v>36</v>
      </c>
      <c r="E30" s="55" t="s">
        <v>95</v>
      </c>
      <c r="F30" s="56">
        <v>43371</v>
      </c>
      <c r="G30" s="57" t="s">
        <v>33</v>
      </c>
      <c r="H30" s="58">
        <v>370</v>
      </c>
      <c r="I30" s="58">
        <v>17</v>
      </c>
      <c r="J30" s="107">
        <v>17</v>
      </c>
      <c r="K30" s="59">
        <v>5</v>
      </c>
      <c r="L30" s="60">
        <v>12930.38</v>
      </c>
      <c r="M30" s="61">
        <v>1204</v>
      </c>
      <c r="N30" s="62">
        <f>M30/J30</f>
        <v>70.82352941176471</v>
      </c>
      <c r="O30" s="63">
        <f t="shared" si="4"/>
        <v>10.739518272425249</v>
      </c>
      <c r="P30" s="64">
        <v>175352.47</v>
      </c>
      <c r="Q30" s="65">
        <v>15985</v>
      </c>
      <c r="R30" s="66">
        <f t="shared" si="5"/>
        <v>-0.9262606337966041</v>
      </c>
      <c r="S30" s="66">
        <f t="shared" si="6"/>
        <v>-0.9246793869252424</v>
      </c>
      <c r="T30" s="60">
        <v>3822683.67</v>
      </c>
      <c r="U30" s="61">
        <v>312207</v>
      </c>
      <c r="V30" s="67">
        <f t="shared" si="1"/>
        <v>12.244067781952358</v>
      </c>
    </row>
    <row r="31" spans="1:22" s="68" customFormat="1" ht="11.25">
      <c r="A31" s="51">
        <v>25</v>
      </c>
      <c r="B31" s="52"/>
      <c r="C31" s="71" t="s">
        <v>89</v>
      </c>
      <c r="D31" s="72" t="s">
        <v>27</v>
      </c>
      <c r="E31" s="73" t="s">
        <v>89</v>
      </c>
      <c r="F31" s="74">
        <v>43364</v>
      </c>
      <c r="G31" s="57" t="s">
        <v>90</v>
      </c>
      <c r="H31" s="75">
        <v>359</v>
      </c>
      <c r="I31" s="80">
        <v>9</v>
      </c>
      <c r="J31" s="109">
        <v>9</v>
      </c>
      <c r="K31" s="59">
        <v>6</v>
      </c>
      <c r="L31" s="81">
        <v>13947</v>
      </c>
      <c r="M31" s="82">
        <v>1173</v>
      </c>
      <c r="N31" s="62">
        <f>M31/J31</f>
        <v>130.33333333333334</v>
      </c>
      <c r="O31" s="63">
        <f t="shared" si="4"/>
        <v>11.89002557544757</v>
      </c>
      <c r="P31" s="64">
        <v>93598</v>
      </c>
      <c r="Q31" s="65">
        <v>7474</v>
      </c>
      <c r="R31" s="66">
        <f t="shared" si="5"/>
        <v>-0.8509904057779012</v>
      </c>
      <c r="S31" s="66">
        <f t="shared" si="6"/>
        <v>-0.8430559272143431</v>
      </c>
      <c r="T31" s="81">
        <v>3218279</v>
      </c>
      <c r="U31" s="82">
        <v>257500</v>
      </c>
      <c r="V31" s="67">
        <f t="shared" si="1"/>
        <v>12.498170873786409</v>
      </c>
    </row>
    <row r="32" spans="1:22" s="68" customFormat="1" ht="11.25">
      <c r="A32" s="51">
        <v>26</v>
      </c>
      <c r="B32" s="52"/>
      <c r="C32" s="53" t="s">
        <v>99</v>
      </c>
      <c r="D32" s="54" t="s">
        <v>27</v>
      </c>
      <c r="E32" s="55" t="s">
        <v>99</v>
      </c>
      <c r="F32" s="56">
        <v>43378</v>
      </c>
      <c r="G32" s="57" t="s">
        <v>48</v>
      </c>
      <c r="H32" s="58">
        <v>122</v>
      </c>
      <c r="I32" s="58">
        <v>4</v>
      </c>
      <c r="J32" s="107">
        <v>4</v>
      </c>
      <c r="K32" s="59">
        <v>4</v>
      </c>
      <c r="L32" s="60">
        <v>5917.05</v>
      </c>
      <c r="M32" s="61">
        <v>1151</v>
      </c>
      <c r="N32" s="62">
        <f>M32/J32</f>
        <v>287.75</v>
      </c>
      <c r="O32" s="63">
        <f t="shared" si="4"/>
        <v>5.140790616854909</v>
      </c>
      <c r="P32" s="64">
        <v>6924.98</v>
      </c>
      <c r="Q32" s="65">
        <v>652</v>
      </c>
      <c r="R32" s="66">
        <f t="shared" si="5"/>
        <v>-0.14554987884441536</v>
      </c>
      <c r="S32" s="66">
        <f t="shared" si="6"/>
        <v>0.7653374233128835</v>
      </c>
      <c r="T32" s="60">
        <v>189798.11</v>
      </c>
      <c r="U32" s="61">
        <v>15757</v>
      </c>
      <c r="V32" s="67">
        <f t="shared" si="1"/>
        <v>12.045320175160246</v>
      </c>
    </row>
    <row r="33" spans="1:22" s="68" customFormat="1" ht="11.25">
      <c r="A33" s="51">
        <v>27</v>
      </c>
      <c r="B33" s="52"/>
      <c r="C33" s="53" t="s">
        <v>51</v>
      </c>
      <c r="D33" s="54" t="s">
        <v>41</v>
      </c>
      <c r="E33" s="55" t="s">
        <v>51</v>
      </c>
      <c r="F33" s="56">
        <v>43245</v>
      </c>
      <c r="G33" s="57" t="s">
        <v>48</v>
      </c>
      <c r="H33" s="58">
        <v>42</v>
      </c>
      <c r="I33" s="58">
        <v>2</v>
      </c>
      <c r="J33" s="107">
        <v>2</v>
      </c>
      <c r="K33" s="59">
        <v>6</v>
      </c>
      <c r="L33" s="60">
        <v>6308.23</v>
      </c>
      <c r="M33" s="61">
        <v>1071</v>
      </c>
      <c r="N33" s="62">
        <f>M33/J33</f>
        <v>535.5</v>
      </c>
      <c r="O33" s="63">
        <f t="shared" si="4"/>
        <v>5.890037348272642</v>
      </c>
      <c r="P33" s="64">
        <v>255</v>
      </c>
      <c r="Q33" s="65">
        <v>49</v>
      </c>
      <c r="R33" s="66">
        <f t="shared" si="5"/>
        <v>23.738156862745097</v>
      </c>
      <c r="S33" s="66">
        <f t="shared" si="6"/>
        <v>20.857142857142858</v>
      </c>
      <c r="T33" s="60">
        <v>37562.01</v>
      </c>
      <c r="U33" s="61">
        <v>3870</v>
      </c>
      <c r="V33" s="67">
        <f t="shared" si="1"/>
        <v>9.705945736434108</v>
      </c>
    </row>
    <row r="34" spans="1:22" s="68" customFormat="1" ht="11.25">
      <c r="A34" s="51">
        <v>28</v>
      </c>
      <c r="B34" s="52"/>
      <c r="C34" s="53" t="s">
        <v>79</v>
      </c>
      <c r="D34" s="54" t="s">
        <v>29</v>
      </c>
      <c r="E34" s="55" t="s">
        <v>80</v>
      </c>
      <c r="F34" s="56">
        <v>43308</v>
      </c>
      <c r="G34" s="57" t="s">
        <v>34</v>
      </c>
      <c r="H34" s="58">
        <v>242</v>
      </c>
      <c r="I34" s="58">
        <v>7</v>
      </c>
      <c r="J34" s="107">
        <v>7</v>
      </c>
      <c r="K34" s="59">
        <v>14</v>
      </c>
      <c r="L34" s="94">
        <v>10064.5</v>
      </c>
      <c r="M34" s="95">
        <v>870</v>
      </c>
      <c r="N34" s="62">
        <f>M34/J34</f>
        <v>124.28571428571429</v>
      </c>
      <c r="O34" s="63">
        <f t="shared" si="4"/>
        <v>11.568390804597701</v>
      </c>
      <c r="P34" s="64">
        <v>7198</v>
      </c>
      <c r="Q34" s="65">
        <v>996</v>
      </c>
      <c r="R34" s="66">
        <f t="shared" si="5"/>
        <v>0.3982356210058349</v>
      </c>
      <c r="S34" s="66">
        <f t="shared" si="6"/>
        <v>-0.12650602409638553</v>
      </c>
      <c r="T34" s="92">
        <v>861114.06</v>
      </c>
      <c r="U34" s="93">
        <v>77037</v>
      </c>
      <c r="V34" s="67">
        <f t="shared" si="1"/>
        <v>11.177928268234744</v>
      </c>
    </row>
    <row r="35" spans="1:22" s="68" customFormat="1" ht="11.25">
      <c r="A35" s="51">
        <v>29</v>
      </c>
      <c r="B35" s="52"/>
      <c r="C35" s="53" t="s">
        <v>74</v>
      </c>
      <c r="D35" s="54" t="s">
        <v>27</v>
      </c>
      <c r="E35" s="55" t="s">
        <v>74</v>
      </c>
      <c r="F35" s="56">
        <v>43273</v>
      </c>
      <c r="G35" s="57" t="s">
        <v>45</v>
      </c>
      <c r="H35" s="58">
        <v>13</v>
      </c>
      <c r="I35" s="58">
        <v>4</v>
      </c>
      <c r="J35" s="107">
        <v>4</v>
      </c>
      <c r="K35" s="59">
        <v>8</v>
      </c>
      <c r="L35" s="94">
        <v>4465.95</v>
      </c>
      <c r="M35" s="95">
        <v>796</v>
      </c>
      <c r="N35" s="62">
        <f>M35/J35</f>
        <v>199</v>
      </c>
      <c r="O35" s="63">
        <f t="shared" si="4"/>
        <v>5.610489949748744</v>
      </c>
      <c r="P35" s="64">
        <v>211</v>
      </c>
      <c r="Q35" s="65">
        <v>26</v>
      </c>
      <c r="R35" s="66">
        <f t="shared" si="5"/>
        <v>20.16563981042654</v>
      </c>
      <c r="S35" s="66">
        <f t="shared" si="6"/>
        <v>29.615384615384617</v>
      </c>
      <c r="T35" s="60">
        <v>25960.37</v>
      </c>
      <c r="U35" s="61">
        <v>2555</v>
      </c>
      <c r="V35" s="67">
        <f t="shared" si="1"/>
        <v>10.160614481409002</v>
      </c>
    </row>
    <row r="36" spans="1:22" s="68" customFormat="1" ht="11.25">
      <c r="A36" s="51">
        <v>30</v>
      </c>
      <c r="B36" s="52"/>
      <c r="C36" s="53" t="s">
        <v>116</v>
      </c>
      <c r="D36" s="54" t="s">
        <v>41</v>
      </c>
      <c r="E36" s="55" t="s">
        <v>116</v>
      </c>
      <c r="F36" s="56">
        <v>43392</v>
      </c>
      <c r="G36" s="57" t="s">
        <v>90</v>
      </c>
      <c r="H36" s="58">
        <v>204</v>
      </c>
      <c r="I36" s="58">
        <v>49</v>
      </c>
      <c r="J36" s="107">
        <v>49</v>
      </c>
      <c r="K36" s="59">
        <v>2</v>
      </c>
      <c r="L36" s="60">
        <v>8836</v>
      </c>
      <c r="M36" s="61">
        <v>735</v>
      </c>
      <c r="N36" s="62">
        <f>M36/J36</f>
        <v>15</v>
      </c>
      <c r="O36" s="63">
        <f t="shared" si="4"/>
        <v>12.021768707482993</v>
      </c>
      <c r="P36" s="64">
        <v>282821</v>
      </c>
      <c r="Q36" s="65">
        <v>21416</v>
      </c>
      <c r="R36" s="66">
        <f t="shared" si="5"/>
        <v>-0.9687576240802487</v>
      </c>
      <c r="S36" s="66">
        <f t="shared" si="6"/>
        <v>-0.9656798655211057</v>
      </c>
      <c r="T36" s="60">
        <v>291657</v>
      </c>
      <c r="U36" s="61">
        <v>22151</v>
      </c>
      <c r="V36" s="67">
        <f t="shared" si="1"/>
        <v>13.166764480158909</v>
      </c>
    </row>
    <row r="37" spans="1:22" s="68" customFormat="1" ht="11.25">
      <c r="A37" s="51">
        <v>31</v>
      </c>
      <c r="B37" s="52"/>
      <c r="C37" s="53" t="s">
        <v>85</v>
      </c>
      <c r="D37" s="54" t="s">
        <v>25</v>
      </c>
      <c r="E37" s="55" t="s">
        <v>86</v>
      </c>
      <c r="F37" s="56">
        <v>43357</v>
      </c>
      <c r="G37" s="57" t="s">
        <v>45</v>
      </c>
      <c r="H37" s="58">
        <v>26</v>
      </c>
      <c r="I37" s="58">
        <v>1</v>
      </c>
      <c r="J37" s="107">
        <v>1</v>
      </c>
      <c r="K37" s="59">
        <v>7</v>
      </c>
      <c r="L37" s="60">
        <v>2376</v>
      </c>
      <c r="M37" s="61">
        <v>475</v>
      </c>
      <c r="N37" s="62">
        <f>M37/J37</f>
        <v>475</v>
      </c>
      <c r="O37" s="63">
        <f t="shared" si="4"/>
        <v>5.002105263157895</v>
      </c>
      <c r="P37" s="64">
        <v>959.9</v>
      </c>
      <c r="Q37" s="65">
        <v>89</v>
      </c>
      <c r="R37" s="66">
        <f t="shared" si="5"/>
        <v>1.4752578393582665</v>
      </c>
      <c r="S37" s="66">
        <f t="shared" si="6"/>
        <v>4.337078651685394</v>
      </c>
      <c r="T37" s="60">
        <v>51686.1</v>
      </c>
      <c r="U37" s="61">
        <v>4242</v>
      </c>
      <c r="V37" s="67">
        <f t="shared" si="1"/>
        <v>12.184370579915134</v>
      </c>
    </row>
    <row r="38" spans="1:22" s="68" customFormat="1" ht="11.25">
      <c r="A38" s="51">
        <v>32</v>
      </c>
      <c r="B38" s="52"/>
      <c r="C38" s="53" t="s">
        <v>77</v>
      </c>
      <c r="D38" s="54" t="s">
        <v>56</v>
      </c>
      <c r="E38" s="55" t="s">
        <v>78</v>
      </c>
      <c r="F38" s="56">
        <v>43301</v>
      </c>
      <c r="G38" s="57" t="s">
        <v>45</v>
      </c>
      <c r="H38" s="58">
        <v>13</v>
      </c>
      <c r="I38" s="58">
        <v>1</v>
      </c>
      <c r="J38" s="107">
        <v>1</v>
      </c>
      <c r="K38" s="59">
        <v>7</v>
      </c>
      <c r="L38" s="94">
        <v>2376</v>
      </c>
      <c r="M38" s="95">
        <v>475</v>
      </c>
      <c r="N38" s="62">
        <f>M38/J38</f>
        <v>475</v>
      </c>
      <c r="O38" s="63">
        <f t="shared" si="4"/>
        <v>5.002105263157895</v>
      </c>
      <c r="P38" s="64">
        <v>831.6</v>
      </c>
      <c r="Q38" s="65">
        <v>166</v>
      </c>
      <c r="R38" s="66">
        <f t="shared" si="5"/>
        <v>1.8571428571428572</v>
      </c>
      <c r="S38" s="66">
        <f t="shared" si="6"/>
        <v>1.8614457831325302</v>
      </c>
      <c r="T38" s="60">
        <v>26171.07</v>
      </c>
      <c r="U38" s="61">
        <v>2291</v>
      </c>
      <c r="V38" s="67">
        <f t="shared" si="1"/>
        <v>11.423426451331297</v>
      </c>
    </row>
    <row r="39" spans="1:22" s="68" customFormat="1" ht="11.25">
      <c r="A39" s="51">
        <v>33</v>
      </c>
      <c r="B39" s="52"/>
      <c r="C39" s="53" t="s">
        <v>72</v>
      </c>
      <c r="D39" s="54" t="s">
        <v>31</v>
      </c>
      <c r="E39" s="55" t="s">
        <v>73</v>
      </c>
      <c r="F39" s="56">
        <v>43273</v>
      </c>
      <c r="G39" s="57" t="s">
        <v>34</v>
      </c>
      <c r="H39" s="58">
        <v>208</v>
      </c>
      <c r="I39" s="58">
        <v>1</v>
      </c>
      <c r="J39" s="107">
        <v>1</v>
      </c>
      <c r="K39" s="59">
        <v>12</v>
      </c>
      <c r="L39" s="60">
        <v>1990.01</v>
      </c>
      <c r="M39" s="61">
        <v>408</v>
      </c>
      <c r="N39" s="62">
        <f>M39/J39</f>
        <v>408</v>
      </c>
      <c r="O39" s="63">
        <f t="shared" si="4"/>
        <v>4.877475490196079</v>
      </c>
      <c r="P39" s="64">
        <v>176</v>
      </c>
      <c r="Q39" s="65">
        <v>22</v>
      </c>
      <c r="R39" s="66">
        <f t="shared" si="5"/>
        <v>10.306875</v>
      </c>
      <c r="S39" s="66">
        <f t="shared" si="6"/>
        <v>17.545454545454547</v>
      </c>
      <c r="T39" s="92">
        <v>988288.43</v>
      </c>
      <c r="U39" s="93">
        <v>82192</v>
      </c>
      <c r="V39" s="67">
        <f t="shared" si="1"/>
        <v>12.024143833949777</v>
      </c>
    </row>
    <row r="40" spans="1:22" s="68" customFormat="1" ht="11.25">
      <c r="A40" s="51">
        <v>34</v>
      </c>
      <c r="B40" s="52"/>
      <c r="C40" s="53" t="s">
        <v>92</v>
      </c>
      <c r="D40" s="54" t="s">
        <v>25</v>
      </c>
      <c r="E40" s="55" t="s">
        <v>91</v>
      </c>
      <c r="F40" s="56">
        <v>43371</v>
      </c>
      <c r="G40" s="57" t="s">
        <v>34</v>
      </c>
      <c r="H40" s="58">
        <v>82</v>
      </c>
      <c r="I40" s="58">
        <v>4</v>
      </c>
      <c r="J40" s="107">
        <v>4</v>
      </c>
      <c r="K40" s="59">
        <v>5</v>
      </c>
      <c r="L40" s="60">
        <v>5312</v>
      </c>
      <c r="M40" s="61">
        <v>392</v>
      </c>
      <c r="N40" s="62">
        <f>M40/J40</f>
        <v>98</v>
      </c>
      <c r="O40" s="63">
        <f t="shared" si="4"/>
        <v>13.551020408163266</v>
      </c>
      <c r="P40" s="64">
        <v>5967.5</v>
      </c>
      <c r="Q40" s="65">
        <v>415</v>
      </c>
      <c r="R40" s="66">
        <f t="shared" si="5"/>
        <v>-0.10984499371596146</v>
      </c>
      <c r="S40" s="66">
        <f t="shared" si="6"/>
        <v>-0.05542168674698795</v>
      </c>
      <c r="T40" s="78">
        <v>253177.34</v>
      </c>
      <c r="U40" s="79">
        <v>17293</v>
      </c>
      <c r="V40" s="67">
        <f t="shared" si="1"/>
        <v>14.64045220609495</v>
      </c>
    </row>
    <row r="41" spans="1:22" s="68" customFormat="1" ht="11.25">
      <c r="A41" s="51">
        <v>35</v>
      </c>
      <c r="B41" s="52"/>
      <c r="C41" s="53" t="s">
        <v>52</v>
      </c>
      <c r="D41" s="54">
        <v>15</v>
      </c>
      <c r="E41" s="55" t="s">
        <v>53</v>
      </c>
      <c r="F41" s="56">
        <v>43028</v>
      </c>
      <c r="G41" s="57" t="s">
        <v>34</v>
      </c>
      <c r="H41" s="58">
        <v>17</v>
      </c>
      <c r="I41" s="58">
        <v>1</v>
      </c>
      <c r="J41" s="107">
        <v>1</v>
      </c>
      <c r="K41" s="59">
        <v>12</v>
      </c>
      <c r="L41" s="86">
        <v>1900.81</v>
      </c>
      <c r="M41" s="87">
        <v>380</v>
      </c>
      <c r="N41" s="62">
        <f>M41/J41</f>
        <v>380</v>
      </c>
      <c r="O41" s="63">
        <f t="shared" si="4"/>
        <v>5.002131578947369</v>
      </c>
      <c r="P41" s="64">
        <v>8910.01</v>
      </c>
      <c r="Q41" s="84">
        <v>1782</v>
      </c>
      <c r="R41" s="66">
        <f t="shared" si="5"/>
        <v>-0.7866657837645525</v>
      </c>
      <c r="S41" s="66">
        <f t="shared" si="6"/>
        <v>-0.7867564534231201</v>
      </c>
      <c r="T41" s="88">
        <v>124966.86</v>
      </c>
      <c r="U41" s="89">
        <v>10908</v>
      </c>
      <c r="V41" s="67">
        <f t="shared" si="1"/>
        <v>11.456441144114411</v>
      </c>
    </row>
    <row r="42" spans="1:22" s="68" customFormat="1" ht="11.25">
      <c r="A42" s="51">
        <v>36</v>
      </c>
      <c r="B42" s="52"/>
      <c r="C42" s="53" t="s">
        <v>49</v>
      </c>
      <c r="D42" s="54" t="s">
        <v>36</v>
      </c>
      <c r="E42" s="55" t="s">
        <v>50</v>
      </c>
      <c r="F42" s="56">
        <v>43182</v>
      </c>
      <c r="G42" s="57" t="s">
        <v>34</v>
      </c>
      <c r="H42" s="58">
        <v>250</v>
      </c>
      <c r="I42" s="85">
        <v>1</v>
      </c>
      <c r="J42" s="108">
        <v>1</v>
      </c>
      <c r="K42" s="59">
        <v>17</v>
      </c>
      <c r="L42" s="86">
        <v>1782</v>
      </c>
      <c r="M42" s="87">
        <v>356</v>
      </c>
      <c r="N42" s="62">
        <f>M42/J42</f>
        <v>356</v>
      </c>
      <c r="O42" s="63">
        <f t="shared" si="4"/>
        <v>5.00561797752809</v>
      </c>
      <c r="P42" s="64">
        <v>1782.01</v>
      </c>
      <c r="Q42" s="65">
        <v>356</v>
      </c>
      <c r="R42" s="66">
        <f t="shared" si="5"/>
        <v>-5.6116407876447975E-06</v>
      </c>
      <c r="S42" s="66">
        <f t="shared" si="6"/>
        <v>0</v>
      </c>
      <c r="T42" s="88">
        <v>1155107.7100000002</v>
      </c>
      <c r="U42" s="89">
        <v>94755</v>
      </c>
      <c r="V42" s="67">
        <f t="shared" si="1"/>
        <v>12.190467099361513</v>
      </c>
    </row>
    <row r="43" spans="1:22" s="68" customFormat="1" ht="11.25">
      <c r="A43" s="51">
        <v>37</v>
      </c>
      <c r="B43" s="52"/>
      <c r="C43" s="53" t="s">
        <v>58</v>
      </c>
      <c r="D43" s="54" t="s">
        <v>29</v>
      </c>
      <c r="E43" s="55" t="s">
        <v>59</v>
      </c>
      <c r="F43" s="56">
        <v>42930</v>
      </c>
      <c r="G43" s="57" t="s">
        <v>34</v>
      </c>
      <c r="H43" s="58">
        <v>210</v>
      </c>
      <c r="I43" s="85">
        <v>1</v>
      </c>
      <c r="J43" s="108">
        <v>1</v>
      </c>
      <c r="K43" s="85">
        <v>35</v>
      </c>
      <c r="L43" s="86">
        <v>1782</v>
      </c>
      <c r="M43" s="87">
        <v>356</v>
      </c>
      <c r="N43" s="62">
        <f>M43/J43</f>
        <v>356</v>
      </c>
      <c r="O43" s="63">
        <f t="shared" si="4"/>
        <v>5.00561797752809</v>
      </c>
      <c r="P43" s="64">
        <v>1782</v>
      </c>
      <c r="Q43" s="84">
        <v>356</v>
      </c>
      <c r="R43" s="66">
        <f t="shared" si="5"/>
        <v>0</v>
      </c>
      <c r="S43" s="66">
        <f t="shared" si="6"/>
        <v>0</v>
      </c>
      <c r="T43" s="88">
        <v>784533.4600000001</v>
      </c>
      <c r="U43" s="89">
        <v>80990</v>
      </c>
      <c r="V43" s="67">
        <f t="shared" si="1"/>
        <v>9.686794172120015</v>
      </c>
    </row>
    <row r="44" spans="1:22" s="68" customFormat="1" ht="11.25">
      <c r="A44" s="51">
        <v>38</v>
      </c>
      <c r="B44" s="52"/>
      <c r="C44" s="53" t="s">
        <v>64</v>
      </c>
      <c r="D44" s="54" t="s">
        <v>56</v>
      </c>
      <c r="E44" s="55" t="s">
        <v>64</v>
      </c>
      <c r="F44" s="56">
        <v>43007</v>
      </c>
      <c r="G44" s="57" t="s">
        <v>45</v>
      </c>
      <c r="H44" s="58">
        <v>11</v>
      </c>
      <c r="I44" s="58">
        <v>7</v>
      </c>
      <c r="J44" s="107">
        <v>7</v>
      </c>
      <c r="K44" s="59">
        <v>10</v>
      </c>
      <c r="L44" s="60">
        <v>2983.6</v>
      </c>
      <c r="M44" s="61">
        <v>303</v>
      </c>
      <c r="N44" s="62">
        <f>M44/J44</f>
        <v>43.285714285714285</v>
      </c>
      <c r="O44" s="63">
        <f t="shared" si="4"/>
        <v>9.846864686468647</v>
      </c>
      <c r="P44" s="64">
        <v>190</v>
      </c>
      <c r="Q44" s="65">
        <v>24</v>
      </c>
      <c r="R44" s="66">
        <f t="shared" si="5"/>
        <v>14.703157894736842</v>
      </c>
      <c r="S44" s="66">
        <f t="shared" si="6"/>
        <v>11.625</v>
      </c>
      <c r="T44" s="60">
        <v>39225.2</v>
      </c>
      <c r="U44" s="61">
        <v>3348</v>
      </c>
      <c r="V44" s="67">
        <f t="shared" si="1"/>
        <v>11.716009557945041</v>
      </c>
    </row>
    <row r="45" spans="1:22" s="68" customFormat="1" ht="11.25">
      <c r="A45" s="51">
        <v>39</v>
      </c>
      <c r="B45" s="52"/>
      <c r="C45" s="53" t="s">
        <v>60</v>
      </c>
      <c r="D45" s="54" t="s">
        <v>41</v>
      </c>
      <c r="E45" s="55" t="s">
        <v>60</v>
      </c>
      <c r="F45" s="56">
        <v>43070</v>
      </c>
      <c r="G45" s="57" t="s">
        <v>45</v>
      </c>
      <c r="H45" s="58">
        <v>11</v>
      </c>
      <c r="I45" s="58">
        <v>1</v>
      </c>
      <c r="J45" s="107">
        <v>1</v>
      </c>
      <c r="K45" s="59">
        <v>17</v>
      </c>
      <c r="L45" s="60">
        <v>1425.6</v>
      </c>
      <c r="M45" s="61">
        <v>285</v>
      </c>
      <c r="N45" s="62">
        <f>M45/J45</f>
        <v>285</v>
      </c>
      <c r="O45" s="63">
        <f t="shared" si="4"/>
        <v>5.002105263157895</v>
      </c>
      <c r="P45" s="64">
        <v>2970</v>
      </c>
      <c r="Q45" s="65">
        <v>594</v>
      </c>
      <c r="R45" s="66">
        <f t="shared" si="5"/>
        <v>-0.52</v>
      </c>
      <c r="S45" s="66">
        <f t="shared" si="6"/>
        <v>-0.5202020202020202</v>
      </c>
      <c r="T45" s="60">
        <v>42391.29</v>
      </c>
      <c r="U45" s="61">
        <v>5041</v>
      </c>
      <c r="V45" s="67">
        <f t="shared" si="1"/>
        <v>8.409301725848046</v>
      </c>
    </row>
    <row r="46" spans="1:22" s="68" customFormat="1" ht="11.25">
      <c r="A46" s="51">
        <v>40</v>
      </c>
      <c r="B46" s="52"/>
      <c r="C46" s="53" t="s">
        <v>66</v>
      </c>
      <c r="D46" s="54"/>
      <c r="E46" s="55" t="s">
        <v>67</v>
      </c>
      <c r="F46" s="56">
        <v>42608</v>
      </c>
      <c r="G46" s="57" t="s">
        <v>57</v>
      </c>
      <c r="H46" s="58">
        <v>8</v>
      </c>
      <c r="I46" s="58">
        <v>1</v>
      </c>
      <c r="J46" s="107">
        <v>1</v>
      </c>
      <c r="K46" s="59">
        <v>9</v>
      </c>
      <c r="L46" s="60">
        <v>1425.6</v>
      </c>
      <c r="M46" s="61">
        <v>285</v>
      </c>
      <c r="N46" s="62">
        <f>M46/J46</f>
        <v>285</v>
      </c>
      <c r="O46" s="63">
        <f t="shared" si="4"/>
        <v>5.002105263157895</v>
      </c>
      <c r="P46" s="64">
        <v>7128</v>
      </c>
      <c r="Q46" s="65">
        <v>1426</v>
      </c>
      <c r="R46" s="66">
        <f t="shared" si="5"/>
        <v>-0.7999999999999999</v>
      </c>
      <c r="S46" s="66">
        <f t="shared" si="6"/>
        <v>-0.800140252454418</v>
      </c>
      <c r="T46" s="60">
        <v>34330.1</v>
      </c>
      <c r="U46" s="61">
        <v>4310</v>
      </c>
      <c r="V46" s="67">
        <f t="shared" si="1"/>
        <v>7.96522041763341</v>
      </c>
    </row>
    <row r="47" spans="1:22" s="68" customFormat="1" ht="11.25">
      <c r="A47" s="51">
        <v>41</v>
      </c>
      <c r="B47" s="52"/>
      <c r="C47" s="53" t="s">
        <v>70</v>
      </c>
      <c r="D47" s="54"/>
      <c r="E47" s="55" t="s">
        <v>71</v>
      </c>
      <c r="F47" s="56">
        <v>41628</v>
      </c>
      <c r="G47" s="57" t="s">
        <v>57</v>
      </c>
      <c r="H47" s="58">
        <v>6</v>
      </c>
      <c r="I47" s="58">
        <v>1</v>
      </c>
      <c r="J47" s="107">
        <v>1</v>
      </c>
      <c r="K47" s="59">
        <v>5</v>
      </c>
      <c r="L47" s="60">
        <v>1425.6</v>
      </c>
      <c r="M47" s="61">
        <v>285</v>
      </c>
      <c r="N47" s="62">
        <f>M47/J47</f>
        <v>285</v>
      </c>
      <c r="O47" s="63">
        <f t="shared" si="4"/>
        <v>5.002105263157895</v>
      </c>
      <c r="P47" s="64">
        <v>0</v>
      </c>
      <c r="Q47" s="65">
        <v>0</v>
      </c>
      <c r="R47" s="66">
        <f t="shared" si="5"/>
      </c>
      <c r="S47" s="66">
        <f t="shared" si="6"/>
      </c>
      <c r="T47" s="60">
        <v>30253.579999999998</v>
      </c>
      <c r="U47" s="61">
        <v>3509</v>
      </c>
      <c r="V47" s="67">
        <f t="shared" si="1"/>
        <v>8.621709888857223</v>
      </c>
    </row>
    <row r="48" spans="1:22" s="68" customFormat="1" ht="11.25">
      <c r="A48" s="51">
        <v>42</v>
      </c>
      <c r="B48" s="52"/>
      <c r="C48" s="53" t="s">
        <v>93</v>
      </c>
      <c r="D48" s="54" t="s">
        <v>56</v>
      </c>
      <c r="E48" s="55" t="s">
        <v>94</v>
      </c>
      <c r="F48" s="56">
        <v>43371</v>
      </c>
      <c r="G48" s="57" t="s">
        <v>45</v>
      </c>
      <c r="H48" s="58">
        <v>10</v>
      </c>
      <c r="I48" s="58">
        <v>3</v>
      </c>
      <c r="J48" s="107">
        <v>3</v>
      </c>
      <c r="K48" s="59">
        <v>5</v>
      </c>
      <c r="L48" s="60">
        <v>1985.4</v>
      </c>
      <c r="M48" s="61">
        <v>272</v>
      </c>
      <c r="N48" s="62">
        <f>M48/J48</f>
        <v>90.66666666666667</v>
      </c>
      <c r="O48" s="63">
        <f t="shared" si="4"/>
        <v>7.299264705882353</v>
      </c>
      <c r="P48" s="64">
        <v>8375</v>
      </c>
      <c r="Q48" s="65">
        <v>584</v>
      </c>
      <c r="R48" s="66">
        <f t="shared" si="5"/>
        <v>-0.7629373134328359</v>
      </c>
      <c r="S48" s="66">
        <f t="shared" si="6"/>
        <v>-0.5342465753424658</v>
      </c>
      <c r="T48" s="94">
        <v>43976.9</v>
      </c>
      <c r="U48" s="95">
        <v>3035</v>
      </c>
      <c r="V48" s="67">
        <f t="shared" si="1"/>
        <v>14.489917627677102</v>
      </c>
    </row>
    <row r="49" spans="1:22" s="68" customFormat="1" ht="11.25">
      <c r="A49" s="51">
        <v>43</v>
      </c>
      <c r="B49" s="52"/>
      <c r="C49" s="53" t="s">
        <v>61</v>
      </c>
      <c r="D49" s="54" t="s">
        <v>29</v>
      </c>
      <c r="E49" s="55" t="s">
        <v>62</v>
      </c>
      <c r="F49" s="56">
        <v>42762</v>
      </c>
      <c r="G49" s="57" t="s">
        <v>34</v>
      </c>
      <c r="H49" s="58">
        <v>92</v>
      </c>
      <c r="I49" s="58">
        <v>1</v>
      </c>
      <c r="J49" s="107">
        <v>1</v>
      </c>
      <c r="K49" s="59">
        <v>23</v>
      </c>
      <c r="L49" s="86">
        <v>1188</v>
      </c>
      <c r="M49" s="87">
        <v>238</v>
      </c>
      <c r="N49" s="62">
        <f>M49/J49</f>
        <v>238</v>
      </c>
      <c r="O49" s="63">
        <f t="shared" si="4"/>
        <v>4.991596638655462</v>
      </c>
      <c r="P49" s="64">
        <v>1188</v>
      </c>
      <c r="Q49" s="84">
        <v>238</v>
      </c>
      <c r="R49" s="66">
        <f t="shared" si="5"/>
        <v>0</v>
      </c>
      <c r="S49" s="66">
        <f t="shared" si="6"/>
        <v>0</v>
      </c>
      <c r="T49" s="88">
        <v>673266.2499999998</v>
      </c>
      <c r="U49" s="89">
        <v>68002</v>
      </c>
      <c r="V49" s="67">
        <f t="shared" si="1"/>
        <v>9.900683068145051</v>
      </c>
    </row>
    <row r="50" spans="1:22" s="68" customFormat="1" ht="11.25">
      <c r="A50" s="51">
        <v>44</v>
      </c>
      <c r="B50" s="52"/>
      <c r="C50" s="53" t="s">
        <v>83</v>
      </c>
      <c r="D50" s="54" t="s">
        <v>41</v>
      </c>
      <c r="E50" s="55" t="s">
        <v>84</v>
      </c>
      <c r="F50" s="56">
        <v>43350</v>
      </c>
      <c r="G50" s="57" t="s">
        <v>45</v>
      </c>
      <c r="H50" s="58">
        <v>22</v>
      </c>
      <c r="I50" s="58">
        <v>1</v>
      </c>
      <c r="J50" s="107">
        <v>1</v>
      </c>
      <c r="K50" s="59">
        <v>7</v>
      </c>
      <c r="L50" s="94">
        <v>712.8</v>
      </c>
      <c r="M50" s="95">
        <v>142</v>
      </c>
      <c r="N50" s="62">
        <f>M50/J50</f>
        <v>142</v>
      </c>
      <c r="O50" s="63">
        <f t="shared" si="4"/>
        <v>5.0197183098591545</v>
      </c>
      <c r="P50" s="64">
        <v>3600.4</v>
      </c>
      <c r="Q50" s="65">
        <v>465</v>
      </c>
      <c r="R50" s="66">
        <f t="shared" si="5"/>
        <v>-0.8020219975558273</v>
      </c>
      <c r="S50" s="66">
        <f t="shared" si="6"/>
        <v>-0.6946236559139785</v>
      </c>
      <c r="T50" s="94">
        <v>93567.78</v>
      </c>
      <c r="U50" s="95">
        <v>7639</v>
      </c>
      <c r="V50" s="67">
        <f t="shared" si="1"/>
        <v>12.248694855347559</v>
      </c>
    </row>
    <row r="51" spans="1:22" s="68" customFormat="1" ht="11.25">
      <c r="A51" s="51">
        <v>45</v>
      </c>
      <c r="B51" s="70" t="s">
        <v>24</v>
      </c>
      <c r="C51" s="53" t="s">
        <v>132</v>
      </c>
      <c r="D51" s="54" t="s">
        <v>36</v>
      </c>
      <c r="E51" s="55" t="s">
        <v>132</v>
      </c>
      <c r="F51" s="56">
        <v>43399</v>
      </c>
      <c r="G51" s="57" t="s">
        <v>47</v>
      </c>
      <c r="H51" s="58">
        <v>7</v>
      </c>
      <c r="I51" s="58">
        <v>7</v>
      </c>
      <c r="J51" s="107">
        <v>7</v>
      </c>
      <c r="K51" s="59">
        <v>1</v>
      </c>
      <c r="L51" s="60">
        <v>1033</v>
      </c>
      <c r="M51" s="61">
        <v>141</v>
      </c>
      <c r="N51" s="62">
        <f>M51/J51</f>
        <v>20.142857142857142</v>
      </c>
      <c r="O51" s="63">
        <f t="shared" si="4"/>
        <v>7.326241134751773</v>
      </c>
      <c r="P51" s="64"/>
      <c r="Q51" s="65"/>
      <c r="R51" s="66"/>
      <c r="S51" s="66"/>
      <c r="T51" s="60">
        <v>1033</v>
      </c>
      <c r="U51" s="61">
        <v>141</v>
      </c>
      <c r="V51" s="67">
        <f t="shared" si="1"/>
        <v>7.326241134751773</v>
      </c>
    </row>
    <row r="52" spans="1:22" s="68" customFormat="1" ht="11.25">
      <c r="A52" s="51">
        <v>46</v>
      </c>
      <c r="B52" s="52"/>
      <c r="C52" s="53" t="s">
        <v>38</v>
      </c>
      <c r="D52" s="54" t="s">
        <v>29</v>
      </c>
      <c r="E52" s="55" t="s">
        <v>39</v>
      </c>
      <c r="F52" s="56">
        <v>43259</v>
      </c>
      <c r="G52" s="57" t="s">
        <v>34</v>
      </c>
      <c r="H52" s="58">
        <v>110</v>
      </c>
      <c r="I52" s="58">
        <v>1</v>
      </c>
      <c r="J52" s="107">
        <v>1</v>
      </c>
      <c r="K52" s="59">
        <v>10</v>
      </c>
      <c r="L52" s="60">
        <v>594</v>
      </c>
      <c r="M52" s="61">
        <v>119</v>
      </c>
      <c r="N52" s="62">
        <f>M52/J52</f>
        <v>119</v>
      </c>
      <c r="O52" s="63">
        <f t="shared" si="4"/>
        <v>4.991596638655462</v>
      </c>
      <c r="P52" s="64">
        <v>1690.18</v>
      </c>
      <c r="Q52" s="65">
        <v>320</v>
      </c>
      <c r="R52" s="66">
        <f aca="true" t="shared" si="7" ref="R52:R62">IF(P52&lt;&gt;0,-(P52-L52)/P52,"")</f>
        <v>-0.6485581417363832</v>
      </c>
      <c r="S52" s="66">
        <f aca="true" t="shared" si="8" ref="S52:S62">IF(Q52&lt;&gt;0,-(Q52-M52)/Q52,"")</f>
        <v>-0.628125</v>
      </c>
      <c r="T52" s="78">
        <v>230206.7</v>
      </c>
      <c r="U52" s="79">
        <v>20141</v>
      </c>
      <c r="V52" s="67">
        <f t="shared" si="1"/>
        <v>11.429755225659104</v>
      </c>
    </row>
    <row r="53" spans="1:22" s="68" customFormat="1" ht="11.25">
      <c r="A53" s="51">
        <v>47</v>
      </c>
      <c r="B53" s="52"/>
      <c r="C53" s="53" t="s">
        <v>100</v>
      </c>
      <c r="D53" s="54" t="s">
        <v>41</v>
      </c>
      <c r="E53" s="55" t="s">
        <v>100</v>
      </c>
      <c r="F53" s="56">
        <v>43378</v>
      </c>
      <c r="G53" s="57" t="s">
        <v>47</v>
      </c>
      <c r="H53" s="58">
        <v>73</v>
      </c>
      <c r="I53" s="58">
        <v>2</v>
      </c>
      <c r="J53" s="107">
        <v>2</v>
      </c>
      <c r="K53" s="59">
        <v>4</v>
      </c>
      <c r="L53" s="60">
        <v>1166</v>
      </c>
      <c r="M53" s="61">
        <v>102</v>
      </c>
      <c r="N53" s="62">
        <f>M53/J53</f>
        <v>51</v>
      </c>
      <c r="O53" s="63">
        <f t="shared" si="4"/>
        <v>11.431372549019608</v>
      </c>
      <c r="P53" s="64">
        <v>1372</v>
      </c>
      <c r="Q53" s="65">
        <v>126</v>
      </c>
      <c r="R53" s="66">
        <f t="shared" si="7"/>
        <v>-0.15014577259475217</v>
      </c>
      <c r="S53" s="66">
        <f t="shared" si="8"/>
        <v>-0.19047619047619047</v>
      </c>
      <c r="T53" s="60">
        <v>53307</v>
      </c>
      <c r="U53" s="61">
        <v>4756</v>
      </c>
      <c r="V53" s="67">
        <f t="shared" si="1"/>
        <v>11.208368376787217</v>
      </c>
    </row>
    <row r="54" spans="1:22" s="68" customFormat="1" ht="11.25">
      <c r="A54" s="51">
        <v>48</v>
      </c>
      <c r="B54" s="52"/>
      <c r="C54" s="53" t="s">
        <v>105</v>
      </c>
      <c r="D54" s="54" t="s">
        <v>25</v>
      </c>
      <c r="E54" s="55" t="s">
        <v>105</v>
      </c>
      <c r="F54" s="56">
        <v>43385</v>
      </c>
      <c r="G54" s="57" t="s">
        <v>34</v>
      </c>
      <c r="H54" s="58">
        <v>40</v>
      </c>
      <c r="I54" s="58">
        <v>4</v>
      </c>
      <c r="J54" s="107">
        <v>4</v>
      </c>
      <c r="K54" s="59">
        <v>3</v>
      </c>
      <c r="L54" s="60">
        <v>1114</v>
      </c>
      <c r="M54" s="61">
        <v>87</v>
      </c>
      <c r="N54" s="62">
        <f>M54/J54</f>
        <v>21.75</v>
      </c>
      <c r="O54" s="63">
        <f t="shared" si="4"/>
        <v>12.804597701149426</v>
      </c>
      <c r="P54" s="64">
        <v>10271.41</v>
      </c>
      <c r="Q54" s="65">
        <v>656</v>
      </c>
      <c r="R54" s="66">
        <f t="shared" si="7"/>
        <v>-0.8915436147520155</v>
      </c>
      <c r="S54" s="66">
        <f t="shared" si="8"/>
        <v>-0.8673780487804879</v>
      </c>
      <c r="T54" s="78">
        <v>64009.119999999995</v>
      </c>
      <c r="U54" s="79">
        <v>4027</v>
      </c>
      <c r="V54" s="67">
        <f t="shared" si="1"/>
        <v>15.894988825428358</v>
      </c>
    </row>
    <row r="55" spans="1:22" s="68" customFormat="1" ht="11.25">
      <c r="A55" s="51">
        <v>49</v>
      </c>
      <c r="B55" s="52"/>
      <c r="C55" s="53" t="s">
        <v>106</v>
      </c>
      <c r="D55" s="54" t="s">
        <v>46</v>
      </c>
      <c r="E55" s="55" t="s">
        <v>107</v>
      </c>
      <c r="F55" s="56">
        <v>43385</v>
      </c>
      <c r="G55" s="57" t="s">
        <v>45</v>
      </c>
      <c r="H55" s="58">
        <v>20</v>
      </c>
      <c r="I55" s="58">
        <v>5</v>
      </c>
      <c r="J55" s="107">
        <v>5</v>
      </c>
      <c r="K55" s="59">
        <v>3</v>
      </c>
      <c r="L55" s="94">
        <v>735</v>
      </c>
      <c r="M55" s="95">
        <v>71</v>
      </c>
      <c r="N55" s="62">
        <f>M55/J55</f>
        <v>14.2</v>
      </c>
      <c r="O55" s="63">
        <f t="shared" si="4"/>
        <v>10.352112676056338</v>
      </c>
      <c r="P55" s="64">
        <v>8566.5</v>
      </c>
      <c r="Q55" s="65">
        <v>610</v>
      </c>
      <c r="R55" s="66">
        <f t="shared" si="7"/>
        <v>-0.914200665382595</v>
      </c>
      <c r="S55" s="66">
        <f t="shared" si="8"/>
        <v>-0.8836065573770492</v>
      </c>
      <c r="T55" s="94">
        <v>39899.32</v>
      </c>
      <c r="U55" s="95">
        <v>3845</v>
      </c>
      <c r="V55" s="67">
        <f t="shared" si="1"/>
        <v>10.376936280884266</v>
      </c>
    </row>
    <row r="56" spans="1:22" s="68" customFormat="1" ht="11.25">
      <c r="A56" s="51">
        <v>50</v>
      </c>
      <c r="B56" s="52"/>
      <c r="C56" s="71" t="s">
        <v>35</v>
      </c>
      <c r="D56" s="72" t="s">
        <v>36</v>
      </c>
      <c r="E56" s="73" t="s">
        <v>35</v>
      </c>
      <c r="F56" s="74">
        <v>43035</v>
      </c>
      <c r="G56" s="57" t="s">
        <v>37</v>
      </c>
      <c r="H56" s="75">
        <v>377</v>
      </c>
      <c r="I56" s="80">
        <v>1</v>
      </c>
      <c r="J56" s="109">
        <v>1</v>
      </c>
      <c r="K56" s="59">
        <v>40</v>
      </c>
      <c r="L56" s="81">
        <v>384</v>
      </c>
      <c r="M56" s="82">
        <v>64</v>
      </c>
      <c r="N56" s="62">
        <f>M56/J56</f>
        <v>64</v>
      </c>
      <c r="O56" s="63">
        <f t="shared" si="4"/>
        <v>6</v>
      </c>
      <c r="P56" s="64">
        <v>258</v>
      </c>
      <c r="Q56" s="65">
        <v>43</v>
      </c>
      <c r="R56" s="66">
        <f t="shared" si="7"/>
        <v>0.4883720930232558</v>
      </c>
      <c r="S56" s="66">
        <f t="shared" si="8"/>
        <v>0.4883720930232558</v>
      </c>
      <c r="T56" s="81">
        <v>66049915.76</v>
      </c>
      <c r="U56" s="82">
        <v>5588994</v>
      </c>
      <c r="V56" s="67">
        <f t="shared" si="1"/>
        <v>11.81785411829034</v>
      </c>
    </row>
    <row r="57" spans="1:22" s="68" customFormat="1" ht="11.25">
      <c r="A57" s="51">
        <v>51</v>
      </c>
      <c r="B57" s="52"/>
      <c r="C57" s="53" t="s">
        <v>43</v>
      </c>
      <c r="D57" s="54" t="s">
        <v>29</v>
      </c>
      <c r="E57" s="55" t="s">
        <v>44</v>
      </c>
      <c r="F57" s="56">
        <v>43245</v>
      </c>
      <c r="G57" s="57" t="s">
        <v>42</v>
      </c>
      <c r="H57" s="58">
        <v>249</v>
      </c>
      <c r="I57" s="58">
        <v>1</v>
      </c>
      <c r="J57" s="107">
        <v>1</v>
      </c>
      <c r="K57" s="59">
        <v>15</v>
      </c>
      <c r="L57" s="94">
        <v>310</v>
      </c>
      <c r="M57" s="91">
        <v>62</v>
      </c>
      <c r="N57" s="62">
        <f>M57/J57</f>
        <v>62</v>
      </c>
      <c r="O57" s="63">
        <f t="shared" si="4"/>
        <v>5</v>
      </c>
      <c r="P57" s="64">
        <v>350</v>
      </c>
      <c r="Q57" s="84">
        <v>70</v>
      </c>
      <c r="R57" s="66">
        <f t="shared" si="7"/>
        <v>-0.11428571428571428</v>
      </c>
      <c r="S57" s="66">
        <f t="shared" si="8"/>
        <v>-0.11428571428571428</v>
      </c>
      <c r="T57" s="90">
        <v>709284</v>
      </c>
      <c r="U57" s="91">
        <v>63192</v>
      </c>
      <c r="V57" s="67">
        <f t="shared" si="1"/>
        <v>11.22426889479681</v>
      </c>
    </row>
    <row r="58" spans="1:22" s="68" customFormat="1" ht="11.25">
      <c r="A58" s="51">
        <v>52</v>
      </c>
      <c r="B58" s="52"/>
      <c r="C58" s="53" t="s">
        <v>54</v>
      </c>
      <c r="D58" s="54" t="s">
        <v>27</v>
      </c>
      <c r="E58" s="55" t="s">
        <v>55</v>
      </c>
      <c r="F58" s="56">
        <v>43203</v>
      </c>
      <c r="G58" s="57" t="s">
        <v>34</v>
      </c>
      <c r="H58" s="58">
        <v>170</v>
      </c>
      <c r="I58" s="85">
        <v>1</v>
      </c>
      <c r="J58" s="108">
        <v>1</v>
      </c>
      <c r="K58" s="59">
        <v>15</v>
      </c>
      <c r="L58" s="86">
        <v>930</v>
      </c>
      <c r="M58" s="87">
        <v>36</v>
      </c>
      <c r="N58" s="62">
        <f>M58/J58</f>
        <v>36</v>
      </c>
      <c r="O58" s="63">
        <f t="shared" si="4"/>
        <v>25.833333333333332</v>
      </c>
      <c r="P58" s="64">
        <v>9326</v>
      </c>
      <c r="Q58" s="65">
        <v>1950</v>
      </c>
      <c r="R58" s="66">
        <f t="shared" si="7"/>
        <v>-0.9002787904782329</v>
      </c>
      <c r="S58" s="66">
        <f t="shared" si="8"/>
        <v>-0.9815384615384616</v>
      </c>
      <c r="T58" s="96">
        <v>281437.93</v>
      </c>
      <c r="U58" s="97">
        <v>24540</v>
      </c>
      <c r="V58" s="67">
        <f t="shared" si="1"/>
        <v>11.468538304808476</v>
      </c>
    </row>
    <row r="59" spans="1:22" s="68" customFormat="1" ht="11.25">
      <c r="A59" s="51">
        <v>53</v>
      </c>
      <c r="B59" s="52"/>
      <c r="C59" s="53" t="s">
        <v>75</v>
      </c>
      <c r="D59" s="54" t="s">
        <v>29</v>
      </c>
      <c r="E59" s="55" t="s">
        <v>76</v>
      </c>
      <c r="F59" s="56">
        <v>43280</v>
      </c>
      <c r="G59" s="57" t="s">
        <v>42</v>
      </c>
      <c r="H59" s="58">
        <v>248</v>
      </c>
      <c r="I59" s="58">
        <v>1</v>
      </c>
      <c r="J59" s="107">
        <v>1</v>
      </c>
      <c r="K59" s="59">
        <v>18</v>
      </c>
      <c r="L59" s="60">
        <v>236</v>
      </c>
      <c r="M59" s="77">
        <v>19</v>
      </c>
      <c r="N59" s="62">
        <f>M59/J59</f>
        <v>19</v>
      </c>
      <c r="O59" s="63">
        <f t="shared" si="4"/>
        <v>12.421052631578947</v>
      </c>
      <c r="P59" s="64">
        <v>534</v>
      </c>
      <c r="Q59" s="84">
        <v>99</v>
      </c>
      <c r="R59" s="66">
        <f t="shared" si="7"/>
        <v>-0.5580524344569289</v>
      </c>
      <c r="S59" s="66">
        <f t="shared" si="8"/>
        <v>-0.8080808080808081</v>
      </c>
      <c r="T59" s="90">
        <v>495611.5</v>
      </c>
      <c r="U59" s="91">
        <v>43361</v>
      </c>
      <c r="V59" s="67">
        <f t="shared" si="1"/>
        <v>11.429890915799913</v>
      </c>
    </row>
    <row r="60" spans="1:22" s="68" customFormat="1" ht="11.25">
      <c r="A60" s="51">
        <v>54</v>
      </c>
      <c r="B60" s="52"/>
      <c r="C60" s="71" t="s">
        <v>87</v>
      </c>
      <c r="D60" s="72" t="s">
        <v>29</v>
      </c>
      <c r="E60" s="73" t="s">
        <v>88</v>
      </c>
      <c r="F60" s="74">
        <v>43364</v>
      </c>
      <c r="G60" s="57" t="s">
        <v>26</v>
      </c>
      <c r="H60" s="75">
        <v>223</v>
      </c>
      <c r="I60" s="75">
        <v>1</v>
      </c>
      <c r="J60" s="107">
        <v>1</v>
      </c>
      <c r="K60" s="59">
        <v>6</v>
      </c>
      <c r="L60" s="60">
        <v>114</v>
      </c>
      <c r="M60" s="61">
        <v>12</v>
      </c>
      <c r="N60" s="62">
        <f>M60/J60</f>
        <v>12</v>
      </c>
      <c r="O60" s="63">
        <f t="shared" si="4"/>
        <v>9.5</v>
      </c>
      <c r="P60" s="64">
        <v>133</v>
      </c>
      <c r="Q60" s="65">
        <v>14</v>
      </c>
      <c r="R60" s="66">
        <f t="shared" si="7"/>
        <v>-0.14285714285714285</v>
      </c>
      <c r="S60" s="66">
        <f t="shared" si="8"/>
        <v>-0.14285714285714285</v>
      </c>
      <c r="T60" s="76">
        <v>167920.93</v>
      </c>
      <c r="U60" s="77">
        <v>13262</v>
      </c>
      <c r="V60" s="67">
        <f t="shared" si="1"/>
        <v>12.661810435831699</v>
      </c>
    </row>
    <row r="61" spans="1:22" s="68" customFormat="1" ht="11.25">
      <c r="A61" s="51">
        <v>55</v>
      </c>
      <c r="B61" s="52"/>
      <c r="C61" s="53" t="s">
        <v>68</v>
      </c>
      <c r="D61" s="54"/>
      <c r="E61" s="55" t="s">
        <v>69</v>
      </c>
      <c r="F61" s="56">
        <v>42594</v>
      </c>
      <c r="G61" s="57" t="s">
        <v>57</v>
      </c>
      <c r="H61" s="58">
        <v>7</v>
      </c>
      <c r="I61" s="58">
        <v>1</v>
      </c>
      <c r="J61" s="107">
        <v>1</v>
      </c>
      <c r="K61" s="59">
        <v>19</v>
      </c>
      <c r="L61" s="60">
        <v>50</v>
      </c>
      <c r="M61" s="61">
        <v>5</v>
      </c>
      <c r="N61" s="62">
        <f>M61/J61</f>
        <v>5</v>
      </c>
      <c r="O61" s="63">
        <f t="shared" si="4"/>
        <v>10</v>
      </c>
      <c r="P61" s="64">
        <v>160</v>
      </c>
      <c r="Q61" s="65">
        <v>16</v>
      </c>
      <c r="R61" s="66">
        <f t="shared" si="7"/>
        <v>-0.6875</v>
      </c>
      <c r="S61" s="66">
        <f t="shared" si="8"/>
        <v>-0.6875</v>
      </c>
      <c r="T61" s="60">
        <v>89768.09999999999</v>
      </c>
      <c r="U61" s="61">
        <v>7734</v>
      </c>
      <c r="V61" s="67">
        <f t="shared" si="1"/>
        <v>11.606943366951123</v>
      </c>
    </row>
    <row r="62" spans="1:22" s="68" customFormat="1" ht="11.25">
      <c r="A62" s="51">
        <v>56</v>
      </c>
      <c r="B62" s="52"/>
      <c r="C62" s="53" t="s">
        <v>65</v>
      </c>
      <c r="D62" s="54"/>
      <c r="E62" s="55" t="s">
        <v>65</v>
      </c>
      <c r="F62" s="56">
        <v>32087</v>
      </c>
      <c r="G62" s="57" t="s">
        <v>45</v>
      </c>
      <c r="H62" s="58">
        <v>11</v>
      </c>
      <c r="I62" s="58">
        <v>1</v>
      </c>
      <c r="J62" s="107">
        <v>1</v>
      </c>
      <c r="K62" s="59">
        <v>12</v>
      </c>
      <c r="L62" s="60">
        <v>50</v>
      </c>
      <c r="M62" s="61">
        <v>5</v>
      </c>
      <c r="N62" s="62">
        <f>M62/J62</f>
        <v>5</v>
      </c>
      <c r="O62" s="63">
        <f t="shared" si="4"/>
        <v>10</v>
      </c>
      <c r="P62" s="64">
        <v>40</v>
      </c>
      <c r="Q62" s="65">
        <v>4</v>
      </c>
      <c r="R62" s="66">
        <f t="shared" si="7"/>
        <v>0.25</v>
      </c>
      <c r="S62" s="66">
        <f t="shared" si="8"/>
        <v>0.25</v>
      </c>
      <c r="T62" s="60">
        <v>56508.3</v>
      </c>
      <c r="U62" s="61">
        <v>5581</v>
      </c>
      <c r="V62" s="67">
        <f t="shared" si="1"/>
        <v>10.125120946067014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2018-11-02T15:56:16Z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