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015" windowHeight="9690" tabRatio="697" activeTab="0"/>
  </bookViews>
  <sheets>
    <sheet name="19-25.10.2018 (hafta)" sheetId="1" r:id="rId1"/>
  </sheets>
  <definedNames>
    <definedName name="Excel_BuiltIn__FilterDatabase" localSheetId="0">'19-25.10.2018 (hafta)'!$A$1:$V$84</definedName>
    <definedName name="_xlnm.Print_Area" localSheetId="0">'19-25.10.2018 (hafta)'!#REF!</definedName>
  </definedNames>
  <calcPr fullCalcOnLoad="1"/>
</workbook>
</file>

<file path=xl/sharedStrings.xml><?xml version="1.0" encoding="utf-8"?>
<sst xmlns="http://schemas.openxmlformats.org/spreadsheetml/2006/main" count="345" uniqueCount="174">
  <si>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</si>
  <si>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</si>
  <si>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</si>
  <si>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</si>
  <si>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</si>
  <si>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</si>
  <si>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</si>
  <si>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</si>
  <si>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</si>
  <si>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</si>
  <si>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</si>
  <si>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</si>
  <si>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</si>
  <si>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</si>
  <si>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</si>
  <si>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</si>
  <si>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</si>
  <si>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</si>
  <si>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</si>
  <si>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</si>
  <si>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</si>
  <si>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</si>
  <si>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</si>
  <si>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</si>
  <si>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</si>
  <si>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</si>
  <si>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TME</t>
  </si>
  <si>
    <t>7+13A</t>
  </si>
  <si>
    <t>WARNER BROS. TURKEY</t>
  </si>
  <si>
    <t>7A</t>
  </si>
  <si>
    <t>CHANTIER FILMS</t>
  </si>
  <si>
    <t>G</t>
  </si>
  <si>
    <t>AHLAT AĞACI</t>
  </si>
  <si>
    <t>CGVMARS DAĞITIM</t>
  </si>
  <si>
    <t>BİR FİLM</t>
  </si>
  <si>
    <t>AYLA</t>
  </si>
  <si>
    <t>7+</t>
  </si>
  <si>
    <t>CGVMARS/WARNER BROS. TURKEY</t>
  </si>
  <si>
    <t>DERİN FİLM</t>
  </si>
  <si>
    <t>CİN-İ AYET</t>
  </si>
  <si>
    <t>ELIAS OG STOREGAPS HEMMELIGHET</t>
  </si>
  <si>
    <t>SEVIMLI TEKNELER</t>
  </si>
  <si>
    <t>FİLMARTI</t>
  </si>
  <si>
    <t>13+</t>
  </si>
  <si>
    <t>ÖZEN FİLM</t>
  </si>
  <si>
    <t>DQE'S PETER PAN: THE NEW ADVENTURES</t>
  </si>
  <si>
    <t>PETER PAN VE TINKER BELL: SİHİRLİ DÜNYA</t>
  </si>
  <si>
    <t>L'ATELIER</t>
  </si>
  <si>
    <t>ATÖLYE</t>
  </si>
  <si>
    <t>BS DAĞITIM</t>
  </si>
  <si>
    <t>BİZİM KÖYÜN ŞARKISI</t>
  </si>
  <si>
    <t>HÜRKUŞ: GÖKLERDEKİ KAHRAMAN</t>
  </si>
  <si>
    <t>HÜRKUŞ: GÖKLERDEKİ KAHRAMANÜ</t>
  </si>
  <si>
    <t>13+15A</t>
  </si>
  <si>
    <t>MC FİLM</t>
  </si>
  <si>
    <t>THE NUT JOB 2: NUTTY BY NATURE</t>
  </si>
  <si>
    <t>FINDIK İŞİ 2</t>
  </si>
  <si>
    <t>KELEBEKLER</t>
  </si>
  <si>
    <t>KURMACA</t>
  </si>
  <si>
    <t>BÜTÜN SAADETLER MÜMKÜNDÜR</t>
  </si>
  <si>
    <t>BÜTÜN SAADETLER MÜMKÜN</t>
  </si>
  <si>
    <t>RENKLİ BALIK YENİ DÜNYA KAŞİFİ</t>
  </si>
  <si>
    <t>HOW TO TALK TO GIRLS AT PARTIES</t>
  </si>
  <si>
    <t>PARTİLERDE KIZ TAVLAMA SANATI</t>
  </si>
  <si>
    <t>FERDINAND</t>
  </si>
  <si>
    <t>BAL KAYMAK</t>
  </si>
  <si>
    <t>LIGHTING DINDIN</t>
  </si>
  <si>
    <t>BÜYÜLÜ KANATLAR</t>
  </si>
  <si>
    <t>EARLY MAN</t>
  </si>
  <si>
    <t>TAŞ DEVRİ FİRARDA</t>
  </si>
  <si>
    <t>18+</t>
  </si>
  <si>
    <t>M3 FİLM</t>
  </si>
  <si>
    <t>SOFRA SIRLARI</t>
  </si>
  <si>
    <t>DİRENİŞ: KARATAY</t>
  </si>
  <si>
    <t>BOBBY THE HEDGEHOG</t>
  </si>
  <si>
    <t>BOBİ: DİKENLERİN GÜCÜ ADINA!</t>
  </si>
  <si>
    <t>BOONIE BEARS: THE BIG TOP SECRET</t>
  </si>
  <si>
    <t>AY KARDEŞLER 3: SİRKTE CURCUNA</t>
  </si>
  <si>
    <t>DIE HASCHENSCHULE: JAGD NACH DEM GOLDENEN</t>
  </si>
  <si>
    <t>TAVŞAN OKULU</t>
  </si>
  <si>
    <t>SUBURBICON</t>
  </si>
  <si>
    <t>SAUL FIA</t>
  </si>
  <si>
    <t>SAUL'UN OĞLU</t>
  </si>
  <si>
    <t>ANONS</t>
  </si>
  <si>
    <t>ANAYURT OTELİ</t>
  </si>
  <si>
    <t>THE DOUBLE LIFE OF VERONIQUE</t>
  </si>
  <si>
    <t>VERONIQUE'İN İKİLİ YAŞAMI</t>
  </si>
  <si>
    <t>DIVAS ASTES</t>
  </si>
  <si>
    <t>İKİ KAFADAR</t>
  </si>
  <si>
    <t>THE MOJICONS 2</t>
  </si>
  <si>
    <t>SEVİMLİ EMOJİLER 2</t>
  </si>
  <si>
    <t>KAPT'N SHARKY</t>
  </si>
  <si>
    <t>KAPTAN DANDUN</t>
  </si>
  <si>
    <t>ZAMA</t>
  </si>
  <si>
    <t>MARY SHALLEY</t>
  </si>
  <si>
    <t>MARY SHELLEY</t>
  </si>
  <si>
    <t>SIBERIA</t>
  </si>
  <si>
    <t>SİBİRYA</t>
  </si>
  <si>
    <t>DEEP</t>
  </si>
  <si>
    <t>DİP DİP: BİR OKYANUS MACERASI</t>
  </si>
  <si>
    <t>KYNODONTAS</t>
  </si>
  <si>
    <t>KÖPEK DİŞİ</t>
  </si>
  <si>
    <t>THE INCREDIBLES 2</t>
  </si>
  <si>
    <t>İNANILMAZ AİLE 2</t>
  </si>
  <si>
    <t>MUG</t>
  </si>
  <si>
    <t>YÜZ</t>
  </si>
  <si>
    <t>KISKANÇ</t>
  </si>
  <si>
    <t>JALOUSE</t>
  </si>
  <si>
    <t>ZİFİR-İ AZAP</t>
  </si>
  <si>
    <t>DIE BIENE MAJA - DIE HONIGSPIELE</t>
  </si>
  <si>
    <t>ARI MAYA 2: BAL OYUNLARI</t>
  </si>
  <si>
    <t>ALPHA</t>
  </si>
  <si>
    <t>ALFA KURT</t>
  </si>
  <si>
    <t>A SIMPLE FAVOR</t>
  </si>
  <si>
    <t>BASİT BİR FİLM</t>
  </si>
  <si>
    <t>BEAST</t>
  </si>
  <si>
    <t>CANAVAR</t>
  </si>
  <si>
    <t>THE NUN</t>
  </si>
  <si>
    <t>DEHŞETİN YÜZÜ</t>
  </si>
  <si>
    <t>HOME AGAIN</t>
  </si>
  <si>
    <t>KAPIMDAKİ AŞK</t>
  </si>
  <si>
    <t>GÖÇ YOLU</t>
  </si>
  <si>
    <t>WHELLY</t>
  </si>
  <si>
    <t>CESUR ARABA</t>
  </si>
  <si>
    <t>GÜVERCİN</t>
  </si>
  <si>
    <t>RADIOGRAM</t>
  </si>
  <si>
    <t>BÜCÜR</t>
  </si>
  <si>
    <t>CJET</t>
  </si>
  <si>
    <t>NEVER LEAVE ME</t>
  </si>
  <si>
    <t>BIRAKMA BENİ</t>
  </si>
  <si>
    <t>İSTİKAMET: DÜĞÜN</t>
  </si>
  <si>
    <t>DESTINATION WEDDING</t>
  </si>
  <si>
    <t>HALEF</t>
  </si>
  <si>
    <t>TOUCH ME NOT</t>
  </si>
  <si>
    <t>DOKUNMA BANA</t>
  </si>
  <si>
    <t>GÖKTAŞI</t>
  </si>
  <si>
    <t>SMALLFOOT</t>
  </si>
  <si>
    <t>KÜÇÜK AYAK</t>
  </si>
  <si>
    <t>KAYIP ARANIYOR</t>
  </si>
  <si>
    <t>SEARCHING</t>
  </si>
  <si>
    <t>LA NUIT A DEVORE LE MONDE</t>
  </si>
  <si>
    <t>GECE DÜNYAYI YUTTUĞUNDA</t>
  </si>
  <si>
    <t>BABAMIN CEKETİ</t>
  </si>
  <si>
    <t>İSTANBUL MUHAFIZLARI</t>
  </si>
  <si>
    <t>AYDEDE</t>
  </si>
  <si>
    <t>BÜYÜLÜ KONAKTA RUH ÇAĞIRAN GENÇLER</t>
  </si>
  <si>
    <t>SOKAK SINIFI</t>
  </si>
  <si>
    <t>JOHNNY ENGLISH STRIKES AGAIN</t>
  </si>
  <si>
    <t>JOHNNY ENGLISH TEKRAR İŞ BAŞINDA</t>
  </si>
  <si>
    <t>VENOM</t>
  </si>
  <si>
    <t>VENOM: ZEHİRLİ ÖFKE</t>
  </si>
  <si>
    <t>A STAR IS BORN</t>
  </si>
  <si>
    <t>BİR YILDIZ DOĞUYOR</t>
  </si>
  <si>
    <t>KINGS</t>
  </si>
  <si>
    <t>LAS HEREDERAS</t>
  </si>
  <si>
    <t>MİSAFİRLER</t>
  </si>
  <si>
    <t>BAD TIMES AT THE EL ROYALE</t>
  </si>
  <si>
    <t>EL ROYAL'DE ZOR ZAMANLAR</t>
  </si>
  <si>
    <t>SLENDER MAN</t>
  </si>
  <si>
    <t>UZUN KABUS</t>
  </si>
  <si>
    <t>YOL ARKADAŞIM 2</t>
  </si>
  <si>
    <t>YOLARKADAŞIM 2</t>
  </si>
  <si>
    <t>KEŞİF</t>
  </si>
  <si>
    <t>HELLFEST</t>
  </si>
  <si>
    <t>CEHENNEM FESTİVALİ</t>
  </si>
  <si>
    <t>SEVGİLİ KOMŞUM</t>
  </si>
  <si>
    <t>THE KINDERGARTEN TEACHER</t>
  </si>
  <si>
    <t>ANAOKULU ÖĞRETMENİ</t>
  </si>
  <si>
    <t>EL UMMAR</t>
  </si>
  <si>
    <t>ELLIOT THE LITTLEST REINDEER</t>
  </si>
  <si>
    <t>KARLAR PRENSİ: ELLIOT</t>
  </si>
  <si>
    <t>FIRST MAN</t>
  </si>
  <si>
    <t>AY'DA İLK İNSAN</t>
  </si>
  <si>
    <t>19 - 25 EKİM 2018 / 43. VİZYON HAFTASI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</si>
</sst>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</numFmts>
  <fonts count="75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b/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58" fillId="20" borderId="5" applyNumberFormat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59" fillId="22" borderId="6" applyNumberFormat="0" applyAlignment="0" applyProtection="0"/>
    <xf numFmtId="0" fontId="60" fillId="20" borderId="6" applyNumberFormat="0" applyAlignment="0" applyProtection="0"/>
    <xf numFmtId="0" fontId="61" fillId="23" borderId="7" applyNumberFormat="0" applyAlignment="0" applyProtection="0"/>
    <xf numFmtId="0" fontId="62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64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2" fillId="35" borderId="14" xfId="0" applyNumberFormat="1" applyFont="1" applyFill="1" applyBorder="1" applyAlignment="1" applyProtection="1">
      <alignment horizontal="center" vertical="center"/>
      <protection/>
    </xf>
    <xf numFmtId="181" fontId="23" fillId="0" borderId="14" xfId="0" applyNumberFormat="1" applyFont="1" applyFill="1" applyBorder="1" applyAlignment="1">
      <alignment vertical="center"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26" fillId="0" borderId="14" xfId="44" applyNumberFormat="1" applyFont="1" applyFill="1" applyBorder="1" applyAlignment="1" applyProtection="1">
      <alignment horizontal="right" vertical="center"/>
      <protection locked="0"/>
    </xf>
    <xf numFmtId="3" fontId="26" fillId="0" borderId="14" xfId="44" applyNumberFormat="1" applyFont="1" applyFill="1" applyBorder="1" applyAlignment="1" applyProtection="1">
      <alignment horizontal="right" vertical="center"/>
      <protection locked="0"/>
    </xf>
    <xf numFmtId="177" fontId="6" fillId="0" borderId="14" xfId="133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27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25" fillId="0" borderId="14" xfId="45" applyNumberFormat="1" applyFont="1" applyFill="1" applyBorder="1" applyAlignment="1" applyProtection="1">
      <alignment horizontal="right" vertical="center"/>
      <protection locked="0"/>
    </xf>
    <xf numFmtId="49" fontId="23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4" fontId="26" fillId="0" borderId="14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horizontal="right" vertical="center"/>
    </xf>
    <xf numFmtId="0" fontId="22" fillId="35" borderId="14" xfId="0" applyFont="1" applyFill="1" applyBorder="1" applyAlignment="1">
      <alignment horizontal="center" vertical="center"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4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26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5" fillId="0" borderId="14" xfId="64" applyNumberFormat="1" applyFont="1" applyFill="1" applyBorder="1" applyAlignment="1">
      <alignment horizontal="right" vertical="center" shrinkToFit="1"/>
      <protection/>
    </xf>
    <xf numFmtId="3" fontId="25" fillId="0" borderId="14" xfId="64" applyNumberFormat="1" applyFont="1" applyFill="1" applyBorder="1" applyAlignment="1">
      <alignment horizontal="right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67" fillId="0" borderId="14" xfId="46" applyNumberFormat="1" applyFont="1" applyFill="1" applyBorder="1" applyAlignment="1" applyProtection="1">
      <alignment horizontal="right" vertical="center"/>
      <protection locked="0"/>
    </xf>
    <xf numFmtId="3" fontId="67" fillId="0" borderId="14" xfId="46" applyNumberFormat="1" applyFont="1" applyFill="1" applyBorder="1" applyAlignment="1" applyProtection="1">
      <alignment horizontal="right" vertical="center"/>
      <protection locked="0"/>
    </xf>
    <xf numFmtId="4" fontId="67" fillId="0" borderId="14" xfId="65" applyNumberFormat="1" applyFont="1" applyFill="1" applyBorder="1" applyAlignment="1" applyProtection="1">
      <alignment horizontal="right" vertical="center"/>
      <protection/>
    </xf>
    <xf numFmtId="3" fontId="67" fillId="0" borderId="14" xfId="65" applyNumberFormat="1" applyFont="1" applyFill="1" applyBorder="1" applyAlignment="1" applyProtection="1">
      <alignment horizontal="right" vertical="center"/>
      <protection/>
    </xf>
    <xf numFmtId="4" fontId="67" fillId="0" borderId="14" xfId="44" applyNumberFormat="1" applyFont="1" applyFill="1" applyBorder="1" applyAlignment="1" applyProtection="1">
      <alignment horizontal="right" vertical="center"/>
      <protection locked="0"/>
    </xf>
    <xf numFmtId="3" fontId="67" fillId="0" borderId="14" xfId="44" applyNumberFormat="1" applyFont="1" applyFill="1" applyBorder="1" applyAlignment="1" applyProtection="1">
      <alignment horizontal="right" vertical="center"/>
      <protection locked="0"/>
    </xf>
    <xf numFmtId="4" fontId="67" fillId="0" borderId="14" xfId="121" applyNumberFormat="1" applyFont="1" applyFill="1" applyBorder="1" applyAlignment="1" applyProtection="1">
      <alignment horizontal="right" vertical="center"/>
      <protection locked="0"/>
    </xf>
    <xf numFmtId="3" fontId="67" fillId="0" borderId="14" xfId="121" applyNumberFormat="1" applyFont="1" applyFill="1" applyBorder="1" applyAlignment="1" applyProtection="1">
      <alignment horizontal="right" vertical="center"/>
      <protection locked="0"/>
    </xf>
    <xf numFmtId="4" fontId="67" fillId="0" borderId="14" xfId="0" applyNumberFormat="1" applyFont="1" applyFill="1" applyBorder="1" applyAlignment="1" applyProtection="1">
      <alignment horizontal="right" vertical="center" shrinkToFit="1"/>
      <protection/>
    </xf>
    <xf numFmtId="3" fontId="67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29" fillId="35" borderId="0" xfId="0" applyFont="1" applyFill="1" applyAlignment="1">
      <alignment horizontal="center" vertical="center"/>
    </xf>
    <xf numFmtId="0" fontId="26" fillId="36" borderId="12" xfId="0" applyFont="1" applyFill="1" applyBorder="1" applyAlignment="1" applyProtection="1">
      <alignment horizontal="center"/>
      <protection locked="0"/>
    </xf>
    <xf numFmtId="0" fontId="68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67" fillId="0" borderId="14" xfId="78" applyNumberFormat="1" applyFont="1" applyFill="1" applyBorder="1" applyAlignment="1" applyProtection="1">
      <alignment horizontal="right" vertical="center" wrapText="1"/>
      <protection/>
    </xf>
    <xf numFmtId="3" fontId="67" fillId="0" borderId="14" xfId="78" applyNumberFormat="1" applyFont="1" applyFill="1" applyBorder="1" applyAlignment="1" applyProtection="1">
      <alignment horizontal="right" vertical="center" wrapText="1"/>
      <protection/>
    </xf>
    <xf numFmtId="4" fontId="67" fillId="0" borderId="14" xfId="0" applyNumberFormat="1" applyFont="1" applyFill="1" applyBorder="1" applyAlignment="1">
      <alignment horizontal="right" vertical="center"/>
    </xf>
    <xf numFmtId="3" fontId="67" fillId="0" borderId="14" xfId="0" applyNumberFormat="1" applyFont="1" applyFill="1" applyBorder="1" applyAlignment="1">
      <alignment horizontal="right" vertical="center"/>
    </xf>
    <xf numFmtId="0" fontId="69" fillId="35" borderId="0" xfId="0" applyFont="1" applyFill="1" applyAlignment="1">
      <alignment horizontal="center" vertical="center"/>
    </xf>
    <xf numFmtId="0" fontId="70" fillId="35" borderId="0" xfId="0" applyNumberFormat="1" applyFont="1" applyFill="1" applyAlignment="1">
      <alignment horizontal="center" vertical="center"/>
    </xf>
    <xf numFmtId="0" fontId="71" fillId="35" borderId="0" xfId="0" applyFont="1" applyFill="1" applyBorder="1" applyAlignment="1" applyProtection="1">
      <alignment horizontal="center" vertical="center"/>
      <protection locked="0"/>
    </xf>
    <xf numFmtId="0" fontId="72" fillId="36" borderId="12" xfId="0" applyFont="1" applyFill="1" applyBorder="1" applyAlignment="1" applyProtection="1">
      <alignment horizontal="center"/>
      <protection locked="0"/>
    </xf>
    <xf numFmtId="0" fontId="72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3" fillId="35" borderId="0" xfId="0" applyNumberFormat="1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 applyProtection="1">
      <alignment horizontal="center" vertical="center" shrinkToFit="1"/>
      <protection/>
    </xf>
    <xf numFmtId="0" fontId="74" fillId="0" borderId="14" xfId="81" applyFont="1" applyFill="1" applyBorder="1" applyAlignment="1" applyProtection="1">
      <alignment horizontal="center" vertical="center"/>
      <protection locked="0"/>
    </xf>
    <xf numFmtId="0" fontId="74" fillId="0" borderId="14" xfId="0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28125" defaultRowHeight="12.75"/>
  <cols>
    <col min="1" max="1" width="2.7109375" style="1" bestFit="1" customWidth="1"/>
    <col min="2" max="2" width="3.28125" style="2" bestFit="1" customWidth="1"/>
    <col min="3" max="3" width="28.8515625" style="3" bestFit="1" customWidth="1"/>
    <col min="4" max="4" width="4.00390625" style="4" bestFit="1" customWidth="1"/>
    <col min="5" max="5" width="24.28125" style="6" bestFit="1" customWidth="1"/>
    <col min="6" max="6" width="5.8515625" style="7" bestFit="1" customWidth="1"/>
    <col min="7" max="7" width="19.57421875" style="8" bestFit="1" customWidth="1"/>
    <col min="8" max="9" width="3.140625" style="9" customWidth="1"/>
    <col min="10" max="10" width="3.140625" style="124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9.00390625" style="11" bestFit="1" customWidth="1"/>
    <col min="17" max="17" width="5.57421875" style="11" bestFit="1" customWidth="1"/>
    <col min="18" max="19" width="5.7109375" style="12" bestFit="1" customWidth="1"/>
    <col min="20" max="20" width="9.00390625" style="13" bestFit="1" customWidth="1"/>
    <col min="21" max="21" width="6.7109375" style="16" bestFit="1" customWidth="1"/>
    <col min="22" max="22" width="4.28125" style="17" bestFit="1" customWidth="1"/>
    <col min="23" max="16384" width="4.28125" style="3" customWidth="1"/>
  </cols>
  <sheetData>
    <row r="1" spans="1:22" s="23" customFormat="1" ht="12.75">
      <c r="A1" s="18"/>
      <c r="B1" s="129" t="s">
        <v>0</v>
      </c>
      <c r="C1" s="129"/>
      <c r="D1" s="19"/>
      <c r="E1" s="20"/>
      <c r="F1" s="21"/>
      <c r="G1" s="20"/>
      <c r="H1" s="22"/>
      <c r="I1" s="112"/>
      <c r="J1" s="119"/>
      <c r="K1" s="22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s="23" customFormat="1" ht="12.75">
      <c r="A2" s="18"/>
      <c r="B2" s="131" t="s">
        <v>1</v>
      </c>
      <c r="C2" s="131"/>
      <c r="D2" s="24"/>
      <c r="E2" s="25"/>
      <c r="F2" s="26"/>
      <c r="G2" s="25"/>
      <c r="H2" s="27"/>
      <c r="I2" s="27"/>
      <c r="J2" s="120"/>
      <c r="K2" s="28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s="23" customFormat="1" ht="11.25">
      <c r="A3" s="18"/>
      <c r="B3" s="132" t="s">
        <v>173</v>
      </c>
      <c r="C3" s="132"/>
      <c r="D3" s="29"/>
      <c r="E3" s="30"/>
      <c r="F3" s="31"/>
      <c r="G3" s="30"/>
      <c r="H3" s="32"/>
      <c r="I3" s="32"/>
      <c r="J3" s="121"/>
      <c r="K3" s="32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113"/>
      <c r="J4" s="122"/>
      <c r="K4" s="38"/>
      <c r="L4" s="133" t="s">
        <v>3</v>
      </c>
      <c r="M4" s="133"/>
      <c r="N4" s="133" t="s">
        <v>3</v>
      </c>
      <c r="O4" s="133"/>
      <c r="P4" s="133" t="s">
        <v>4</v>
      </c>
      <c r="Q4" s="133"/>
      <c r="R4" s="133" t="s">
        <v>2</v>
      </c>
      <c r="S4" s="133"/>
      <c r="T4" s="133" t="s">
        <v>5</v>
      </c>
      <c r="U4" s="133"/>
      <c r="V4" s="133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114" t="s">
        <v>12</v>
      </c>
      <c r="J5" s="123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5"/>
      <c r="M6" s="15"/>
      <c r="N6" s="15"/>
      <c r="O6" s="15"/>
      <c r="P6" s="15"/>
      <c r="Q6" s="15"/>
      <c r="R6" s="15"/>
      <c r="S6" s="15"/>
    </row>
    <row r="7" spans="1:22" s="68" customFormat="1" ht="11.25">
      <c r="A7" s="51">
        <v>1</v>
      </c>
      <c r="B7" s="52"/>
      <c r="C7" s="53" t="s">
        <v>160</v>
      </c>
      <c r="D7" s="54" t="s">
        <v>27</v>
      </c>
      <c r="E7" s="55" t="s">
        <v>161</v>
      </c>
      <c r="F7" s="56">
        <v>43385</v>
      </c>
      <c r="G7" s="57" t="s">
        <v>127</v>
      </c>
      <c r="H7" s="58">
        <v>400</v>
      </c>
      <c r="I7" s="58">
        <v>400</v>
      </c>
      <c r="J7" s="125">
        <v>950</v>
      </c>
      <c r="K7" s="59">
        <v>2</v>
      </c>
      <c r="L7" s="60">
        <v>7296600</v>
      </c>
      <c r="M7" s="61">
        <v>571552</v>
      </c>
      <c r="N7" s="62">
        <f>M7/J7</f>
        <v>601.6336842105263</v>
      </c>
      <c r="O7" s="63">
        <f aca="true" t="shared" si="0" ref="O7:O70">L7/M7</f>
        <v>12.766292480824141</v>
      </c>
      <c r="P7" s="64">
        <v>10081638.08</v>
      </c>
      <c r="Q7" s="65">
        <v>794430</v>
      </c>
      <c r="R7" s="66">
        <f>IF(P7&lt;&gt;0,-(P7-L7)/P7,"")</f>
        <v>-0.2762485677327548</v>
      </c>
      <c r="S7" s="66">
        <f>IF(Q7&lt;&gt;0,-(Q7-M7)/Q7,"")</f>
        <v>-0.28055083519001045</v>
      </c>
      <c r="T7" s="60">
        <v>17378238</v>
      </c>
      <c r="U7" s="61">
        <v>1365982</v>
      </c>
      <c r="V7" s="67">
        <f aca="true" t="shared" si="1" ref="V7:V70">T7/U7</f>
        <v>12.722157392996394</v>
      </c>
    </row>
    <row r="8" spans="1:22" s="68" customFormat="1" ht="11.25">
      <c r="A8" s="51">
        <v>2</v>
      </c>
      <c r="B8" s="89"/>
      <c r="C8" s="70" t="s">
        <v>149</v>
      </c>
      <c r="D8" s="71" t="s">
        <v>53</v>
      </c>
      <c r="E8" s="72" t="s">
        <v>150</v>
      </c>
      <c r="F8" s="73">
        <v>43378</v>
      </c>
      <c r="G8" s="57" t="s">
        <v>28</v>
      </c>
      <c r="H8" s="74">
        <v>355</v>
      </c>
      <c r="I8" s="74">
        <v>359</v>
      </c>
      <c r="J8" s="125">
        <v>359</v>
      </c>
      <c r="K8" s="59">
        <v>3</v>
      </c>
      <c r="L8" s="60">
        <v>1918291</v>
      </c>
      <c r="M8" s="61">
        <v>131728</v>
      </c>
      <c r="N8" s="62">
        <f>M8/J8</f>
        <v>366.93036211699166</v>
      </c>
      <c r="O8" s="63">
        <f t="shared" si="0"/>
        <v>14.562515182800922</v>
      </c>
      <c r="P8" s="64">
        <v>3273459</v>
      </c>
      <c r="Q8" s="65">
        <v>214663</v>
      </c>
      <c r="R8" s="66">
        <f>IF(P8&lt;&gt;0,-(P8-L8)/P8,"")</f>
        <v>-0.41398655061816875</v>
      </c>
      <c r="S8" s="66">
        <f>IF(Q8&lt;&gt;0,-(Q8-M8)/Q8,"")</f>
        <v>-0.3863497668438436</v>
      </c>
      <c r="T8" s="75">
        <v>11768285</v>
      </c>
      <c r="U8" s="76">
        <v>778285</v>
      </c>
      <c r="V8" s="67">
        <f t="shared" si="1"/>
        <v>15.120791226864196</v>
      </c>
    </row>
    <row r="9" spans="1:22" s="68" customFormat="1" ht="11.25">
      <c r="A9" s="51">
        <v>3</v>
      </c>
      <c r="B9" s="69" t="s">
        <v>24</v>
      </c>
      <c r="C9" s="53" t="s">
        <v>171</v>
      </c>
      <c r="D9" s="54" t="s">
        <v>27</v>
      </c>
      <c r="E9" s="55" t="s">
        <v>172</v>
      </c>
      <c r="F9" s="56">
        <v>43392</v>
      </c>
      <c r="G9" s="57" t="s">
        <v>23</v>
      </c>
      <c r="H9" s="58">
        <v>191</v>
      </c>
      <c r="I9" s="58">
        <v>191</v>
      </c>
      <c r="J9" s="125">
        <v>191</v>
      </c>
      <c r="K9" s="59">
        <v>1</v>
      </c>
      <c r="L9" s="60">
        <v>1057273</v>
      </c>
      <c r="M9" s="61">
        <v>67411</v>
      </c>
      <c r="N9" s="62">
        <f>M9/J9</f>
        <v>352.9371727748691</v>
      </c>
      <c r="O9" s="63">
        <f t="shared" si="0"/>
        <v>15.683983326163386</v>
      </c>
      <c r="P9" s="64"/>
      <c r="Q9" s="65"/>
      <c r="R9" s="66"/>
      <c r="S9" s="66"/>
      <c r="T9" s="60">
        <v>1098316</v>
      </c>
      <c r="U9" s="61">
        <v>70120</v>
      </c>
      <c r="V9" s="67">
        <f t="shared" si="1"/>
        <v>15.663377067883628</v>
      </c>
    </row>
    <row r="10" spans="1:22" s="68" customFormat="1" ht="11.25">
      <c r="A10" s="51">
        <v>4</v>
      </c>
      <c r="B10" s="69" t="s">
        <v>24</v>
      </c>
      <c r="C10" s="70" t="s">
        <v>169</v>
      </c>
      <c r="D10" s="71" t="s">
        <v>31</v>
      </c>
      <c r="E10" s="72" t="s">
        <v>170</v>
      </c>
      <c r="F10" s="73">
        <v>43392</v>
      </c>
      <c r="G10" s="57" t="s">
        <v>26</v>
      </c>
      <c r="H10" s="74">
        <v>266</v>
      </c>
      <c r="I10" s="74">
        <v>266</v>
      </c>
      <c r="J10" s="125">
        <v>266</v>
      </c>
      <c r="K10" s="59">
        <v>1</v>
      </c>
      <c r="L10" s="60">
        <v>696182.2</v>
      </c>
      <c r="M10" s="61">
        <v>54302</v>
      </c>
      <c r="N10" s="62">
        <f>M10/J10</f>
        <v>204.14285714285714</v>
      </c>
      <c r="O10" s="63">
        <f t="shared" si="0"/>
        <v>12.82056277853486</v>
      </c>
      <c r="P10" s="64"/>
      <c r="Q10" s="65"/>
      <c r="R10" s="66"/>
      <c r="S10" s="66"/>
      <c r="T10" s="75">
        <v>696182.2</v>
      </c>
      <c r="U10" s="76">
        <v>54302</v>
      </c>
      <c r="V10" s="67">
        <f t="shared" si="1"/>
        <v>12.82056277853486</v>
      </c>
    </row>
    <row r="11" spans="1:22" s="68" customFormat="1" ht="11.25">
      <c r="A11" s="51">
        <v>5</v>
      </c>
      <c r="B11" s="52"/>
      <c r="C11" s="53" t="s">
        <v>143</v>
      </c>
      <c r="D11" s="54" t="s">
        <v>31</v>
      </c>
      <c r="E11" s="55" t="s">
        <v>143</v>
      </c>
      <c r="F11" s="56">
        <v>43378</v>
      </c>
      <c r="G11" s="57" t="s">
        <v>33</v>
      </c>
      <c r="H11" s="58">
        <v>262</v>
      </c>
      <c r="I11" s="58">
        <v>246</v>
      </c>
      <c r="J11" s="125">
        <v>246</v>
      </c>
      <c r="K11" s="59">
        <v>3</v>
      </c>
      <c r="L11" s="60">
        <v>633740.96</v>
      </c>
      <c r="M11" s="61">
        <v>50610</v>
      </c>
      <c r="N11" s="62">
        <f>M11/J11</f>
        <v>205.73170731707316</v>
      </c>
      <c r="O11" s="63">
        <f t="shared" si="0"/>
        <v>12.522050187709938</v>
      </c>
      <c r="P11" s="64">
        <v>930631.53</v>
      </c>
      <c r="Q11" s="65">
        <v>72242</v>
      </c>
      <c r="R11" s="66">
        <f aca="true" t="shared" si="2" ref="R11:S14">IF(P11&lt;&gt;0,-(P11-L11)/P11,"")</f>
        <v>-0.31902053651674583</v>
      </c>
      <c r="S11" s="66">
        <f t="shared" si="2"/>
        <v>-0.29943800005536947</v>
      </c>
      <c r="T11" s="60">
        <v>2461362.22</v>
      </c>
      <c r="U11" s="61">
        <v>191874</v>
      </c>
      <c r="V11" s="67">
        <f t="shared" si="1"/>
        <v>12.828013279548038</v>
      </c>
    </row>
    <row r="12" spans="1:22" s="68" customFormat="1" ht="11.25">
      <c r="A12" s="51">
        <v>6</v>
      </c>
      <c r="B12" s="52"/>
      <c r="C12" s="70" t="s">
        <v>158</v>
      </c>
      <c r="D12" s="71" t="s">
        <v>53</v>
      </c>
      <c r="E12" s="72" t="s">
        <v>159</v>
      </c>
      <c r="F12" s="73">
        <v>43385</v>
      </c>
      <c r="G12" s="57" t="s">
        <v>28</v>
      </c>
      <c r="H12" s="74">
        <v>234</v>
      </c>
      <c r="I12" s="74">
        <v>225</v>
      </c>
      <c r="J12" s="125">
        <v>225</v>
      </c>
      <c r="K12" s="59">
        <v>2</v>
      </c>
      <c r="L12" s="60">
        <v>446256</v>
      </c>
      <c r="M12" s="61">
        <v>33491</v>
      </c>
      <c r="N12" s="62">
        <f>M12/J12</f>
        <v>148.8488888888889</v>
      </c>
      <c r="O12" s="63">
        <f t="shared" si="0"/>
        <v>13.324654384760084</v>
      </c>
      <c r="P12" s="64">
        <v>742277</v>
      </c>
      <c r="Q12" s="65">
        <v>55653</v>
      </c>
      <c r="R12" s="66">
        <f t="shared" si="2"/>
        <v>-0.39880125613483913</v>
      </c>
      <c r="S12" s="66">
        <f t="shared" si="2"/>
        <v>-0.39821752645859165</v>
      </c>
      <c r="T12" s="75">
        <v>1188533</v>
      </c>
      <c r="U12" s="76">
        <v>89144</v>
      </c>
      <c r="V12" s="67">
        <f t="shared" si="1"/>
        <v>13.332731311137037</v>
      </c>
    </row>
    <row r="13" spans="1:22" s="68" customFormat="1" ht="11.25">
      <c r="A13" s="51">
        <v>7</v>
      </c>
      <c r="B13" s="69" t="s">
        <v>24</v>
      </c>
      <c r="C13" s="70" t="s">
        <v>151</v>
      </c>
      <c r="D13" s="71" t="s">
        <v>25</v>
      </c>
      <c r="E13" s="72" t="s">
        <v>152</v>
      </c>
      <c r="F13" s="73">
        <v>43392</v>
      </c>
      <c r="G13" s="57" t="s">
        <v>28</v>
      </c>
      <c r="H13" s="74">
        <v>74</v>
      </c>
      <c r="I13" s="74">
        <v>74</v>
      </c>
      <c r="J13" s="125">
        <v>74</v>
      </c>
      <c r="K13" s="59">
        <v>1</v>
      </c>
      <c r="L13" s="60">
        <v>471367</v>
      </c>
      <c r="M13" s="61">
        <v>28145</v>
      </c>
      <c r="N13" s="62">
        <f>M13/J13</f>
        <v>380.3378378378378</v>
      </c>
      <c r="O13" s="63">
        <f t="shared" si="0"/>
        <v>16.747806004618937</v>
      </c>
      <c r="P13" s="64">
        <v>4762</v>
      </c>
      <c r="Q13" s="65">
        <v>317</v>
      </c>
      <c r="R13" s="66">
        <f t="shared" si="2"/>
        <v>97.98509029819404</v>
      </c>
      <c r="S13" s="66">
        <f t="shared" si="2"/>
        <v>87.78548895899054</v>
      </c>
      <c r="T13" s="75">
        <v>476129</v>
      </c>
      <c r="U13" s="76">
        <v>28462</v>
      </c>
      <c r="V13" s="67">
        <f t="shared" si="1"/>
        <v>16.728585482397584</v>
      </c>
    </row>
    <row r="14" spans="1:22" s="68" customFormat="1" ht="11.25">
      <c r="A14" s="51">
        <v>8</v>
      </c>
      <c r="B14" s="52"/>
      <c r="C14" s="70" t="s">
        <v>136</v>
      </c>
      <c r="D14" s="71" t="s">
        <v>31</v>
      </c>
      <c r="E14" s="72" t="s">
        <v>137</v>
      </c>
      <c r="F14" s="73">
        <v>43371</v>
      </c>
      <c r="G14" s="57" t="s">
        <v>28</v>
      </c>
      <c r="H14" s="74">
        <v>326</v>
      </c>
      <c r="I14" s="74">
        <v>157</v>
      </c>
      <c r="J14" s="125">
        <v>157</v>
      </c>
      <c r="K14" s="59">
        <v>4</v>
      </c>
      <c r="L14" s="60">
        <v>351566</v>
      </c>
      <c r="M14" s="61">
        <v>26127</v>
      </c>
      <c r="N14" s="62">
        <f>M14/J14</f>
        <v>166.4140127388535</v>
      </c>
      <c r="O14" s="63">
        <f t="shared" si="0"/>
        <v>13.456041642745053</v>
      </c>
      <c r="P14" s="64">
        <v>639275</v>
      </c>
      <c r="Q14" s="65">
        <v>46611</v>
      </c>
      <c r="R14" s="66">
        <f t="shared" si="2"/>
        <v>-0.4500551405889484</v>
      </c>
      <c r="S14" s="66">
        <f t="shared" si="2"/>
        <v>-0.4394670785865997</v>
      </c>
      <c r="T14" s="75">
        <v>2835964</v>
      </c>
      <c r="U14" s="76">
        <v>212343</v>
      </c>
      <c r="V14" s="67">
        <f t="shared" si="1"/>
        <v>13.355580358194054</v>
      </c>
    </row>
    <row r="15" spans="1:22" s="68" customFormat="1" ht="11.25">
      <c r="A15" s="51">
        <v>9</v>
      </c>
      <c r="B15" s="69" t="s">
        <v>24</v>
      </c>
      <c r="C15" s="53" t="s">
        <v>165</v>
      </c>
      <c r="D15" s="54" t="s">
        <v>43</v>
      </c>
      <c r="E15" s="55" t="s">
        <v>165</v>
      </c>
      <c r="F15" s="56">
        <v>43392</v>
      </c>
      <c r="G15" s="57" t="s">
        <v>127</v>
      </c>
      <c r="H15" s="58">
        <v>204</v>
      </c>
      <c r="I15" s="58">
        <v>204</v>
      </c>
      <c r="J15" s="125">
        <v>204</v>
      </c>
      <c r="K15" s="59">
        <v>1</v>
      </c>
      <c r="L15" s="60">
        <v>282821</v>
      </c>
      <c r="M15" s="61">
        <v>21416</v>
      </c>
      <c r="N15" s="62">
        <f>M15/J15</f>
        <v>104.98039215686275</v>
      </c>
      <c r="O15" s="63">
        <f t="shared" si="0"/>
        <v>13.206060889054912</v>
      </c>
      <c r="P15" s="64"/>
      <c r="Q15" s="65"/>
      <c r="R15" s="66"/>
      <c r="S15" s="66"/>
      <c r="T15" s="60">
        <v>282821</v>
      </c>
      <c r="U15" s="61">
        <v>21416</v>
      </c>
      <c r="V15" s="67">
        <f t="shared" si="1"/>
        <v>13.206060889054912</v>
      </c>
    </row>
    <row r="16" spans="1:22" s="68" customFormat="1" ht="11.25">
      <c r="A16" s="51">
        <v>10</v>
      </c>
      <c r="B16" s="52"/>
      <c r="C16" s="53" t="s">
        <v>135</v>
      </c>
      <c r="D16" s="54" t="s">
        <v>36</v>
      </c>
      <c r="E16" s="55" t="s">
        <v>135</v>
      </c>
      <c r="F16" s="56">
        <v>43371</v>
      </c>
      <c r="G16" s="57" t="s">
        <v>33</v>
      </c>
      <c r="H16" s="58">
        <v>370</v>
      </c>
      <c r="I16" s="58">
        <v>123</v>
      </c>
      <c r="J16" s="125">
        <v>123</v>
      </c>
      <c r="K16" s="59">
        <v>4</v>
      </c>
      <c r="L16" s="60">
        <v>175352.47</v>
      </c>
      <c r="M16" s="61">
        <v>15985</v>
      </c>
      <c r="N16" s="62">
        <f>M16/J16</f>
        <v>129.95934959349594</v>
      </c>
      <c r="O16" s="63">
        <f t="shared" si="0"/>
        <v>10.969813575226775</v>
      </c>
      <c r="P16" s="64">
        <v>456316.56</v>
      </c>
      <c r="Q16" s="65">
        <v>40898</v>
      </c>
      <c r="R16" s="66">
        <f>IF(P16&lt;&gt;0,-(P16-L16)/P16,"")</f>
        <v>-0.6157218795653613</v>
      </c>
      <c r="S16" s="66">
        <f>IF(Q16&lt;&gt;0,-(Q16-M16)/Q16,"")</f>
        <v>-0.6091495916670742</v>
      </c>
      <c r="T16" s="60">
        <v>3809753.29</v>
      </c>
      <c r="U16" s="61">
        <v>311003</v>
      </c>
      <c r="V16" s="67">
        <f t="shared" si="1"/>
        <v>12.249892412613383</v>
      </c>
    </row>
    <row r="17" spans="1:22" s="68" customFormat="1" ht="11.25">
      <c r="A17" s="51">
        <v>11</v>
      </c>
      <c r="B17" s="69" t="s">
        <v>24</v>
      </c>
      <c r="C17" s="53" t="s">
        <v>162</v>
      </c>
      <c r="D17" s="54" t="s">
        <v>31</v>
      </c>
      <c r="E17" s="55" t="s">
        <v>162</v>
      </c>
      <c r="F17" s="56">
        <v>43392</v>
      </c>
      <c r="G17" s="57" t="s">
        <v>33</v>
      </c>
      <c r="H17" s="58">
        <v>176</v>
      </c>
      <c r="I17" s="58">
        <v>176</v>
      </c>
      <c r="J17" s="125">
        <v>176</v>
      </c>
      <c r="K17" s="59">
        <v>1</v>
      </c>
      <c r="L17" s="60">
        <v>169435.02</v>
      </c>
      <c r="M17" s="61">
        <v>14460</v>
      </c>
      <c r="N17" s="62">
        <f>M17/J17</f>
        <v>82.1590909090909</v>
      </c>
      <c r="O17" s="63">
        <f t="shared" si="0"/>
        <v>11.717497925311202</v>
      </c>
      <c r="P17" s="64"/>
      <c r="Q17" s="65"/>
      <c r="R17" s="66"/>
      <c r="S17" s="66"/>
      <c r="T17" s="60">
        <v>169234.02</v>
      </c>
      <c r="U17" s="61">
        <v>14460</v>
      </c>
      <c r="V17" s="67">
        <f t="shared" si="1"/>
        <v>11.703597510373443</v>
      </c>
    </row>
    <row r="18" spans="1:22" s="68" customFormat="1" ht="11.25">
      <c r="A18" s="51">
        <v>12</v>
      </c>
      <c r="B18" s="69" t="s">
        <v>24</v>
      </c>
      <c r="C18" s="70" t="s">
        <v>163</v>
      </c>
      <c r="D18" s="71" t="s">
        <v>25</v>
      </c>
      <c r="E18" s="72" t="s">
        <v>164</v>
      </c>
      <c r="F18" s="73">
        <v>43392</v>
      </c>
      <c r="G18" s="57" t="s">
        <v>30</v>
      </c>
      <c r="H18" s="74">
        <v>71</v>
      </c>
      <c r="I18" s="80">
        <v>71</v>
      </c>
      <c r="J18" s="128">
        <v>71</v>
      </c>
      <c r="K18" s="59">
        <v>1</v>
      </c>
      <c r="L18" s="81">
        <v>143972.38</v>
      </c>
      <c r="M18" s="82">
        <v>11113</v>
      </c>
      <c r="N18" s="62">
        <f>M18/J18</f>
        <v>156.5211267605634</v>
      </c>
      <c r="O18" s="63">
        <f t="shared" si="0"/>
        <v>12.955311796994511</v>
      </c>
      <c r="P18" s="64"/>
      <c r="Q18" s="65"/>
      <c r="R18" s="66"/>
      <c r="S18" s="66"/>
      <c r="T18" s="81">
        <v>143972.38</v>
      </c>
      <c r="U18" s="82">
        <v>11113</v>
      </c>
      <c r="V18" s="67">
        <f t="shared" si="1"/>
        <v>12.955311796994511</v>
      </c>
    </row>
    <row r="19" spans="1:22" s="68" customFormat="1" ht="11.25">
      <c r="A19" s="51">
        <v>13</v>
      </c>
      <c r="B19" s="52"/>
      <c r="C19" s="70" t="s">
        <v>156</v>
      </c>
      <c r="D19" s="71" t="s">
        <v>25</v>
      </c>
      <c r="E19" s="72" t="s">
        <v>157</v>
      </c>
      <c r="F19" s="73">
        <v>43385</v>
      </c>
      <c r="G19" s="57" t="s">
        <v>26</v>
      </c>
      <c r="H19" s="74">
        <v>120</v>
      </c>
      <c r="I19" s="74">
        <v>68</v>
      </c>
      <c r="J19" s="125">
        <v>68</v>
      </c>
      <c r="K19" s="59">
        <v>2</v>
      </c>
      <c r="L19" s="60">
        <v>152173.8</v>
      </c>
      <c r="M19" s="61">
        <v>9680</v>
      </c>
      <c r="N19" s="62">
        <f>M19/J19</f>
        <v>142.35294117647058</v>
      </c>
      <c r="O19" s="63">
        <f t="shared" si="0"/>
        <v>15.720433884297519</v>
      </c>
      <c r="P19" s="64">
        <v>359552.8</v>
      </c>
      <c r="Q19" s="65">
        <v>24294</v>
      </c>
      <c r="R19" s="66">
        <f>IF(P19&lt;&gt;0,-(P19-L19)/P19,"")</f>
        <v>-0.5767692533613978</v>
      </c>
      <c r="S19" s="66">
        <f>IF(Q19&lt;&gt;0,-(Q19-M19)/Q19,"")</f>
        <v>-0.6015477072528196</v>
      </c>
      <c r="T19" s="75">
        <v>511726.6</v>
      </c>
      <c r="U19" s="76">
        <v>33974</v>
      </c>
      <c r="V19" s="67">
        <f t="shared" si="1"/>
        <v>15.06230058279861</v>
      </c>
    </row>
    <row r="20" spans="1:22" s="68" customFormat="1" ht="11.25">
      <c r="A20" s="51">
        <v>14</v>
      </c>
      <c r="B20" s="52"/>
      <c r="C20" s="70" t="s">
        <v>126</v>
      </c>
      <c r="D20" s="71" t="s">
        <v>27</v>
      </c>
      <c r="E20" s="72" t="s">
        <v>126</v>
      </c>
      <c r="F20" s="73">
        <v>43364</v>
      </c>
      <c r="G20" s="57" t="s">
        <v>127</v>
      </c>
      <c r="H20" s="74">
        <v>359</v>
      </c>
      <c r="I20" s="80">
        <v>71</v>
      </c>
      <c r="J20" s="128">
        <v>71</v>
      </c>
      <c r="K20" s="59">
        <v>5</v>
      </c>
      <c r="L20" s="81">
        <v>93598</v>
      </c>
      <c r="M20" s="82">
        <v>7474</v>
      </c>
      <c r="N20" s="62">
        <f>M20/J20</f>
        <v>105.26760563380282</v>
      </c>
      <c r="O20" s="63">
        <f t="shared" si="0"/>
        <v>12.523146909285524</v>
      </c>
      <c r="P20" s="64">
        <v>335323.61</v>
      </c>
      <c r="Q20" s="65">
        <v>26227</v>
      </c>
      <c r="R20" s="66">
        <f>IF(P20&lt;&gt;0,-(P20-L20)/P20,"")</f>
        <v>-0.7208726221216574</v>
      </c>
      <c r="S20" s="66">
        <f>IF(Q20&lt;&gt;0,-(Q20-M20)/Q20,"")</f>
        <v>-0.715026499409006</v>
      </c>
      <c r="T20" s="81">
        <v>3204333</v>
      </c>
      <c r="U20" s="82">
        <v>256327</v>
      </c>
      <c r="V20" s="67">
        <f t="shared" si="1"/>
        <v>12.500957760984992</v>
      </c>
    </row>
    <row r="21" spans="1:22" s="68" customFormat="1" ht="11.25">
      <c r="A21" s="51">
        <v>15</v>
      </c>
      <c r="B21" s="69" t="s">
        <v>24</v>
      </c>
      <c r="C21" s="53" t="s">
        <v>168</v>
      </c>
      <c r="D21" s="54" t="s">
        <v>70</v>
      </c>
      <c r="E21" s="55" t="s">
        <v>168</v>
      </c>
      <c r="F21" s="56">
        <v>43392</v>
      </c>
      <c r="G21" s="57" t="s">
        <v>54</v>
      </c>
      <c r="H21" s="58">
        <v>65</v>
      </c>
      <c r="I21" s="58">
        <v>65</v>
      </c>
      <c r="J21" s="125">
        <v>65</v>
      </c>
      <c r="K21" s="59">
        <v>1</v>
      </c>
      <c r="L21" s="60">
        <v>60559</v>
      </c>
      <c r="M21" s="61">
        <v>5172</v>
      </c>
      <c r="N21" s="62">
        <f>M21/J21</f>
        <v>79.56923076923077</v>
      </c>
      <c r="O21" s="63">
        <f t="shared" si="0"/>
        <v>11.709010054137664</v>
      </c>
      <c r="P21" s="64"/>
      <c r="Q21" s="65"/>
      <c r="R21" s="66"/>
      <c r="S21" s="66"/>
      <c r="T21" s="60">
        <v>60559</v>
      </c>
      <c r="U21" s="61">
        <v>5172</v>
      </c>
      <c r="V21" s="67">
        <f t="shared" si="1"/>
        <v>11.709010054137664</v>
      </c>
    </row>
    <row r="22" spans="1:22" s="68" customFormat="1" ht="11.25">
      <c r="A22" s="51">
        <v>16</v>
      </c>
      <c r="B22" s="52"/>
      <c r="C22" s="53" t="s">
        <v>83</v>
      </c>
      <c r="D22" s="54" t="s">
        <v>43</v>
      </c>
      <c r="E22" s="55" t="s">
        <v>83</v>
      </c>
      <c r="F22" s="56">
        <v>43098</v>
      </c>
      <c r="G22" s="57" t="s">
        <v>34</v>
      </c>
      <c r="H22" s="58">
        <v>31</v>
      </c>
      <c r="I22" s="58">
        <v>31</v>
      </c>
      <c r="J22" s="125">
        <v>31</v>
      </c>
      <c r="K22" s="59">
        <v>2</v>
      </c>
      <c r="L22" s="60">
        <v>55793.35</v>
      </c>
      <c r="M22" s="76">
        <v>4136</v>
      </c>
      <c r="N22" s="62">
        <f>M22/J22</f>
        <v>133.41935483870967</v>
      </c>
      <c r="O22" s="63">
        <f t="shared" si="0"/>
        <v>13.489688104448742</v>
      </c>
      <c r="P22" s="64">
        <v>331</v>
      </c>
      <c r="Q22" s="93">
        <v>29</v>
      </c>
      <c r="R22" s="66">
        <f>IF(P22&lt;&gt;0,-(P22-L22)/P22,"")</f>
        <v>167.55996978851962</v>
      </c>
      <c r="S22" s="66">
        <f>IF(Q22&lt;&gt;0,-(Q22-M22)/Q22,"")</f>
        <v>141.6206896551724</v>
      </c>
      <c r="T22" s="75">
        <v>56124.35</v>
      </c>
      <c r="U22" s="76">
        <v>4165</v>
      </c>
      <c r="V22" s="67">
        <f t="shared" si="1"/>
        <v>13.475234093637456</v>
      </c>
    </row>
    <row r="23" spans="1:22" s="68" customFormat="1" ht="11.25">
      <c r="A23" s="51">
        <v>17</v>
      </c>
      <c r="B23" s="52"/>
      <c r="C23" s="53" t="s">
        <v>102</v>
      </c>
      <c r="D23" s="54" t="s">
        <v>31</v>
      </c>
      <c r="E23" s="55" t="s">
        <v>103</v>
      </c>
      <c r="F23" s="56">
        <v>43334</v>
      </c>
      <c r="G23" s="57" t="s">
        <v>23</v>
      </c>
      <c r="H23" s="58">
        <v>369</v>
      </c>
      <c r="I23" s="58">
        <v>17</v>
      </c>
      <c r="J23" s="125">
        <v>17</v>
      </c>
      <c r="K23" s="59">
        <v>9</v>
      </c>
      <c r="L23" s="60">
        <v>45074</v>
      </c>
      <c r="M23" s="61">
        <v>3037</v>
      </c>
      <c r="N23" s="62">
        <f>M23/J23</f>
        <v>178.64705882352942</v>
      </c>
      <c r="O23" s="63">
        <f t="shared" si="0"/>
        <v>14.841620019756338</v>
      </c>
      <c r="P23" s="64">
        <v>124862</v>
      </c>
      <c r="Q23" s="65">
        <v>8606</v>
      </c>
      <c r="R23" s="66">
        <f>IF(P23&lt;&gt;0,-(P23-L23)/P23,"")</f>
        <v>-0.6390094664509619</v>
      </c>
      <c r="S23" s="66">
        <f>IF(Q23&lt;&gt;0,-(Q23-M23)/Q23,"")</f>
        <v>-0.6471066697652801</v>
      </c>
      <c r="T23" s="60">
        <v>16232444</v>
      </c>
      <c r="U23" s="61">
        <v>1262195</v>
      </c>
      <c r="V23" s="67">
        <f t="shared" si="1"/>
        <v>12.860488276375678</v>
      </c>
    </row>
    <row r="24" spans="1:22" s="68" customFormat="1" ht="11.25">
      <c r="A24" s="51">
        <v>18</v>
      </c>
      <c r="B24" s="69" t="s">
        <v>24</v>
      </c>
      <c r="C24" s="53" t="s">
        <v>166</v>
      </c>
      <c r="D24" s="54" t="s">
        <v>53</v>
      </c>
      <c r="E24" s="55" t="s">
        <v>167</v>
      </c>
      <c r="F24" s="56">
        <v>43392</v>
      </c>
      <c r="G24" s="57" t="s">
        <v>42</v>
      </c>
      <c r="H24" s="58">
        <v>14</v>
      </c>
      <c r="I24" s="58">
        <v>14</v>
      </c>
      <c r="J24" s="125">
        <v>14</v>
      </c>
      <c r="K24" s="59">
        <v>1</v>
      </c>
      <c r="L24" s="60">
        <v>29834.34</v>
      </c>
      <c r="M24" s="61">
        <v>2623</v>
      </c>
      <c r="N24" s="62">
        <f>M24/J24</f>
        <v>187.35714285714286</v>
      </c>
      <c r="O24" s="63">
        <f t="shared" si="0"/>
        <v>11.374128860083873</v>
      </c>
      <c r="P24" s="64"/>
      <c r="Q24" s="65"/>
      <c r="R24" s="66"/>
      <c r="S24" s="66"/>
      <c r="T24" s="60">
        <v>29384.34</v>
      </c>
      <c r="U24" s="61">
        <v>2623</v>
      </c>
      <c r="V24" s="67">
        <f t="shared" si="1"/>
        <v>11.202569576820435</v>
      </c>
    </row>
    <row r="25" spans="1:22" s="68" customFormat="1" ht="11.25">
      <c r="A25" s="51">
        <v>19</v>
      </c>
      <c r="B25" s="52"/>
      <c r="C25" s="53" t="s">
        <v>51</v>
      </c>
      <c r="D25" s="54" t="s">
        <v>36</v>
      </c>
      <c r="E25" s="55" t="s">
        <v>52</v>
      </c>
      <c r="F25" s="56">
        <v>43245</v>
      </c>
      <c r="G25" s="57" t="s">
        <v>33</v>
      </c>
      <c r="H25" s="58">
        <v>290</v>
      </c>
      <c r="I25" s="58">
        <v>2</v>
      </c>
      <c r="J25" s="125">
        <v>2</v>
      </c>
      <c r="K25" s="59">
        <v>7</v>
      </c>
      <c r="L25" s="60">
        <v>17972.48</v>
      </c>
      <c r="M25" s="61">
        <v>2567</v>
      </c>
      <c r="N25" s="62">
        <f>M25/J25</f>
        <v>1283.5</v>
      </c>
      <c r="O25" s="63">
        <f t="shared" si="0"/>
        <v>7.001355668095052</v>
      </c>
      <c r="P25" s="64">
        <v>3042</v>
      </c>
      <c r="Q25" s="65">
        <v>330</v>
      </c>
      <c r="R25" s="66">
        <f aca="true" t="shared" si="3" ref="R25:R84">IF(P25&lt;&gt;0,-(P25-L25)/P25,"")</f>
        <v>4.908113083497699</v>
      </c>
      <c r="S25" s="66">
        <f aca="true" t="shared" si="4" ref="S25:S84">IF(Q25&lt;&gt;0,-(Q25-M25)/Q25,"")</f>
        <v>6.778787878787878</v>
      </c>
      <c r="T25" s="60">
        <v>970446.1</v>
      </c>
      <c r="U25" s="61">
        <v>84852</v>
      </c>
      <c r="V25" s="67">
        <f t="shared" si="1"/>
        <v>11.436926648753122</v>
      </c>
    </row>
    <row r="26" spans="1:22" s="68" customFormat="1" ht="11.25">
      <c r="A26" s="51">
        <v>20</v>
      </c>
      <c r="B26" s="52"/>
      <c r="C26" s="53" t="s">
        <v>65</v>
      </c>
      <c r="D26" s="54" t="s">
        <v>31</v>
      </c>
      <c r="E26" s="55" t="s">
        <v>65</v>
      </c>
      <c r="F26" s="56">
        <v>43238</v>
      </c>
      <c r="G26" s="57" t="s">
        <v>33</v>
      </c>
      <c r="H26" s="58">
        <v>191</v>
      </c>
      <c r="I26" s="58">
        <v>2</v>
      </c>
      <c r="J26" s="125">
        <v>2</v>
      </c>
      <c r="K26" s="59">
        <v>8</v>
      </c>
      <c r="L26" s="60">
        <v>15576.17</v>
      </c>
      <c r="M26" s="61">
        <v>2225</v>
      </c>
      <c r="N26" s="62">
        <f>M26/J26</f>
        <v>1112.5</v>
      </c>
      <c r="O26" s="63">
        <f t="shared" si="0"/>
        <v>7.0005258426966295</v>
      </c>
      <c r="P26" s="64">
        <v>9235.57</v>
      </c>
      <c r="Q26" s="65">
        <v>906</v>
      </c>
      <c r="R26" s="66">
        <f t="shared" si="3"/>
        <v>0.6865412746587379</v>
      </c>
      <c r="S26" s="66">
        <f t="shared" si="4"/>
        <v>1.455849889624724</v>
      </c>
      <c r="T26" s="60">
        <v>782790.57</v>
      </c>
      <c r="U26" s="61">
        <v>64242</v>
      </c>
      <c r="V26" s="67">
        <f t="shared" si="1"/>
        <v>12.185028019052956</v>
      </c>
    </row>
    <row r="27" spans="1:22" s="68" customFormat="1" ht="11.25">
      <c r="A27" s="51">
        <v>21</v>
      </c>
      <c r="B27" s="52"/>
      <c r="C27" s="53" t="s">
        <v>147</v>
      </c>
      <c r="D27" s="54" t="s">
        <v>36</v>
      </c>
      <c r="E27" s="55" t="s">
        <v>148</v>
      </c>
      <c r="F27" s="56">
        <v>43378</v>
      </c>
      <c r="G27" s="57" t="s">
        <v>23</v>
      </c>
      <c r="H27" s="58">
        <v>131</v>
      </c>
      <c r="I27" s="58">
        <v>16</v>
      </c>
      <c r="J27" s="125">
        <v>16</v>
      </c>
      <c r="K27" s="59">
        <v>3</v>
      </c>
      <c r="L27" s="60">
        <v>41387</v>
      </c>
      <c r="M27" s="61">
        <v>2080</v>
      </c>
      <c r="N27" s="62">
        <f>M27/J27</f>
        <v>130</v>
      </c>
      <c r="O27" s="63">
        <f t="shared" si="0"/>
        <v>19.897596153846155</v>
      </c>
      <c r="P27" s="64">
        <v>161337</v>
      </c>
      <c r="Q27" s="65">
        <v>9658</v>
      </c>
      <c r="R27" s="66">
        <f t="shared" si="3"/>
        <v>-0.7434748383817723</v>
      </c>
      <c r="S27" s="66">
        <f t="shared" si="4"/>
        <v>-0.784634499896459</v>
      </c>
      <c r="T27" s="60">
        <v>552115</v>
      </c>
      <c r="U27" s="61">
        <v>35455</v>
      </c>
      <c r="V27" s="67">
        <f t="shared" si="1"/>
        <v>15.572274714426738</v>
      </c>
    </row>
    <row r="28" spans="1:22" s="68" customFormat="1" ht="11.25">
      <c r="A28" s="51">
        <v>22</v>
      </c>
      <c r="B28" s="52"/>
      <c r="C28" s="53" t="s">
        <v>68</v>
      </c>
      <c r="D28" s="54" t="s">
        <v>27</v>
      </c>
      <c r="E28" s="55" t="s">
        <v>69</v>
      </c>
      <c r="F28" s="56">
        <v>43203</v>
      </c>
      <c r="G28" s="57" t="s">
        <v>34</v>
      </c>
      <c r="H28" s="58">
        <v>170</v>
      </c>
      <c r="I28" s="94">
        <v>2</v>
      </c>
      <c r="J28" s="126">
        <v>2</v>
      </c>
      <c r="K28" s="59">
        <v>14</v>
      </c>
      <c r="L28" s="95">
        <v>9326</v>
      </c>
      <c r="M28" s="96">
        <v>1950</v>
      </c>
      <c r="N28" s="62">
        <f>M28/J28</f>
        <v>975</v>
      </c>
      <c r="O28" s="63">
        <f t="shared" si="0"/>
        <v>4.782564102564103</v>
      </c>
      <c r="P28" s="64">
        <v>80</v>
      </c>
      <c r="Q28" s="65">
        <v>9</v>
      </c>
      <c r="R28" s="66">
        <f t="shared" si="3"/>
        <v>115.575</v>
      </c>
      <c r="S28" s="66">
        <f t="shared" si="4"/>
        <v>215.66666666666666</v>
      </c>
      <c r="T28" s="110">
        <v>280507.93</v>
      </c>
      <c r="U28" s="111">
        <v>24504</v>
      </c>
      <c r="V28" s="67">
        <f t="shared" si="1"/>
        <v>11.447434296441397</v>
      </c>
    </row>
    <row r="29" spans="1:22" s="68" customFormat="1" ht="11.25">
      <c r="A29" s="51">
        <v>23</v>
      </c>
      <c r="B29" s="52"/>
      <c r="C29" s="53" t="s">
        <v>61</v>
      </c>
      <c r="D29" s="54" t="s">
        <v>31</v>
      </c>
      <c r="E29" s="55" t="s">
        <v>61</v>
      </c>
      <c r="F29" s="56">
        <v>43224</v>
      </c>
      <c r="G29" s="57" t="s">
        <v>33</v>
      </c>
      <c r="H29" s="58">
        <v>177</v>
      </c>
      <c r="I29" s="90">
        <v>2</v>
      </c>
      <c r="J29" s="127">
        <v>2</v>
      </c>
      <c r="K29" s="59">
        <v>15</v>
      </c>
      <c r="L29" s="81">
        <v>13179.86</v>
      </c>
      <c r="M29" s="82">
        <v>1883</v>
      </c>
      <c r="N29" s="62">
        <f>M29/J29</f>
        <v>941.5</v>
      </c>
      <c r="O29" s="63">
        <f t="shared" si="0"/>
        <v>6.999394583112055</v>
      </c>
      <c r="P29" s="64">
        <v>2666.31</v>
      </c>
      <c r="Q29" s="65">
        <v>369</v>
      </c>
      <c r="R29" s="66">
        <f t="shared" si="3"/>
        <v>3.943108640780705</v>
      </c>
      <c r="S29" s="66">
        <f t="shared" si="4"/>
        <v>4.102981029810298</v>
      </c>
      <c r="T29" s="81">
        <v>412011.15</v>
      </c>
      <c r="U29" s="82">
        <v>41618</v>
      </c>
      <c r="V29" s="67">
        <f t="shared" si="1"/>
        <v>9.899830602143304</v>
      </c>
    </row>
    <row r="30" spans="1:22" s="68" customFormat="1" ht="11.25">
      <c r="A30" s="51">
        <v>24</v>
      </c>
      <c r="B30" s="52"/>
      <c r="C30" s="70" t="s">
        <v>117</v>
      </c>
      <c r="D30" s="71" t="s">
        <v>25</v>
      </c>
      <c r="E30" s="72" t="s">
        <v>118</v>
      </c>
      <c r="F30" s="73">
        <v>43364</v>
      </c>
      <c r="G30" s="57" t="s">
        <v>28</v>
      </c>
      <c r="H30" s="74">
        <v>318</v>
      </c>
      <c r="I30" s="74">
        <v>8</v>
      </c>
      <c r="J30" s="125">
        <v>8</v>
      </c>
      <c r="K30" s="59">
        <v>5</v>
      </c>
      <c r="L30" s="60">
        <v>13170</v>
      </c>
      <c r="M30" s="61">
        <v>1013</v>
      </c>
      <c r="N30" s="62">
        <f>M30/J30</f>
        <v>126.625</v>
      </c>
      <c r="O30" s="63">
        <f t="shared" si="0"/>
        <v>13.000987166831194</v>
      </c>
      <c r="P30" s="64">
        <v>167094</v>
      </c>
      <c r="Q30" s="65">
        <v>12203</v>
      </c>
      <c r="R30" s="66">
        <f t="shared" si="3"/>
        <v>-0.9211820891234874</v>
      </c>
      <c r="S30" s="66">
        <f t="shared" si="4"/>
        <v>-0.9169876259936082</v>
      </c>
      <c r="T30" s="75">
        <v>3416217</v>
      </c>
      <c r="U30" s="76">
        <v>245344</v>
      </c>
      <c r="V30" s="67">
        <f t="shared" si="1"/>
        <v>13.924192154688926</v>
      </c>
    </row>
    <row r="31" spans="1:22" s="68" customFormat="1" ht="11.25">
      <c r="A31" s="51">
        <v>25</v>
      </c>
      <c r="B31" s="52"/>
      <c r="C31" s="53" t="s">
        <v>98</v>
      </c>
      <c r="D31" s="54" t="s">
        <v>29</v>
      </c>
      <c r="E31" s="55" t="s">
        <v>99</v>
      </c>
      <c r="F31" s="56">
        <v>43308</v>
      </c>
      <c r="G31" s="57" t="s">
        <v>34</v>
      </c>
      <c r="H31" s="58">
        <v>242</v>
      </c>
      <c r="I31" s="58">
        <v>8</v>
      </c>
      <c r="J31" s="125">
        <v>8</v>
      </c>
      <c r="K31" s="59">
        <v>13</v>
      </c>
      <c r="L31" s="106">
        <v>7198</v>
      </c>
      <c r="M31" s="107">
        <v>996</v>
      </c>
      <c r="N31" s="62">
        <f>M31/J31</f>
        <v>124.5</v>
      </c>
      <c r="O31" s="63">
        <f t="shared" si="0"/>
        <v>7.2269076305220885</v>
      </c>
      <c r="P31" s="64">
        <v>1304</v>
      </c>
      <c r="Q31" s="65">
        <v>153</v>
      </c>
      <c r="R31" s="66">
        <f t="shared" si="3"/>
        <v>4.519938650306749</v>
      </c>
      <c r="S31" s="66">
        <f t="shared" si="4"/>
        <v>5.509803921568627</v>
      </c>
      <c r="T31" s="104">
        <v>851049.56</v>
      </c>
      <c r="U31" s="105">
        <v>76167</v>
      </c>
      <c r="V31" s="67">
        <f t="shared" si="1"/>
        <v>11.173468299919914</v>
      </c>
    </row>
    <row r="32" spans="1:22" s="68" customFormat="1" ht="11.25">
      <c r="A32" s="51">
        <v>26</v>
      </c>
      <c r="B32" s="52"/>
      <c r="C32" s="53" t="s">
        <v>72</v>
      </c>
      <c r="D32" s="54" t="s">
        <v>43</v>
      </c>
      <c r="E32" s="55" t="s">
        <v>72</v>
      </c>
      <c r="F32" s="56">
        <v>43147</v>
      </c>
      <c r="G32" s="57" t="s">
        <v>30</v>
      </c>
      <c r="H32" s="58">
        <v>154</v>
      </c>
      <c r="I32" s="58">
        <v>2</v>
      </c>
      <c r="J32" s="125">
        <v>2</v>
      </c>
      <c r="K32" s="59">
        <v>14</v>
      </c>
      <c r="L32" s="60">
        <v>7476</v>
      </c>
      <c r="M32" s="61">
        <v>747</v>
      </c>
      <c r="N32" s="62">
        <f>M32/J32</f>
        <v>373.5</v>
      </c>
      <c r="O32" s="63">
        <f t="shared" si="0"/>
        <v>10.008032128514056</v>
      </c>
      <c r="P32" s="64">
        <v>1186</v>
      </c>
      <c r="Q32" s="65">
        <v>119</v>
      </c>
      <c r="R32" s="66">
        <f t="shared" si="3"/>
        <v>5.3035413153457</v>
      </c>
      <c r="S32" s="66">
        <f t="shared" si="4"/>
        <v>5.277310924369748</v>
      </c>
      <c r="T32" s="60">
        <v>839816.59</v>
      </c>
      <c r="U32" s="61">
        <v>62635</v>
      </c>
      <c r="V32" s="67">
        <f t="shared" si="1"/>
        <v>13.408103935499321</v>
      </c>
    </row>
    <row r="33" spans="1:22" s="68" customFormat="1" ht="11.25">
      <c r="A33" s="51">
        <v>27</v>
      </c>
      <c r="B33" s="77"/>
      <c r="C33" s="53" t="s">
        <v>57</v>
      </c>
      <c r="D33" s="54" t="s">
        <v>43</v>
      </c>
      <c r="E33" s="55" t="s">
        <v>57</v>
      </c>
      <c r="F33" s="56">
        <v>43189</v>
      </c>
      <c r="G33" s="57" t="s">
        <v>30</v>
      </c>
      <c r="H33" s="58">
        <v>77</v>
      </c>
      <c r="I33" s="58">
        <v>3</v>
      </c>
      <c r="J33" s="125">
        <v>3</v>
      </c>
      <c r="K33" s="59">
        <v>30</v>
      </c>
      <c r="L33" s="115">
        <v>7900</v>
      </c>
      <c r="M33" s="116">
        <v>667</v>
      </c>
      <c r="N33" s="62">
        <f>M33/J33</f>
        <v>222.33333333333334</v>
      </c>
      <c r="O33" s="63">
        <f t="shared" si="0"/>
        <v>11.84407796101949</v>
      </c>
      <c r="P33" s="64">
        <v>7758</v>
      </c>
      <c r="Q33" s="65">
        <v>640</v>
      </c>
      <c r="R33" s="66">
        <f t="shared" si="3"/>
        <v>0.018303686517143595</v>
      </c>
      <c r="S33" s="66">
        <f t="shared" si="4"/>
        <v>0.0421875</v>
      </c>
      <c r="T33" s="115">
        <v>1992221.91</v>
      </c>
      <c r="U33" s="116">
        <v>134089</v>
      </c>
      <c r="V33" s="67">
        <f t="shared" si="1"/>
        <v>14.857459672307199</v>
      </c>
    </row>
    <row r="34" spans="1:22" s="68" customFormat="1" ht="11.25">
      <c r="A34" s="51">
        <v>28</v>
      </c>
      <c r="B34" s="52"/>
      <c r="C34" s="53" t="s">
        <v>153</v>
      </c>
      <c r="D34" s="54" t="s">
        <v>25</v>
      </c>
      <c r="E34" s="55" t="s">
        <v>153</v>
      </c>
      <c r="F34" s="56">
        <v>43385</v>
      </c>
      <c r="G34" s="57" t="s">
        <v>34</v>
      </c>
      <c r="H34" s="58">
        <v>40</v>
      </c>
      <c r="I34" s="58">
        <v>12</v>
      </c>
      <c r="J34" s="125">
        <v>12</v>
      </c>
      <c r="K34" s="59">
        <v>2</v>
      </c>
      <c r="L34" s="60">
        <v>10271.41</v>
      </c>
      <c r="M34" s="61">
        <v>656</v>
      </c>
      <c r="N34" s="62">
        <f>M34/J34</f>
        <v>54.666666666666664</v>
      </c>
      <c r="O34" s="63">
        <f t="shared" si="0"/>
        <v>15.657637195121952</v>
      </c>
      <c r="P34" s="64">
        <v>52623.71</v>
      </c>
      <c r="Q34" s="65">
        <v>3284</v>
      </c>
      <c r="R34" s="66">
        <f t="shared" si="3"/>
        <v>-0.8048140277452883</v>
      </c>
      <c r="S34" s="66">
        <f t="shared" si="4"/>
        <v>-0.8002436053593179</v>
      </c>
      <c r="T34" s="78">
        <v>62895.119999999995</v>
      </c>
      <c r="U34" s="79">
        <v>3940</v>
      </c>
      <c r="V34" s="67">
        <f t="shared" si="1"/>
        <v>15.963228426395938</v>
      </c>
    </row>
    <row r="35" spans="1:22" s="68" customFormat="1" ht="11.25">
      <c r="A35" s="51">
        <v>29</v>
      </c>
      <c r="B35" s="52"/>
      <c r="C35" s="53" t="s">
        <v>144</v>
      </c>
      <c r="D35" s="54" t="s">
        <v>27</v>
      </c>
      <c r="E35" s="55" t="s">
        <v>144</v>
      </c>
      <c r="F35" s="56">
        <v>43378</v>
      </c>
      <c r="G35" s="57" t="s">
        <v>58</v>
      </c>
      <c r="H35" s="58">
        <v>122</v>
      </c>
      <c r="I35" s="58">
        <v>22</v>
      </c>
      <c r="J35" s="125">
        <v>22</v>
      </c>
      <c r="K35" s="59">
        <v>3</v>
      </c>
      <c r="L35" s="60">
        <v>6924.98</v>
      </c>
      <c r="M35" s="61">
        <v>652</v>
      </c>
      <c r="N35" s="62">
        <f>M35/J35</f>
        <v>29.636363636363637</v>
      </c>
      <c r="O35" s="63">
        <f t="shared" si="0"/>
        <v>10.621134969325153</v>
      </c>
      <c r="P35" s="64">
        <v>38684.8</v>
      </c>
      <c r="Q35" s="65">
        <v>3191</v>
      </c>
      <c r="R35" s="66">
        <f t="shared" si="3"/>
        <v>-0.8209896393415502</v>
      </c>
      <c r="S35" s="66">
        <f t="shared" si="4"/>
        <v>-0.795675336884989</v>
      </c>
      <c r="T35" s="60">
        <v>183881.06</v>
      </c>
      <c r="U35" s="61">
        <v>14606</v>
      </c>
      <c r="V35" s="67">
        <f t="shared" si="1"/>
        <v>12.589419416678078</v>
      </c>
    </row>
    <row r="36" spans="1:22" s="68" customFormat="1" ht="11.25">
      <c r="A36" s="51">
        <v>30</v>
      </c>
      <c r="B36" s="52"/>
      <c r="C36" s="53" t="s">
        <v>32</v>
      </c>
      <c r="D36" s="54" t="s">
        <v>27</v>
      </c>
      <c r="E36" s="55" t="s">
        <v>32</v>
      </c>
      <c r="F36" s="56">
        <v>43252</v>
      </c>
      <c r="G36" s="57" t="s">
        <v>33</v>
      </c>
      <c r="H36" s="58">
        <v>215</v>
      </c>
      <c r="I36" s="58">
        <v>4</v>
      </c>
      <c r="J36" s="125">
        <v>4</v>
      </c>
      <c r="K36" s="59">
        <v>21</v>
      </c>
      <c r="L36" s="106">
        <v>9783.5</v>
      </c>
      <c r="M36" s="107">
        <v>618</v>
      </c>
      <c r="N36" s="62">
        <f>M36/J36</f>
        <v>154.5</v>
      </c>
      <c r="O36" s="63">
        <f t="shared" si="0"/>
        <v>15.830906148867314</v>
      </c>
      <c r="P36" s="64">
        <v>11527</v>
      </c>
      <c r="Q36" s="65">
        <v>730</v>
      </c>
      <c r="R36" s="66">
        <f t="shared" si="3"/>
        <v>-0.15125357855469768</v>
      </c>
      <c r="S36" s="66">
        <f t="shared" si="4"/>
        <v>-0.15342465753424658</v>
      </c>
      <c r="T36" s="106">
        <v>3209375.93</v>
      </c>
      <c r="U36" s="107">
        <v>240075</v>
      </c>
      <c r="V36" s="67">
        <f t="shared" si="1"/>
        <v>13.368222138914923</v>
      </c>
    </row>
    <row r="37" spans="1:22" s="68" customFormat="1" ht="11.25">
      <c r="A37" s="51">
        <v>31</v>
      </c>
      <c r="B37" s="52"/>
      <c r="C37" s="53" t="s">
        <v>154</v>
      </c>
      <c r="D37" s="54" t="s">
        <v>53</v>
      </c>
      <c r="E37" s="55" t="s">
        <v>155</v>
      </c>
      <c r="F37" s="56">
        <v>43385</v>
      </c>
      <c r="G37" s="57" t="s">
        <v>49</v>
      </c>
      <c r="H37" s="58">
        <v>20</v>
      </c>
      <c r="I37" s="58">
        <v>12</v>
      </c>
      <c r="J37" s="125">
        <v>12</v>
      </c>
      <c r="K37" s="59">
        <v>2</v>
      </c>
      <c r="L37" s="106">
        <v>8566.5</v>
      </c>
      <c r="M37" s="107">
        <v>610</v>
      </c>
      <c r="N37" s="62">
        <f>M37/J37</f>
        <v>50.833333333333336</v>
      </c>
      <c r="O37" s="63">
        <f t="shared" si="0"/>
        <v>14.04344262295082</v>
      </c>
      <c r="P37" s="64">
        <v>22808.22</v>
      </c>
      <c r="Q37" s="65">
        <v>1723</v>
      </c>
      <c r="R37" s="66">
        <f t="shared" si="3"/>
        <v>-0.6244117252464243</v>
      </c>
      <c r="S37" s="66">
        <f t="shared" si="4"/>
        <v>-0.6459663377829368</v>
      </c>
      <c r="T37" s="106">
        <v>39164.32</v>
      </c>
      <c r="U37" s="107">
        <v>3774</v>
      </c>
      <c r="V37" s="67">
        <f t="shared" si="1"/>
        <v>10.37740328563858</v>
      </c>
    </row>
    <row r="38" spans="1:22" s="68" customFormat="1" ht="11.25">
      <c r="A38" s="51">
        <v>32</v>
      </c>
      <c r="B38" s="52"/>
      <c r="C38" s="53" t="s">
        <v>133</v>
      </c>
      <c r="D38" s="54" t="s">
        <v>70</v>
      </c>
      <c r="E38" s="55" t="s">
        <v>134</v>
      </c>
      <c r="F38" s="56">
        <v>43371</v>
      </c>
      <c r="G38" s="57" t="s">
        <v>49</v>
      </c>
      <c r="H38" s="58">
        <v>10</v>
      </c>
      <c r="I38" s="58">
        <v>9</v>
      </c>
      <c r="J38" s="125">
        <v>9</v>
      </c>
      <c r="K38" s="59">
        <v>4</v>
      </c>
      <c r="L38" s="60">
        <v>8375</v>
      </c>
      <c r="M38" s="61">
        <v>584</v>
      </c>
      <c r="N38" s="62">
        <f>M38/J38</f>
        <v>64.88888888888889</v>
      </c>
      <c r="O38" s="63">
        <f t="shared" si="0"/>
        <v>14.340753424657533</v>
      </c>
      <c r="P38" s="64">
        <v>14293.5</v>
      </c>
      <c r="Q38" s="65">
        <v>940</v>
      </c>
      <c r="R38" s="66">
        <f t="shared" si="3"/>
        <v>-0.4140693322139434</v>
      </c>
      <c r="S38" s="66">
        <f t="shared" si="4"/>
        <v>-0.37872340425531914</v>
      </c>
      <c r="T38" s="106">
        <v>41991.5</v>
      </c>
      <c r="U38" s="107">
        <v>2763</v>
      </c>
      <c r="V38" s="67">
        <f t="shared" si="1"/>
        <v>15.197792254795512</v>
      </c>
    </row>
    <row r="39" spans="1:22" s="68" customFormat="1" ht="11.25">
      <c r="A39" s="51">
        <v>33</v>
      </c>
      <c r="B39" s="52"/>
      <c r="C39" s="70" t="s">
        <v>111</v>
      </c>
      <c r="D39" s="71" t="s">
        <v>27</v>
      </c>
      <c r="E39" s="72" t="s">
        <v>112</v>
      </c>
      <c r="F39" s="73">
        <v>43350</v>
      </c>
      <c r="G39" s="57" t="s">
        <v>28</v>
      </c>
      <c r="H39" s="74">
        <v>218</v>
      </c>
      <c r="I39" s="74">
        <v>2</v>
      </c>
      <c r="J39" s="125">
        <v>2</v>
      </c>
      <c r="K39" s="59">
        <v>6</v>
      </c>
      <c r="L39" s="60">
        <v>2775</v>
      </c>
      <c r="M39" s="61">
        <v>519</v>
      </c>
      <c r="N39" s="62">
        <f>M39/J39</f>
        <v>259.5</v>
      </c>
      <c r="O39" s="63">
        <f t="shared" si="0"/>
        <v>5.3468208092485545</v>
      </c>
      <c r="P39" s="64">
        <v>18663</v>
      </c>
      <c r="Q39" s="65">
        <v>1313</v>
      </c>
      <c r="R39" s="66">
        <f t="shared" si="3"/>
        <v>-0.8513100787654718</v>
      </c>
      <c r="S39" s="66">
        <f t="shared" si="4"/>
        <v>-0.6047220106626047</v>
      </c>
      <c r="T39" s="75">
        <v>2869683</v>
      </c>
      <c r="U39" s="76">
        <v>198586</v>
      </c>
      <c r="V39" s="67">
        <f t="shared" si="1"/>
        <v>14.450580604876476</v>
      </c>
    </row>
    <row r="40" spans="1:22" s="68" customFormat="1" ht="11.25">
      <c r="A40" s="51">
        <v>34</v>
      </c>
      <c r="B40" s="52"/>
      <c r="C40" s="53" t="s">
        <v>93</v>
      </c>
      <c r="D40" s="54" t="s">
        <v>25</v>
      </c>
      <c r="E40" s="55" t="s">
        <v>93</v>
      </c>
      <c r="F40" s="56">
        <v>43287</v>
      </c>
      <c r="G40" s="57" t="s">
        <v>49</v>
      </c>
      <c r="H40" s="58">
        <v>10</v>
      </c>
      <c r="I40" s="58">
        <v>1</v>
      </c>
      <c r="J40" s="125">
        <v>1</v>
      </c>
      <c r="K40" s="59">
        <v>9</v>
      </c>
      <c r="L40" s="106">
        <v>2376</v>
      </c>
      <c r="M40" s="107">
        <v>475</v>
      </c>
      <c r="N40" s="62">
        <f>M40/J40</f>
        <v>475</v>
      </c>
      <c r="O40" s="63">
        <f t="shared" si="0"/>
        <v>5.002105263157895</v>
      </c>
      <c r="P40" s="64">
        <v>950.4</v>
      </c>
      <c r="Q40" s="65">
        <v>190</v>
      </c>
      <c r="R40" s="66">
        <f t="shared" si="3"/>
        <v>1.5</v>
      </c>
      <c r="S40" s="66">
        <f t="shared" si="4"/>
        <v>1.5</v>
      </c>
      <c r="T40" s="60">
        <v>47693.02</v>
      </c>
      <c r="U40" s="61">
        <v>4333</v>
      </c>
      <c r="V40" s="67">
        <f t="shared" si="1"/>
        <v>11.006928225248096</v>
      </c>
    </row>
    <row r="41" spans="1:22" s="68" customFormat="1" ht="11.25">
      <c r="A41" s="51">
        <v>35</v>
      </c>
      <c r="B41" s="52"/>
      <c r="C41" s="53" t="s">
        <v>132</v>
      </c>
      <c r="D41" s="54" t="s">
        <v>27</v>
      </c>
      <c r="E41" s="55" t="s">
        <v>132</v>
      </c>
      <c r="F41" s="56">
        <v>43371</v>
      </c>
      <c r="G41" s="57" t="s">
        <v>49</v>
      </c>
      <c r="H41" s="58">
        <v>21</v>
      </c>
      <c r="I41" s="58">
        <v>1</v>
      </c>
      <c r="J41" s="125">
        <v>1</v>
      </c>
      <c r="K41" s="59">
        <v>4</v>
      </c>
      <c r="L41" s="60">
        <v>2376</v>
      </c>
      <c r="M41" s="61">
        <v>475</v>
      </c>
      <c r="N41" s="62">
        <f>M41/J41</f>
        <v>475</v>
      </c>
      <c r="O41" s="63">
        <f t="shared" si="0"/>
        <v>5.002105263157895</v>
      </c>
      <c r="P41" s="64">
        <v>88</v>
      </c>
      <c r="Q41" s="65">
        <v>24</v>
      </c>
      <c r="R41" s="66">
        <f t="shared" si="3"/>
        <v>26</v>
      </c>
      <c r="S41" s="66">
        <f t="shared" si="4"/>
        <v>18.791666666666668</v>
      </c>
      <c r="T41" s="106">
        <v>11278.77</v>
      </c>
      <c r="U41" s="107">
        <v>1236</v>
      </c>
      <c r="V41" s="67">
        <f t="shared" si="1"/>
        <v>9.125218446601941</v>
      </c>
    </row>
    <row r="42" spans="1:22" s="68" customFormat="1" ht="11.25">
      <c r="A42" s="51">
        <v>36</v>
      </c>
      <c r="B42" s="52"/>
      <c r="C42" s="53" t="s">
        <v>131</v>
      </c>
      <c r="D42" s="54" t="s">
        <v>25</v>
      </c>
      <c r="E42" s="55" t="s">
        <v>130</v>
      </c>
      <c r="F42" s="56">
        <v>43371</v>
      </c>
      <c r="G42" s="57" t="s">
        <v>34</v>
      </c>
      <c r="H42" s="58">
        <v>82</v>
      </c>
      <c r="I42" s="58">
        <v>5</v>
      </c>
      <c r="J42" s="125">
        <v>5</v>
      </c>
      <c r="K42" s="59">
        <v>4</v>
      </c>
      <c r="L42" s="60">
        <v>5967.5</v>
      </c>
      <c r="M42" s="61">
        <v>415</v>
      </c>
      <c r="N42" s="62">
        <f>M42/J42</f>
        <v>83</v>
      </c>
      <c r="O42" s="63">
        <f t="shared" si="0"/>
        <v>14.379518072289157</v>
      </c>
      <c r="P42" s="64">
        <v>24739.66</v>
      </c>
      <c r="Q42" s="65">
        <v>1405</v>
      </c>
      <c r="R42" s="66">
        <f t="shared" si="3"/>
        <v>-0.758788115923986</v>
      </c>
      <c r="S42" s="66">
        <f t="shared" si="4"/>
        <v>-0.7046263345195729</v>
      </c>
      <c r="T42" s="78">
        <v>247865.34</v>
      </c>
      <c r="U42" s="79">
        <v>16901</v>
      </c>
      <c r="V42" s="67">
        <f t="shared" si="1"/>
        <v>14.665720371575647</v>
      </c>
    </row>
    <row r="43" spans="1:22" s="68" customFormat="1" ht="11.25">
      <c r="A43" s="51">
        <v>37</v>
      </c>
      <c r="B43" s="52"/>
      <c r="C43" s="53" t="s">
        <v>47</v>
      </c>
      <c r="D43" s="54" t="s">
        <v>43</v>
      </c>
      <c r="E43" s="55" t="s">
        <v>48</v>
      </c>
      <c r="F43" s="56">
        <v>43266</v>
      </c>
      <c r="G43" s="57" t="s">
        <v>49</v>
      </c>
      <c r="H43" s="58">
        <v>15</v>
      </c>
      <c r="I43" s="58">
        <v>1</v>
      </c>
      <c r="J43" s="125">
        <v>1</v>
      </c>
      <c r="K43" s="59">
        <v>8</v>
      </c>
      <c r="L43" s="106">
        <v>2376</v>
      </c>
      <c r="M43" s="107">
        <v>385</v>
      </c>
      <c r="N43" s="62">
        <f>M43/J43</f>
        <v>385</v>
      </c>
      <c r="O43" s="63">
        <f t="shared" si="0"/>
        <v>6.171428571428572</v>
      </c>
      <c r="P43" s="64">
        <v>64</v>
      </c>
      <c r="Q43" s="65">
        <v>2</v>
      </c>
      <c r="R43" s="66">
        <f t="shared" si="3"/>
        <v>36.125</v>
      </c>
      <c r="S43" s="66">
        <f t="shared" si="4"/>
        <v>191.5</v>
      </c>
      <c r="T43" s="60">
        <v>34038.6</v>
      </c>
      <c r="U43" s="61">
        <v>2695</v>
      </c>
      <c r="V43" s="67">
        <f t="shared" si="1"/>
        <v>12.630278293135435</v>
      </c>
    </row>
    <row r="44" spans="1:22" s="68" customFormat="1" ht="11.25">
      <c r="A44" s="51">
        <v>38</v>
      </c>
      <c r="B44" s="52"/>
      <c r="C44" s="53" t="s">
        <v>80</v>
      </c>
      <c r="D44" s="54" t="s">
        <v>25</v>
      </c>
      <c r="E44" s="55" t="s">
        <v>80</v>
      </c>
      <c r="F44" s="56">
        <v>43077</v>
      </c>
      <c r="G44" s="57" t="s">
        <v>34</v>
      </c>
      <c r="H44" s="58">
        <v>49</v>
      </c>
      <c r="I44" s="58">
        <v>1</v>
      </c>
      <c r="J44" s="125">
        <v>1</v>
      </c>
      <c r="K44" s="59">
        <v>8</v>
      </c>
      <c r="L44" s="60">
        <v>1900.81</v>
      </c>
      <c r="M44" s="61">
        <v>380</v>
      </c>
      <c r="N44" s="62">
        <f>M44/J44</f>
        <v>380</v>
      </c>
      <c r="O44" s="63">
        <f t="shared" si="0"/>
        <v>5.002131578947369</v>
      </c>
      <c r="P44" s="64">
        <v>2613.61</v>
      </c>
      <c r="Q44" s="65">
        <v>523</v>
      </c>
      <c r="R44" s="66">
        <f t="shared" si="3"/>
        <v>-0.2727262292384863</v>
      </c>
      <c r="S44" s="66">
        <f t="shared" si="4"/>
        <v>-0.2734225621414914</v>
      </c>
      <c r="T44" s="78">
        <v>188773.40999999997</v>
      </c>
      <c r="U44" s="79">
        <v>13638</v>
      </c>
      <c r="V44" s="67">
        <f t="shared" si="1"/>
        <v>13.8417223933128</v>
      </c>
    </row>
    <row r="45" spans="1:22" s="68" customFormat="1" ht="11.25">
      <c r="A45" s="51">
        <v>39</v>
      </c>
      <c r="B45" s="52"/>
      <c r="C45" s="53" t="s">
        <v>95</v>
      </c>
      <c r="D45" s="54" t="s">
        <v>43</v>
      </c>
      <c r="E45" s="55" t="s">
        <v>94</v>
      </c>
      <c r="F45" s="56">
        <v>43294</v>
      </c>
      <c r="G45" s="57" t="s">
        <v>49</v>
      </c>
      <c r="H45" s="58">
        <v>29</v>
      </c>
      <c r="I45" s="58">
        <v>1</v>
      </c>
      <c r="J45" s="125">
        <v>1</v>
      </c>
      <c r="K45" s="59">
        <v>9</v>
      </c>
      <c r="L45" s="106">
        <v>1900.8</v>
      </c>
      <c r="M45" s="107">
        <v>380</v>
      </c>
      <c r="N45" s="62">
        <f>M45/J45</f>
        <v>380</v>
      </c>
      <c r="O45" s="63">
        <f t="shared" si="0"/>
        <v>5.002105263157895</v>
      </c>
      <c r="P45" s="64">
        <v>464</v>
      </c>
      <c r="Q45" s="65">
        <v>16</v>
      </c>
      <c r="R45" s="66">
        <f t="shared" si="3"/>
        <v>3.096551724137931</v>
      </c>
      <c r="S45" s="66">
        <f t="shared" si="4"/>
        <v>22.75</v>
      </c>
      <c r="T45" s="106">
        <v>82500.66</v>
      </c>
      <c r="U45" s="107">
        <v>6865</v>
      </c>
      <c r="V45" s="67">
        <f t="shared" si="1"/>
        <v>12.017576110706482</v>
      </c>
    </row>
    <row r="46" spans="1:22" s="68" customFormat="1" ht="11.25">
      <c r="A46" s="51">
        <v>40</v>
      </c>
      <c r="B46" s="52"/>
      <c r="C46" s="53" t="s">
        <v>59</v>
      </c>
      <c r="D46" s="54" t="s">
        <v>31</v>
      </c>
      <c r="E46" s="55" t="s">
        <v>60</v>
      </c>
      <c r="F46" s="56">
        <v>43210</v>
      </c>
      <c r="G46" s="57" t="s">
        <v>49</v>
      </c>
      <c r="H46" s="58">
        <v>25</v>
      </c>
      <c r="I46" s="58">
        <v>1</v>
      </c>
      <c r="J46" s="125">
        <v>1</v>
      </c>
      <c r="K46" s="59">
        <v>7</v>
      </c>
      <c r="L46" s="60">
        <v>1900.8</v>
      </c>
      <c r="M46" s="61">
        <v>380</v>
      </c>
      <c r="N46" s="62">
        <f>M46/J46</f>
        <v>380</v>
      </c>
      <c r="O46" s="63">
        <f t="shared" si="0"/>
        <v>5.002105263157895</v>
      </c>
      <c r="P46" s="64">
        <v>4752</v>
      </c>
      <c r="Q46" s="65">
        <v>950</v>
      </c>
      <c r="R46" s="66">
        <f t="shared" si="3"/>
        <v>-0.6</v>
      </c>
      <c r="S46" s="66">
        <f t="shared" si="4"/>
        <v>-0.6</v>
      </c>
      <c r="T46" s="99">
        <v>29968.7</v>
      </c>
      <c r="U46" s="100">
        <v>3463</v>
      </c>
      <c r="V46" s="67">
        <f t="shared" si="1"/>
        <v>8.653970545769564</v>
      </c>
    </row>
    <row r="47" spans="1:22" s="68" customFormat="1" ht="11.25">
      <c r="A47" s="51">
        <v>41</v>
      </c>
      <c r="B47" s="77"/>
      <c r="C47" s="70" t="s">
        <v>119</v>
      </c>
      <c r="D47" s="71" t="s">
        <v>27</v>
      </c>
      <c r="E47" s="72" t="s">
        <v>120</v>
      </c>
      <c r="F47" s="73">
        <v>43364</v>
      </c>
      <c r="G47" s="57" t="s">
        <v>30</v>
      </c>
      <c r="H47" s="74">
        <v>60</v>
      </c>
      <c r="I47" s="80">
        <v>1</v>
      </c>
      <c r="J47" s="128">
        <v>1</v>
      </c>
      <c r="K47" s="59">
        <v>3</v>
      </c>
      <c r="L47" s="81">
        <v>3558</v>
      </c>
      <c r="M47" s="82">
        <v>356</v>
      </c>
      <c r="N47" s="62">
        <f>M47/J47</f>
        <v>356</v>
      </c>
      <c r="O47" s="63">
        <f t="shared" si="0"/>
        <v>9.99438202247191</v>
      </c>
      <c r="P47" s="64">
        <v>5024.85</v>
      </c>
      <c r="Q47" s="65">
        <v>291</v>
      </c>
      <c r="R47" s="66">
        <f t="shared" si="3"/>
        <v>-0.2919191617660229</v>
      </c>
      <c r="S47" s="66">
        <f t="shared" si="4"/>
        <v>0.22336769759450173</v>
      </c>
      <c r="T47" s="81">
        <v>87977.53</v>
      </c>
      <c r="U47" s="82">
        <v>5841</v>
      </c>
      <c r="V47" s="67">
        <f t="shared" si="1"/>
        <v>15.062066426981682</v>
      </c>
    </row>
    <row r="48" spans="1:22" s="68" customFormat="1" ht="11.25">
      <c r="A48" s="51">
        <v>42</v>
      </c>
      <c r="B48" s="52"/>
      <c r="C48" s="53" t="s">
        <v>91</v>
      </c>
      <c r="D48" s="54" t="s">
        <v>29</v>
      </c>
      <c r="E48" s="55" t="s">
        <v>92</v>
      </c>
      <c r="F48" s="56">
        <v>43287</v>
      </c>
      <c r="G48" s="57" t="s">
        <v>34</v>
      </c>
      <c r="H48" s="58">
        <v>200</v>
      </c>
      <c r="I48" s="58">
        <v>1</v>
      </c>
      <c r="J48" s="125">
        <v>1</v>
      </c>
      <c r="K48" s="59">
        <v>7</v>
      </c>
      <c r="L48" s="60">
        <v>1782.01</v>
      </c>
      <c r="M48" s="61">
        <v>356</v>
      </c>
      <c r="N48" s="62">
        <f>M48/J48</f>
        <v>356</v>
      </c>
      <c r="O48" s="63">
        <f t="shared" si="0"/>
        <v>5.00564606741573</v>
      </c>
      <c r="P48" s="64">
        <v>479</v>
      </c>
      <c r="Q48" s="65">
        <v>48</v>
      </c>
      <c r="R48" s="66">
        <f t="shared" si="3"/>
        <v>2.7202713987473905</v>
      </c>
      <c r="S48" s="66">
        <f t="shared" si="4"/>
        <v>6.416666666666667</v>
      </c>
      <c r="T48" s="78">
        <v>323743.47</v>
      </c>
      <c r="U48" s="79">
        <v>29138</v>
      </c>
      <c r="V48" s="67">
        <f t="shared" si="1"/>
        <v>11.11069634154712</v>
      </c>
    </row>
    <row r="49" spans="1:22" s="68" customFormat="1" ht="11.25">
      <c r="A49" s="51">
        <v>43</v>
      </c>
      <c r="B49" s="52"/>
      <c r="C49" s="53" t="s">
        <v>76</v>
      </c>
      <c r="D49" s="54" t="s">
        <v>29</v>
      </c>
      <c r="E49" s="55" t="s">
        <v>77</v>
      </c>
      <c r="F49" s="56">
        <v>42930</v>
      </c>
      <c r="G49" s="57" t="s">
        <v>34</v>
      </c>
      <c r="H49" s="58">
        <v>210</v>
      </c>
      <c r="I49" s="94">
        <v>1</v>
      </c>
      <c r="J49" s="126">
        <v>1</v>
      </c>
      <c r="K49" s="94">
        <v>34</v>
      </c>
      <c r="L49" s="95">
        <v>1782</v>
      </c>
      <c r="M49" s="96">
        <v>356</v>
      </c>
      <c r="N49" s="62">
        <f>M49/J49</f>
        <v>356</v>
      </c>
      <c r="O49" s="63">
        <f t="shared" si="0"/>
        <v>5.00561797752809</v>
      </c>
      <c r="P49" s="64">
        <v>2376</v>
      </c>
      <c r="Q49" s="93">
        <v>475</v>
      </c>
      <c r="R49" s="66">
        <f t="shared" si="3"/>
        <v>-0.25</v>
      </c>
      <c r="S49" s="66">
        <f t="shared" si="4"/>
        <v>-0.2505263157894737</v>
      </c>
      <c r="T49" s="97">
        <v>782751.4600000001</v>
      </c>
      <c r="U49" s="98">
        <v>80634</v>
      </c>
      <c r="V49" s="67">
        <f t="shared" si="1"/>
        <v>9.70746161668775</v>
      </c>
    </row>
    <row r="50" spans="1:22" s="68" customFormat="1" ht="11.25">
      <c r="A50" s="51">
        <v>44</v>
      </c>
      <c r="B50" s="52"/>
      <c r="C50" s="53" t="s">
        <v>104</v>
      </c>
      <c r="D50" s="54" t="s">
        <v>25</v>
      </c>
      <c r="E50" s="55" t="s">
        <v>105</v>
      </c>
      <c r="F50" s="56">
        <v>43336</v>
      </c>
      <c r="G50" s="57" t="s">
        <v>49</v>
      </c>
      <c r="H50" s="58">
        <v>25</v>
      </c>
      <c r="I50" s="58">
        <v>1</v>
      </c>
      <c r="J50" s="125">
        <v>1</v>
      </c>
      <c r="K50" s="59">
        <v>8</v>
      </c>
      <c r="L50" s="106">
        <v>1782</v>
      </c>
      <c r="M50" s="107">
        <v>356</v>
      </c>
      <c r="N50" s="62">
        <f>M50/J50</f>
        <v>356</v>
      </c>
      <c r="O50" s="63">
        <f t="shared" si="0"/>
        <v>5.00561797752809</v>
      </c>
      <c r="P50" s="64">
        <v>3801.6</v>
      </c>
      <c r="Q50" s="65">
        <v>760</v>
      </c>
      <c r="R50" s="66">
        <f t="shared" si="3"/>
        <v>-0.53125</v>
      </c>
      <c r="S50" s="66">
        <f t="shared" si="4"/>
        <v>-0.531578947368421</v>
      </c>
      <c r="T50" s="106">
        <v>79525.42000000001</v>
      </c>
      <c r="U50" s="107">
        <v>8325</v>
      </c>
      <c r="V50" s="67">
        <f t="shared" si="1"/>
        <v>9.552603003003005</v>
      </c>
    </row>
    <row r="51" spans="1:22" s="68" customFormat="1" ht="11.25">
      <c r="A51" s="51">
        <v>45</v>
      </c>
      <c r="B51" s="52"/>
      <c r="C51" s="53" t="s">
        <v>55</v>
      </c>
      <c r="D51" s="54" t="s">
        <v>31</v>
      </c>
      <c r="E51" s="55" t="s">
        <v>56</v>
      </c>
      <c r="F51" s="56">
        <v>43196</v>
      </c>
      <c r="G51" s="57" t="s">
        <v>33</v>
      </c>
      <c r="H51" s="58">
        <v>265</v>
      </c>
      <c r="I51" s="90">
        <v>1</v>
      </c>
      <c r="J51" s="127">
        <v>1</v>
      </c>
      <c r="K51" s="59">
        <v>22</v>
      </c>
      <c r="L51" s="81">
        <v>2396.31</v>
      </c>
      <c r="M51" s="82">
        <v>342</v>
      </c>
      <c r="N51" s="62">
        <f>M51/J51</f>
        <v>342</v>
      </c>
      <c r="O51" s="63">
        <f t="shared" si="0"/>
        <v>7.006754385964912</v>
      </c>
      <c r="P51" s="64">
        <v>215</v>
      </c>
      <c r="Q51" s="65">
        <v>32</v>
      </c>
      <c r="R51" s="66">
        <f t="shared" si="3"/>
        <v>10.145627906976744</v>
      </c>
      <c r="S51" s="66">
        <f t="shared" si="4"/>
        <v>9.6875</v>
      </c>
      <c r="T51" s="91">
        <v>1567987.35</v>
      </c>
      <c r="U51" s="92">
        <v>132825</v>
      </c>
      <c r="V51" s="67">
        <f t="shared" si="1"/>
        <v>11.804911349520046</v>
      </c>
    </row>
    <row r="52" spans="1:22" s="68" customFormat="1" ht="11.25">
      <c r="A52" s="51">
        <v>46</v>
      </c>
      <c r="B52" s="52"/>
      <c r="C52" s="53" t="s">
        <v>113</v>
      </c>
      <c r="D52" s="54" t="s">
        <v>25</v>
      </c>
      <c r="E52" s="55" t="s">
        <v>114</v>
      </c>
      <c r="F52" s="56">
        <v>43357</v>
      </c>
      <c r="G52" s="57" t="s">
        <v>34</v>
      </c>
      <c r="H52" s="58">
        <v>69</v>
      </c>
      <c r="I52" s="58">
        <v>2</v>
      </c>
      <c r="J52" s="125">
        <v>2</v>
      </c>
      <c r="K52" s="59">
        <v>6</v>
      </c>
      <c r="L52" s="106">
        <v>7031.3</v>
      </c>
      <c r="M52" s="107">
        <v>309</v>
      </c>
      <c r="N52" s="62">
        <f>M52/J52</f>
        <v>154.5</v>
      </c>
      <c r="O52" s="63">
        <f t="shared" si="0"/>
        <v>22.755016181229774</v>
      </c>
      <c r="P52" s="64">
        <v>25067.29</v>
      </c>
      <c r="Q52" s="65">
        <v>1177</v>
      </c>
      <c r="R52" s="66">
        <f t="shared" si="3"/>
        <v>-0.7195029857635189</v>
      </c>
      <c r="S52" s="66">
        <f t="shared" si="4"/>
        <v>-0.7374681393372983</v>
      </c>
      <c r="T52" s="106">
        <v>550130.78</v>
      </c>
      <c r="U52" s="107">
        <v>32750</v>
      </c>
      <c r="V52" s="67">
        <f t="shared" si="1"/>
        <v>16.797886412213742</v>
      </c>
    </row>
    <row r="53" spans="1:22" s="68" customFormat="1" ht="11.25">
      <c r="A53" s="51">
        <v>47</v>
      </c>
      <c r="B53" s="52"/>
      <c r="C53" s="53" t="s">
        <v>78</v>
      </c>
      <c r="D53" s="54" t="s">
        <v>36</v>
      </c>
      <c r="E53" s="55" t="s">
        <v>79</v>
      </c>
      <c r="F53" s="56">
        <v>42909</v>
      </c>
      <c r="G53" s="57" t="s">
        <v>34</v>
      </c>
      <c r="H53" s="58">
        <v>114</v>
      </c>
      <c r="I53" s="58">
        <v>1</v>
      </c>
      <c r="J53" s="125">
        <v>1</v>
      </c>
      <c r="K53" s="59">
        <v>33</v>
      </c>
      <c r="L53" s="60">
        <v>1425.6</v>
      </c>
      <c r="M53" s="76">
        <v>285</v>
      </c>
      <c r="N53" s="62">
        <f>M53/J53</f>
        <v>285</v>
      </c>
      <c r="O53" s="63">
        <f t="shared" si="0"/>
        <v>5.002105263157895</v>
      </c>
      <c r="P53" s="64">
        <v>1425.6</v>
      </c>
      <c r="Q53" s="93">
        <v>285</v>
      </c>
      <c r="R53" s="66">
        <f t="shared" si="3"/>
        <v>0</v>
      </c>
      <c r="S53" s="66">
        <f t="shared" si="4"/>
        <v>0</v>
      </c>
      <c r="T53" s="75">
        <v>294255.67999999993</v>
      </c>
      <c r="U53" s="76">
        <v>32438</v>
      </c>
      <c r="V53" s="67">
        <f t="shared" si="1"/>
        <v>9.07132622233183</v>
      </c>
    </row>
    <row r="54" spans="1:22" s="68" customFormat="1" ht="11.25">
      <c r="A54" s="51">
        <v>48</v>
      </c>
      <c r="B54" s="89"/>
      <c r="C54" s="53" t="s">
        <v>62</v>
      </c>
      <c r="D54" s="54" t="s">
        <v>25</v>
      </c>
      <c r="E54" s="55" t="s">
        <v>63</v>
      </c>
      <c r="F54" s="56">
        <v>43238</v>
      </c>
      <c r="G54" s="57" t="s">
        <v>49</v>
      </c>
      <c r="H54" s="58">
        <v>20</v>
      </c>
      <c r="I54" s="58">
        <v>1</v>
      </c>
      <c r="J54" s="125">
        <v>1</v>
      </c>
      <c r="K54" s="59">
        <v>8</v>
      </c>
      <c r="L54" s="60">
        <v>1425.6</v>
      </c>
      <c r="M54" s="61">
        <v>285</v>
      </c>
      <c r="N54" s="62">
        <f>M54/J54</f>
        <v>285</v>
      </c>
      <c r="O54" s="63">
        <f t="shared" si="0"/>
        <v>5.002105263157895</v>
      </c>
      <c r="P54" s="64">
        <v>4276.8</v>
      </c>
      <c r="Q54" s="65">
        <v>855</v>
      </c>
      <c r="R54" s="66">
        <f t="shared" si="3"/>
        <v>-0.6666666666666667</v>
      </c>
      <c r="S54" s="66">
        <f t="shared" si="4"/>
        <v>-0.6666666666666666</v>
      </c>
      <c r="T54" s="60">
        <v>49217.9</v>
      </c>
      <c r="U54" s="61">
        <v>4455</v>
      </c>
      <c r="V54" s="67">
        <f t="shared" si="1"/>
        <v>11.047789001122334</v>
      </c>
    </row>
    <row r="55" spans="1:22" s="68" customFormat="1" ht="11.25">
      <c r="A55" s="51">
        <v>49</v>
      </c>
      <c r="B55" s="52"/>
      <c r="C55" s="53" t="s">
        <v>66</v>
      </c>
      <c r="D55" s="54" t="s">
        <v>36</v>
      </c>
      <c r="E55" s="55" t="s">
        <v>67</v>
      </c>
      <c r="F55" s="56">
        <v>43021</v>
      </c>
      <c r="G55" s="57" t="s">
        <v>34</v>
      </c>
      <c r="H55" s="58">
        <v>92</v>
      </c>
      <c r="I55" s="58">
        <v>1</v>
      </c>
      <c r="J55" s="125">
        <v>1</v>
      </c>
      <c r="K55" s="59">
        <v>29</v>
      </c>
      <c r="L55" s="60">
        <v>1188</v>
      </c>
      <c r="M55" s="76">
        <v>238</v>
      </c>
      <c r="N55" s="62">
        <f>M55/J55</f>
        <v>238</v>
      </c>
      <c r="O55" s="63">
        <f t="shared" si="0"/>
        <v>4.991596638655462</v>
      </c>
      <c r="P55" s="64">
        <v>1425.6</v>
      </c>
      <c r="Q55" s="93">
        <v>285</v>
      </c>
      <c r="R55" s="66">
        <f t="shared" si="3"/>
        <v>-0.1666666666666666</v>
      </c>
      <c r="S55" s="66">
        <f t="shared" si="4"/>
        <v>-0.1649122807017544</v>
      </c>
      <c r="T55" s="75">
        <v>248712.53999999998</v>
      </c>
      <c r="U55" s="76">
        <v>28295</v>
      </c>
      <c r="V55" s="67">
        <f t="shared" si="1"/>
        <v>8.789981975614065</v>
      </c>
    </row>
    <row r="56" spans="1:22" s="68" customFormat="1" ht="11.25">
      <c r="A56" s="51">
        <v>50</v>
      </c>
      <c r="B56" s="52"/>
      <c r="C56" s="53" t="s">
        <v>128</v>
      </c>
      <c r="D56" s="54" t="s">
        <v>31</v>
      </c>
      <c r="E56" s="55" t="s">
        <v>129</v>
      </c>
      <c r="F56" s="56">
        <v>43364</v>
      </c>
      <c r="G56" s="57" t="s">
        <v>33</v>
      </c>
      <c r="H56" s="58">
        <v>216</v>
      </c>
      <c r="I56" s="58">
        <v>2</v>
      </c>
      <c r="J56" s="125">
        <v>2</v>
      </c>
      <c r="K56" s="59">
        <v>5</v>
      </c>
      <c r="L56" s="60">
        <v>2294</v>
      </c>
      <c r="M56" s="61">
        <v>223</v>
      </c>
      <c r="N56" s="62">
        <f>M56/J56</f>
        <v>111.5</v>
      </c>
      <c r="O56" s="63">
        <f t="shared" si="0"/>
        <v>10.286995515695068</v>
      </c>
      <c r="P56" s="64">
        <v>16921.94</v>
      </c>
      <c r="Q56" s="65">
        <v>1723</v>
      </c>
      <c r="R56" s="66">
        <f t="shared" si="3"/>
        <v>-0.8644363471327755</v>
      </c>
      <c r="S56" s="66">
        <f t="shared" si="4"/>
        <v>-0.8705745792222868</v>
      </c>
      <c r="T56" s="60">
        <v>1014625.2</v>
      </c>
      <c r="U56" s="61">
        <v>95632</v>
      </c>
      <c r="V56" s="67">
        <f t="shared" si="1"/>
        <v>10.609682951313367</v>
      </c>
    </row>
    <row r="57" spans="1:22" s="68" customFormat="1" ht="11.25">
      <c r="A57" s="51">
        <v>51</v>
      </c>
      <c r="B57" s="52"/>
      <c r="C57" s="53" t="s">
        <v>125</v>
      </c>
      <c r="D57" s="54" t="s">
        <v>27</v>
      </c>
      <c r="E57" s="55" t="s">
        <v>125</v>
      </c>
      <c r="F57" s="56">
        <v>43364</v>
      </c>
      <c r="G57" s="57" t="s">
        <v>49</v>
      </c>
      <c r="H57" s="58">
        <v>14</v>
      </c>
      <c r="I57" s="58">
        <v>3</v>
      </c>
      <c r="J57" s="125">
        <v>3</v>
      </c>
      <c r="K57" s="59">
        <v>5</v>
      </c>
      <c r="L57" s="60">
        <v>1526.6</v>
      </c>
      <c r="M57" s="61">
        <v>221</v>
      </c>
      <c r="N57" s="62">
        <f>M57/J57</f>
        <v>73.66666666666667</v>
      </c>
      <c r="O57" s="63">
        <f t="shared" si="0"/>
        <v>6.907692307692307</v>
      </c>
      <c r="P57" s="64">
        <v>1212</v>
      </c>
      <c r="Q57" s="65">
        <v>86</v>
      </c>
      <c r="R57" s="66">
        <f t="shared" si="3"/>
        <v>0.2595709570957095</v>
      </c>
      <c r="S57" s="66">
        <f t="shared" si="4"/>
        <v>1.569767441860465</v>
      </c>
      <c r="T57" s="60">
        <v>30131.1</v>
      </c>
      <c r="U57" s="61">
        <v>2290</v>
      </c>
      <c r="V57" s="67">
        <f t="shared" si="1"/>
        <v>13.15768558951965</v>
      </c>
    </row>
    <row r="58" spans="1:22" s="68" customFormat="1" ht="11.25">
      <c r="A58" s="51">
        <v>52</v>
      </c>
      <c r="B58" s="77"/>
      <c r="C58" s="53" t="s">
        <v>107</v>
      </c>
      <c r="D58" s="54" t="s">
        <v>27</v>
      </c>
      <c r="E58" s="55" t="s">
        <v>106</v>
      </c>
      <c r="F58" s="56">
        <v>43343</v>
      </c>
      <c r="G58" s="57" t="s">
        <v>30</v>
      </c>
      <c r="H58" s="58">
        <v>22</v>
      </c>
      <c r="I58" s="58">
        <v>1</v>
      </c>
      <c r="J58" s="125">
        <v>1</v>
      </c>
      <c r="K58" s="59">
        <v>4</v>
      </c>
      <c r="L58" s="115">
        <v>2135</v>
      </c>
      <c r="M58" s="116">
        <v>214</v>
      </c>
      <c r="N58" s="62">
        <f>M58/J58</f>
        <v>214</v>
      </c>
      <c r="O58" s="63">
        <f t="shared" si="0"/>
        <v>9.976635514018692</v>
      </c>
      <c r="P58" s="64">
        <v>1025.4</v>
      </c>
      <c r="Q58" s="65">
        <v>46</v>
      </c>
      <c r="R58" s="66">
        <f t="shared" si="3"/>
        <v>1.082114296859762</v>
      </c>
      <c r="S58" s="66">
        <f t="shared" si="4"/>
        <v>3.652173913043478</v>
      </c>
      <c r="T58" s="115">
        <v>41665.06</v>
      </c>
      <c r="U58" s="116">
        <v>2503</v>
      </c>
      <c r="V58" s="67">
        <f t="shared" si="1"/>
        <v>16.646048741510185</v>
      </c>
    </row>
    <row r="59" spans="1:22" s="68" customFormat="1" ht="11.25">
      <c r="A59" s="51">
        <v>53</v>
      </c>
      <c r="B59" s="52"/>
      <c r="C59" s="53" t="s">
        <v>142</v>
      </c>
      <c r="D59" s="54" t="s">
        <v>27</v>
      </c>
      <c r="E59" s="55" t="s">
        <v>142</v>
      </c>
      <c r="F59" s="56">
        <v>43378</v>
      </c>
      <c r="G59" s="57" t="s">
        <v>33</v>
      </c>
      <c r="H59" s="58">
        <v>280</v>
      </c>
      <c r="I59" s="58">
        <v>11</v>
      </c>
      <c r="J59" s="125">
        <v>11</v>
      </c>
      <c r="K59" s="59">
        <v>3</v>
      </c>
      <c r="L59" s="60">
        <v>2671.86</v>
      </c>
      <c r="M59" s="61">
        <v>211</v>
      </c>
      <c r="N59" s="62">
        <f>M59/J59</f>
        <v>19.181818181818183</v>
      </c>
      <c r="O59" s="63">
        <f t="shared" si="0"/>
        <v>12.662843601895736</v>
      </c>
      <c r="P59" s="64">
        <v>82560.78</v>
      </c>
      <c r="Q59" s="65">
        <v>6342</v>
      </c>
      <c r="R59" s="66">
        <f t="shared" si="3"/>
        <v>-0.9676376604000108</v>
      </c>
      <c r="S59" s="66">
        <f t="shared" si="4"/>
        <v>-0.9667297382529171</v>
      </c>
      <c r="T59" s="60">
        <v>514212.59</v>
      </c>
      <c r="U59" s="61">
        <v>40579</v>
      </c>
      <c r="V59" s="67">
        <f t="shared" si="1"/>
        <v>12.671889154488776</v>
      </c>
    </row>
    <row r="60" spans="1:22" s="68" customFormat="1" ht="11.25">
      <c r="A60" s="51">
        <v>54</v>
      </c>
      <c r="B60" s="52"/>
      <c r="C60" s="53" t="s">
        <v>50</v>
      </c>
      <c r="D60" s="54" t="s">
        <v>31</v>
      </c>
      <c r="E60" s="55" t="s">
        <v>50</v>
      </c>
      <c r="F60" s="56">
        <v>43189</v>
      </c>
      <c r="G60" s="57" t="s">
        <v>33</v>
      </c>
      <c r="H60" s="58">
        <v>351</v>
      </c>
      <c r="I60" s="90">
        <v>1</v>
      </c>
      <c r="J60" s="127">
        <v>1</v>
      </c>
      <c r="K60" s="59">
        <v>22</v>
      </c>
      <c r="L60" s="81">
        <v>812</v>
      </c>
      <c r="M60" s="82">
        <v>203</v>
      </c>
      <c r="N60" s="62">
        <f>M60/J60</f>
        <v>203</v>
      </c>
      <c r="O60" s="63">
        <f t="shared" si="0"/>
        <v>4</v>
      </c>
      <c r="P60" s="64">
        <v>400</v>
      </c>
      <c r="Q60" s="65">
        <v>80</v>
      </c>
      <c r="R60" s="66">
        <f t="shared" si="3"/>
        <v>1.03</v>
      </c>
      <c r="S60" s="66">
        <f t="shared" si="4"/>
        <v>1.5375</v>
      </c>
      <c r="T60" s="108">
        <v>8789632.93</v>
      </c>
      <c r="U60" s="109">
        <v>799610</v>
      </c>
      <c r="V60" s="67">
        <f t="shared" si="1"/>
        <v>10.99239995747927</v>
      </c>
    </row>
    <row r="61" spans="1:22" s="68" customFormat="1" ht="11.25">
      <c r="A61" s="51">
        <v>55</v>
      </c>
      <c r="B61" s="52"/>
      <c r="C61" s="70" t="s">
        <v>139</v>
      </c>
      <c r="D61" s="71" t="s">
        <v>43</v>
      </c>
      <c r="E61" s="72" t="s">
        <v>138</v>
      </c>
      <c r="F61" s="73">
        <v>43371</v>
      </c>
      <c r="G61" s="57" t="s">
        <v>28</v>
      </c>
      <c r="H61" s="74">
        <v>113</v>
      </c>
      <c r="I61" s="74">
        <v>2</v>
      </c>
      <c r="J61" s="125">
        <v>2</v>
      </c>
      <c r="K61" s="59">
        <v>4</v>
      </c>
      <c r="L61" s="60">
        <v>4303</v>
      </c>
      <c r="M61" s="61">
        <v>197</v>
      </c>
      <c r="N61" s="62">
        <f>M61/J61</f>
        <v>98.5</v>
      </c>
      <c r="O61" s="63">
        <f t="shared" si="0"/>
        <v>21.84263959390863</v>
      </c>
      <c r="P61" s="64">
        <v>39479</v>
      </c>
      <c r="Q61" s="65">
        <v>2211</v>
      </c>
      <c r="R61" s="66">
        <f t="shared" si="3"/>
        <v>-0.891005344613592</v>
      </c>
      <c r="S61" s="66">
        <f t="shared" si="4"/>
        <v>-0.9109000452284034</v>
      </c>
      <c r="T61" s="75">
        <v>706087</v>
      </c>
      <c r="U61" s="76">
        <v>48078</v>
      </c>
      <c r="V61" s="67">
        <f t="shared" si="1"/>
        <v>14.686280627313948</v>
      </c>
    </row>
    <row r="62" spans="1:22" s="68" customFormat="1" ht="11.25">
      <c r="A62" s="51">
        <v>56</v>
      </c>
      <c r="B62" s="52"/>
      <c r="C62" s="53" t="s">
        <v>108</v>
      </c>
      <c r="D62" s="54" t="s">
        <v>70</v>
      </c>
      <c r="E62" s="55" t="s">
        <v>108</v>
      </c>
      <c r="F62" s="56">
        <v>43350</v>
      </c>
      <c r="G62" s="57" t="s">
        <v>54</v>
      </c>
      <c r="H62" s="58">
        <v>135</v>
      </c>
      <c r="I62" s="58">
        <v>2</v>
      </c>
      <c r="J62" s="125">
        <v>2</v>
      </c>
      <c r="K62" s="59">
        <v>7</v>
      </c>
      <c r="L62" s="60">
        <v>1056</v>
      </c>
      <c r="M62" s="61">
        <v>196</v>
      </c>
      <c r="N62" s="62">
        <f>M62/J62</f>
        <v>98</v>
      </c>
      <c r="O62" s="63">
        <f t="shared" si="0"/>
        <v>5.387755102040816</v>
      </c>
      <c r="P62" s="64">
        <v>482</v>
      </c>
      <c r="Q62" s="65">
        <v>53</v>
      </c>
      <c r="R62" s="66">
        <f t="shared" si="3"/>
        <v>1.1908713692946058</v>
      </c>
      <c r="S62" s="66">
        <f t="shared" si="4"/>
        <v>2.69811320754717</v>
      </c>
      <c r="T62" s="60">
        <v>181314</v>
      </c>
      <c r="U62" s="61">
        <v>16542</v>
      </c>
      <c r="V62" s="67">
        <f t="shared" si="1"/>
        <v>10.960826985854188</v>
      </c>
    </row>
    <row r="63" spans="1:22" s="68" customFormat="1" ht="11.25">
      <c r="A63" s="51">
        <v>57</v>
      </c>
      <c r="B63" s="52"/>
      <c r="C63" s="53" t="s">
        <v>100</v>
      </c>
      <c r="D63" s="54" t="s">
        <v>70</v>
      </c>
      <c r="E63" s="55" t="s">
        <v>101</v>
      </c>
      <c r="F63" s="56">
        <v>43329</v>
      </c>
      <c r="G63" s="57" t="s">
        <v>49</v>
      </c>
      <c r="H63" s="58">
        <v>21</v>
      </c>
      <c r="I63" s="58">
        <v>1</v>
      </c>
      <c r="J63" s="125">
        <v>1</v>
      </c>
      <c r="K63" s="59">
        <v>8</v>
      </c>
      <c r="L63" s="106">
        <v>950.4</v>
      </c>
      <c r="M63" s="107">
        <v>190</v>
      </c>
      <c r="N63" s="62">
        <f>M63/J63</f>
        <v>190</v>
      </c>
      <c r="O63" s="63">
        <f t="shared" si="0"/>
        <v>5.002105263157895</v>
      </c>
      <c r="P63" s="64">
        <v>378</v>
      </c>
      <c r="Q63" s="65">
        <v>39</v>
      </c>
      <c r="R63" s="66">
        <f t="shared" si="3"/>
        <v>1.5142857142857142</v>
      </c>
      <c r="S63" s="66">
        <f t="shared" si="4"/>
        <v>3.871794871794872</v>
      </c>
      <c r="T63" s="106">
        <v>59869.74</v>
      </c>
      <c r="U63" s="107">
        <v>4583</v>
      </c>
      <c r="V63" s="67">
        <f t="shared" si="1"/>
        <v>13.063438795548766</v>
      </c>
    </row>
    <row r="64" spans="1:22" s="68" customFormat="1" ht="11.25">
      <c r="A64" s="51">
        <v>58</v>
      </c>
      <c r="B64" s="52"/>
      <c r="C64" s="53" t="s">
        <v>140</v>
      </c>
      <c r="D64" s="54" t="s">
        <v>25</v>
      </c>
      <c r="E64" s="55" t="s">
        <v>141</v>
      </c>
      <c r="F64" s="56">
        <v>43378</v>
      </c>
      <c r="G64" s="57" t="s">
        <v>49</v>
      </c>
      <c r="H64" s="58">
        <v>13</v>
      </c>
      <c r="I64" s="58">
        <v>6</v>
      </c>
      <c r="J64" s="125">
        <v>6</v>
      </c>
      <c r="K64" s="59">
        <v>3</v>
      </c>
      <c r="L64" s="60">
        <v>1808</v>
      </c>
      <c r="M64" s="61">
        <v>167</v>
      </c>
      <c r="N64" s="62">
        <f>M64/J64</f>
        <v>27.833333333333332</v>
      </c>
      <c r="O64" s="63">
        <f t="shared" si="0"/>
        <v>10.826347305389222</v>
      </c>
      <c r="P64" s="64">
        <v>4922.5</v>
      </c>
      <c r="Q64" s="65">
        <v>355</v>
      </c>
      <c r="R64" s="66">
        <f t="shared" si="3"/>
        <v>-0.6327069578466227</v>
      </c>
      <c r="S64" s="66">
        <f t="shared" si="4"/>
        <v>-0.5295774647887324</v>
      </c>
      <c r="T64" s="106">
        <v>23780.96</v>
      </c>
      <c r="U64" s="107">
        <v>1588</v>
      </c>
      <c r="V64" s="67">
        <f t="shared" si="1"/>
        <v>14.975415617128464</v>
      </c>
    </row>
    <row r="65" spans="1:22" s="68" customFormat="1" ht="11.25">
      <c r="A65" s="51">
        <v>59</v>
      </c>
      <c r="B65" s="52"/>
      <c r="C65" s="70" t="s">
        <v>64</v>
      </c>
      <c r="D65" s="71" t="s">
        <v>29</v>
      </c>
      <c r="E65" s="72" t="s">
        <v>64</v>
      </c>
      <c r="F65" s="73">
        <v>43091</v>
      </c>
      <c r="G65" s="57" t="s">
        <v>26</v>
      </c>
      <c r="H65" s="74">
        <v>264</v>
      </c>
      <c r="I65" s="74">
        <v>1</v>
      </c>
      <c r="J65" s="125">
        <v>1</v>
      </c>
      <c r="K65" s="59">
        <v>38</v>
      </c>
      <c r="L65" s="101">
        <v>765</v>
      </c>
      <c r="M65" s="98">
        <v>153</v>
      </c>
      <c r="N65" s="62">
        <f>M65/J65</f>
        <v>153</v>
      </c>
      <c r="O65" s="63">
        <f t="shared" si="0"/>
        <v>5</v>
      </c>
      <c r="P65" s="64">
        <v>1265</v>
      </c>
      <c r="Q65" s="65">
        <v>73</v>
      </c>
      <c r="R65" s="66">
        <f t="shared" si="3"/>
        <v>-0.3952569169960474</v>
      </c>
      <c r="S65" s="66">
        <f t="shared" si="4"/>
        <v>1.095890410958904</v>
      </c>
      <c r="T65" s="101">
        <v>5741624.94</v>
      </c>
      <c r="U65" s="98">
        <v>515003</v>
      </c>
      <c r="V65" s="67">
        <f t="shared" si="1"/>
        <v>11.14872134725429</v>
      </c>
    </row>
    <row r="66" spans="1:22" s="68" customFormat="1" ht="11.25">
      <c r="A66" s="51">
        <v>60</v>
      </c>
      <c r="B66" s="52"/>
      <c r="C66" s="53" t="s">
        <v>145</v>
      </c>
      <c r="D66" s="54" t="s">
        <v>43</v>
      </c>
      <c r="E66" s="55" t="s">
        <v>145</v>
      </c>
      <c r="F66" s="56">
        <v>43378</v>
      </c>
      <c r="G66" s="57" t="s">
        <v>54</v>
      </c>
      <c r="H66" s="58">
        <v>73</v>
      </c>
      <c r="I66" s="58">
        <v>4</v>
      </c>
      <c r="J66" s="125">
        <v>4</v>
      </c>
      <c r="K66" s="59">
        <v>3</v>
      </c>
      <c r="L66" s="60">
        <v>1372</v>
      </c>
      <c r="M66" s="61">
        <v>126</v>
      </c>
      <c r="N66" s="62">
        <f>M66/J66</f>
        <v>31.5</v>
      </c>
      <c r="O66" s="63">
        <f t="shared" si="0"/>
        <v>10.88888888888889</v>
      </c>
      <c r="P66" s="64">
        <v>6483</v>
      </c>
      <c r="Q66" s="65">
        <v>659</v>
      </c>
      <c r="R66" s="66">
        <f t="shared" si="3"/>
        <v>-0.7883695819836496</v>
      </c>
      <c r="S66" s="66">
        <f t="shared" si="4"/>
        <v>-0.8088012139605463</v>
      </c>
      <c r="T66" s="60">
        <v>52141</v>
      </c>
      <c r="U66" s="61">
        <v>4654</v>
      </c>
      <c r="V66" s="67">
        <f t="shared" si="1"/>
        <v>11.203480876665234</v>
      </c>
    </row>
    <row r="67" spans="1:22" s="68" customFormat="1" ht="11.25">
      <c r="A67" s="51">
        <v>61</v>
      </c>
      <c r="B67" s="52"/>
      <c r="C67" s="70" t="s">
        <v>40</v>
      </c>
      <c r="D67" s="71" t="s">
        <v>31</v>
      </c>
      <c r="E67" s="72" t="s">
        <v>41</v>
      </c>
      <c r="F67" s="73">
        <v>43259</v>
      </c>
      <c r="G67" s="57" t="s">
        <v>26</v>
      </c>
      <c r="H67" s="74">
        <v>209</v>
      </c>
      <c r="I67" s="74">
        <v>1</v>
      </c>
      <c r="J67" s="125">
        <v>1</v>
      </c>
      <c r="K67" s="59">
        <v>8</v>
      </c>
      <c r="L67" s="60">
        <v>500</v>
      </c>
      <c r="M67" s="61">
        <v>125</v>
      </c>
      <c r="N67" s="62">
        <f>M67/J67</f>
        <v>125</v>
      </c>
      <c r="O67" s="63">
        <f t="shared" si="0"/>
        <v>4</v>
      </c>
      <c r="P67" s="64">
        <v>145.56</v>
      </c>
      <c r="Q67" s="65">
        <v>70</v>
      </c>
      <c r="R67" s="66">
        <f t="shared" si="3"/>
        <v>2.4350096180269305</v>
      </c>
      <c r="S67" s="66">
        <f t="shared" si="4"/>
        <v>0.7857142857142857</v>
      </c>
      <c r="T67" s="75">
        <v>196815.96</v>
      </c>
      <c r="U67" s="76">
        <v>16834</v>
      </c>
      <c r="V67" s="67">
        <f t="shared" si="1"/>
        <v>11.691574195081383</v>
      </c>
    </row>
    <row r="68" spans="1:22" s="68" customFormat="1" ht="11.25">
      <c r="A68" s="51">
        <v>62</v>
      </c>
      <c r="B68" s="89"/>
      <c r="C68" s="53" t="s">
        <v>73</v>
      </c>
      <c r="D68" s="54" t="s">
        <v>36</v>
      </c>
      <c r="E68" s="55" t="s">
        <v>73</v>
      </c>
      <c r="F68" s="56">
        <v>43168</v>
      </c>
      <c r="G68" s="57" t="s">
        <v>33</v>
      </c>
      <c r="H68" s="58">
        <v>326</v>
      </c>
      <c r="I68" s="90">
        <v>1</v>
      </c>
      <c r="J68" s="127">
        <v>1</v>
      </c>
      <c r="K68" s="59">
        <v>20</v>
      </c>
      <c r="L68" s="81">
        <v>650</v>
      </c>
      <c r="M68" s="82">
        <v>100</v>
      </c>
      <c r="N68" s="62">
        <f>M68/J68</f>
        <v>100</v>
      </c>
      <c r="O68" s="63">
        <f t="shared" si="0"/>
        <v>6.5</v>
      </c>
      <c r="P68" s="64">
        <v>230</v>
      </c>
      <c r="Q68" s="65">
        <v>34</v>
      </c>
      <c r="R68" s="66">
        <f t="shared" si="3"/>
        <v>1.826086956521739</v>
      </c>
      <c r="S68" s="66">
        <f t="shared" si="4"/>
        <v>1.9411764705882353</v>
      </c>
      <c r="T68" s="91">
        <v>2102365.86</v>
      </c>
      <c r="U68" s="92">
        <v>203383</v>
      </c>
      <c r="V68" s="67">
        <f t="shared" si="1"/>
        <v>10.336979295221331</v>
      </c>
    </row>
    <row r="69" spans="1:22" s="68" customFormat="1" ht="11.25">
      <c r="A69" s="51">
        <v>63</v>
      </c>
      <c r="B69" s="52"/>
      <c r="C69" s="53" t="s">
        <v>89</v>
      </c>
      <c r="D69" s="54" t="s">
        <v>29</v>
      </c>
      <c r="E69" s="55" t="s">
        <v>90</v>
      </c>
      <c r="F69" s="56">
        <v>43280</v>
      </c>
      <c r="G69" s="57" t="s">
        <v>44</v>
      </c>
      <c r="H69" s="58">
        <v>248</v>
      </c>
      <c r="I69" s="58">
        <v>2</v>
      </c>
      <c r="J69" s="125">
        <v>2</v>
      </c>
      <c r="K69" s="59">
        <v>17</v>
      </c>
      <c r="L69" s="60">
        <v>534</v>
      </c>
      <c r="M69" s="76">
        <v>99</v>
      </c>
      <c r="N69" s="62">
        <f>M69/J69</f>
        <v>49.5</v>
      </c>
      <c r="O69" s="63">
        <f t="shared" si="0"/>
        <v>5.393939393939394</v>
      </c>
      <c r="P69" s="64">
        <v>260</v>
      </c>
      <c r="Q69" s="93">
        <v>22</v>
      </c>
      <c r="R69" s="66">
        <f t="shared" si="3"/>
        <v>1.0538461538461539</v>
      </c>
      <c r="S69" s="66">
        <f t="shared" si="4"/>
        <v>3.5</v>
      </c>
      <c r="T69" s="102">
        <v>495375.5</v>
      </c>
      <c r="U69" s="103">
        <v>43342</v>
      </c>
      <c r="V69" s="67">
        <f t="shared" si="1"/>
        <v>11.429456416409026</v>
      </c>
    </row>
    <row r="70" spans="1:22" s="68" customFormat="1" ht="11.25">
      <c r="A70" s="51">
        <v>64</v>
      </c>
      <c r="B70" s="52"/>
      <c r="C70" s="53" t="s">
        <v>115</v>
      </c>
      <c r="D70" s="54" t="s">
        <v>25</v>
      </c>
      <c r="E70" s="55" t="s">
        <v>116</v>
      </c>
      <c r="F70" s="56">
        <v>43357</v>
      </c>
      <c r="G70" s="57" t="s">
        <v>49</v>
      </c>
      <c r="H70" s="58">
        <v>26</v>
      </c>
      <c r="I70" s="58">
        <v>4</v>
      </c>
      <c r="J70" s="125">
        <v>4</v>
      </c>
      <c r="K70" s="59">
        <v>6</v>
      </c>
      <c r="L70" s="60">
        <v>959.9</v>
      </c>
      <c r="M70" s="61">
        <v>89</v>
      </c>
      <c r="N70" s="62">
        <f>M70/J70</f>
        <v>22.25</v>
      </c>
      <c r="O70" s="63">
        <f t="shared" si="0"/>
        <v>10.785393258426966</v>
      </c>
      <c r="P70" s="64">
        <v>707</v>
      </c>
      <c r="Q70" s="65">
        <v>91</v>
      </c>
      <c r="R70" s="66">
        <f t="shared" si="3"/>
        <v>0.35770862800565767</v>
      </c>
      <c r="S70" s="66">
        <f t="shared" si="4"/>
        <v>-0.02197802197802198</v>
      </c>
      <c r="T70" s="60">
        <v>49310.1</v>
      </c>
      <c r="U70" s="61">
        <v>3767</v>
      </c>
      <c r="V70" s="67">
        <f t="shared" si="1"/>
        <v>13.090018582426334</v>
      </c>
    </row>
    <row r="71" spans="1:22" s="68" customFormat="1" ht="11.25">
      <c r="A71" s="51">
        <v>65</v>
      </c>
      <c r="B71" s="52"/>
      <c r="C71" s="53" t="s">
        <v>45</v>
      </c>
      <c r="D71" s="54" t="s">
        <v>29</v>
      </c>
      <c r="E71" s="55" t="s">
        <v>46</v>
      </c>
      <c r="F71" s="56">
        <v>43245</v>
      </c>
      <c r="G71" s="57" t="s">
        <v>44</v>
      </c>
      <c r="H71" s="58">
        <v>249</v>
      </c>
      <c r="I71" s="58">
        <v>1</v>
      </c>
      <c r="J71" s="125">
        <v>1</v>
      </c>
      <c r="K71" s="59">
        <v>14</v>
      </c>
      <c r="L71" s="106">
        <v>350</v>
      </c>
      <c r="M71" s="103">
        <v>70</v>
      </c>
      <c r="N71" s="62">
        <f>M71/J71</f>
        <v>70</v>
      </c>
      <c r="O71" s="63">
        <f aca="true" t="shared" si="5" ref="O71:O84">L71/M71</f>
        <v>5</v>
      </c>
      <c r="P71" s="64">
        <v>1310</v>
      </c>
      <c r="Q71" s="93">
        <v>238</v>
      </c>
      <c r="R71" s="66">
        <f t="shared" si="3"/>
        <v>-0.732824427480916</v>
      </c>
      <c r="S71" s="66">
        <f t="shared" si="4"/>
        <v>-0.7058823529411765</v>
      </c>
      <c r="T71" s="102">
        <v>708974</v>
      </c>
      <c r="U71" s="103">
        <v>63130</v>
      </c>
      <c r="V71" s="67">
        <f aca="true" t="shared" si="6" ref="V71:V84">T71/U71</f>
        <v>11.23038175194044</v>
      </c>
    </row>
    <row r="72" spans="1:22" s="68" customFormat="1" ht="11.25">
      <c r="A72" s="51">
        <v>66</v>
      </c>
      <c r="B72" s="77"/>
      <c r="C72" s="83" t="s">
        <v>146</v>
      </c>
      <c r="D72" s="54" t="s">
        <v>43</v>
      </c>
      <c r="E72" s="84" t="s">
        <v>146</v>
      </c>
      <c r="F72" s="56">
        <v>43378</v>
      </c>
      <c r="G72" s="57" t="s">
        <v>38</v>
      </c>
      <c r="H72" s="58">
        <v>17</v>
      </c>
      <c r="I72" s="58">
        <v>2</v>
      </c>
      <c r="J72" s="125">
        <v>2</v>
      </c>
      <c r="K72" s="59">
        <v>3</v>
      </c>
      <c r="L72" s="117">
        <v>405</v>
      </c>
      <c r="M72" s="118">
        <v>57</v>
      </c>
      <c r="N72" s="62">
        <f>M72/J72</f>
        <v>28.5</v>
      </c>
      <c r="O72" s="63">
        <f t="shared" si="5"/>
        <v>7.105263157894737</v>
      </c>
      <c r="P72" s="87">
        <v>1826.86</v>
      </c>
      <c r="Q72" s="88">
        <v>211</v>
      </c>
      <c r="R72" s="66">
        <f t="shared" si="3"/>
        <v>-0.7783081352703546</v>
      </c>
      <c r="S72" s="66">
        <f t="shared" si="4"/>
        <v>-0.7298578199052133</v>
      </c>
      <c r="T72" s="85">
        <v>21014.86</v>
      </c>
      <c r="U72" s="86">
        <v>1891</v>
      </c>
      <c r="V72" s="67">
        <f t="shared" si="6"/>
        <v>11.11309360126917</v>
      </c>
    </row>
    <row r="73" spans="1:22" s="68" customFormat="1" ht="11.25">
      <c r="A73" s="51">
        <v>67</v>
      </c>
      <c r="B73" s="52"/>
      <c r="C73" s="53" t="s">
        <v>109</v>
      </c>
      <c r="D73" s="54" t="s">
        <v>31</v>
      </c>
      <c r="E73" s="55" t="s">
        <v>110</v>
      </c>
      <c r="F73" s="56">
        <v>43350</v>
      </c>
      <c r="G73" s="57" t="s">
        <v>23</v>
      </c>
      <c r="H73" s="58">
        <v>313</v>
      </c>
      <c r="I73" s="58">
        <v>1</v>
      </c>
      <c r="J73" s="125">
        <v>1</v>
      </c>
      <c r="K73" s="59">
        <v>7</v>
      </c>
      <c r="L73" s="60">
        <v>586</v>
      </c>
      <c r="M73" s="61">
        <v>55</v>
      </c>
      <c r="N73" s="62">
        <f>M73/J73</f>
        <v>55</v>
      </c>
      <c r="O73" s="63">
        <f t="shared" si="5"/>
        <v>10.654545454545454</v>
      </c>
      <c r="P73" s="64">
        <v>1784</v>
      </c>
      <c r="Q73" s="65">
        <v>175</v>
      </c>
      <c r="R73" s="66">
        <f t="shared" si="3"/>
        <v>-0.67152466367713</v>
      </c>
      <c r="S73" s="66">
        <f t="shared" si="4"/>
        <v>-0.6857142857142857</v>
      </c>
      <c r="T73" s="60">
        <v>1559809</v>
      </c>
      <c r="U73" s="61">
        <v>123803</v>
      </c>
      <c r="V73" s="67">
        <f t="shared" si="6"/>
        <v>12.599121184462412</v>
      </c>
    </row>
    <row r="74" spans="1:22" s="68" customFormat="1" ht="11.25">
      <c r="A74" s="51">
        <v>68</v>
      </c>
      <c r="B74" s="52"/>
      <c r="C74" s="53" t="s">
        <v>74</v>
      </c>
      <c r="D74" s="54" t="s">
        <v>29</v>
      </c>
      <c r="E74" s="55" t="s">
        <v>75</v>
      </c>
      <c r="F74" s="56">
        <v>43105</v>
      </c>
      <c r="G74" s="57" t="s">
        <v>34</v>
      </c>
      <c r="H74" s="58">
        <v>118</v>
      </c>
      <c r="I74" s="94">
        <v>1</v>
      </c>
      <c r="J74" s="126">
        <v>1</v>
      </c>
      <c r="K74" s="94">
        <v>23</v>
      </c>
      <c r="L74" s="95">
        <v>1425.6</v>
      </c>
      <c r="M74" s="96">
        <v>52</v>
      </c>
      <c r="N74" s="62">
        <f>M74/J74</f>
        <v>52</v>
      </c>
      <c r="O74" s="63">
        <f t="shared" si="5"/>
        <v>27.415384615384614</v>
      </c>
      <c r="P74" s="64">
        <v>520</v>
      </c>
      <c r="Q74" s="65">
        <v>52</v>
      </c>
      <c r="R74" s="66">
        <f t="shared" si="3"/>
        <v>1.7415384615384613</v>
      </c>
      <c r="S74" s="66">
        <f t="shared" si="4"/>
        <v>0</v>
      </c>
      <c r="T74" s="97">
        <v>651993.8699999998</v>
      </c>
      <c r="U74" s="98">
        <v>64505</v>
      </c>
      <c r="V74" s="67">
        <f t="shared" si="6"/>
        <v>10.107648554375626</v>
      </c>
    </row>
    <row r="75" spans="1:22" s="68" customFormat="1" ht="11.25">
      <c r="A75" s="51">
        <v>69</v>
      </c>
      <c r="B75" s="52"/>
      <c r="C75" s="70" t="s">
        <v>35</v>
      </c>
      <c r="D75" s="71" t="s">
        <v>36</v>
      </c>
      <c r="E75" s="72" t="s">
        <v>35</v>
      </c>
      <c r="F75" s="73">
        <v>43035</v>
      </c>
      <c r="G75" s="57" t="s">
        <v>37</v>
      </c>
      <c r="H75" s="74">
        <v>377</v>
      </c>
      <c r="I75" s="80">
        <v>1</v>
      </c>
      <c r="J75" s="128">
        <v>1</v>
      </c>
      <c r="K75" s="59">
        <v>39</v>
      </c>
      <c r="L75" s="81">
        <v>258</v>
      </c>
      <c r="M75" s="82">
        <v>43</v>
      </c>
      <c r="N75" s="62">
        <f>M75/J75</f>
        <v>43</v>
      </c>
      <c r="O75" s="63">
        <f t="shared" si="5"/>
        <v>6</v>
      </c>
      <c r="P75" s="64">
        <v>323</v>
      </c>
      <c r="Q75" s="65">
        <v>44</v>
      </c>
      <c r="R75" s="66">
        <f t="shared" si="3"/>
        <v>-0.20123839009287925</v>
      </c>
      <c r="S75" s="66">
        <f t="shared" si="4"/>
        <v>-0.022727272727272728</v>
      </c>
      <c r="T75" s="81">
        <v>66049531.76</v>
      </c>
      <c r="U75" s="82">
        <v>5588930</v>
      </c>
      <c r="V75" s="67">
        <f t="shared" si="6"/>
        <v>11.817920739748038</v>
      </c>
    </row>
    <row r="76" spans="1:22" s="68" customFormat="1" ht="11.25">
      <c r="A76" s="51">
        <v>70</v>
      </c>
      <c r="B76" s="52"/>
      <c r="C76" s="53" t="s">
        <v>124</v>
      </c>
      <c r="D76" s="54" t="s">
        <v>36</v>
      </c>
      <c r="E76" s="55" t="s">
        <v>124</v>
      </c>
      <c r="F76" s="56">
        <v>43364</v>
      </c>
      <c r="G76" s="57" t="s">
        <v>49</v>
      </c>
      <c r="H76" s="58">
        <v>20</v>
      </c>
      <c r="I76" s="58">
        <v>2</v>
      </c>
      <c r="J76" s="125">
        <v>2</v>
      </c>
      <c r="K76" s="59">
        <v>5</v>
      </c>
      <c r="L76" s="60">
        <v>407</v>
      </c>
      <c r="M76" s="61">
        <v>42</v>
      </c>
      <c r="N76" s="62">
        <f>M76/J76</f>
        <v>21</v>
      </c>
      <c r="O76" s="63">
        <f t="shared" si="5"/>
        <v>9.69047619047619</v>
      </c>
      <c r="P76" s="64">
        <v>1719.6</v>
      </c>
      <c r="Q76" s="65">
        <v>254</v>
      </c>
      <c r="R76" s="66">
        <f t="shared" si="3"/>
        <v>-0.763317050476855</v>
      </c>
      <c r="S76" s="66">
        <f t="shared" si="4"/>
        <v>-0.8346456692913385</v>
      </c>
      <c r="T76" s="106">
        <v>33045.659999999996</v>
      </c>
      <c r="U76" s="107">
        <v>3516</v>
      </c>
      <c r="V76" s="67">
        <f t="shared" si="6"/>
        <v>9.398651877133105</v>
      </c>
    </row>
    <row r="77" spans="1:22" s="68" customFormat="1" ht="11.25">
      <c r="A77" s="51">
        <v>71</v>
      </c>
      <c r="B77" s="52"/>
      <c r="C77" s="53" t="s">
        <v>96</v>
      </c>
      <c r="D77" s="54" t="s">
        <v>70</v>
      </c>
      <c r="E77" s="55" t="s">
        <v>97</v>
      </c>
      <c r="F77" s="56">
        <v>43301</v>
      </c>
      <c r="G77" s="57" t="s">
        <v>34</v>
      </c>
      <c r="H77" s="58">
        <v>135</v>
      </c>
      <c r="I77" s="58">
        <v>1</v>
      </c>
      <c r="J77" s="125">
        <v>1</v>
      </c>
      <c r="K77" s="59">
        <v>8</v>
      </c>
      <c r="L77" s="106">
        <v>522.5</v>
      </c>
      <c r="M77" s="107">
        <v>35</v>
      </c>
      <c r="N77" s="62">
        <f>M77/J77</f>
        <v>35</v>
      </c>
      <c r="O77" s="63">
        <f t="shared" si="5"/>
        <v>14.928571428571429</v>
      </c>
      <c r="P77" s="64">
        <v>4296</v>
      </c>
      <c r="Q77" s="65">
        <v>327</v>
      </c>
      <c r="R77" s="66">
        <f t="shared" si="3"/>
        <v>-0.8783752327746741</v>
      </c>
      <c r="S77" s="66">
        <f t="shared" si="4"/>
        <v>-0.8929663608562691</v>
      </c>
      <c r="T77" s="104">
        <v>287521.03</v>
      </c>
      <c r="U77" s="105">
        <v>21686</v>
      </c>
      <c r="V77" s="67">
        <f t="shared" si="6"/>
        <v>13.258370838328878</v>
      </c>
    </row>
    <row r="78" spans="1:22" s="68" customFormat="1" ht="11.25">
      <c r="A78" s="51">
        <v>72</v>
      </c>
      <c r="B78" s="52"/>
      <c r="C78" s="53" t="s">
        <v>87</v>
      </c>
      <c r="D78" s="54" t="s">
        <v>31</v>
      </c>
      <c r="E78" s="55" t="s">
        <v>88</v>
      </c>
      <c r="F78" s="56">
        <v>43273</v>
      </c>
      <c r="G78" s="57" t="s">
        <v>34</v>
      </c>
      <c r="H78" s="58">
        <v>208</v>
      </c>
      <c r="I78" s="58">
        <v>1</v>
      </c>
      <c r="J78" s="125">
        <v>1</v>
      </c>
      <c r="K78" s="59">
        <v>11</v>
      </c>
      <c r="L78" s="60">
        <v>176</v>
      </c>
      <c r="M78" s="61">
        <v>22</v>
      </c>
      <c r="N78" s="62">
        <f>M78/J78</f>
        <v>22</v>
      </c>
      <c r="O78" s="63">
        <f t="shared" si="5"/>
        <v>8</v>
      </c>
      <c r="P78" s="64">
        <v>645</v>
      </c>
      <c r="Q78" s="65">
        <v>63</v>
      </c>
      <c r="R78" s="66">
        <f t="shared" si="3"/>
        <v>-0.7271317829457364</v>
      </c>
      <c r="S78" s="66">
        <f t="shared" si="4"/>
        <v>-0.6507936507936508</v>
      </c>
      <c r="T78" s="104">
        <v>986298.42</v>
      </c>
      <c r="U78" s="105">
        <v>81784</v>
      </c>
      <c r="V78" s="67">
        <f t="shared" si="6"/>
        <v>12.059796781766606</v>
      </c>
    </row>
    <row r="79" spans="1:22" s="68" customFormat="1" ht="11.25">
      <c r="A79" s="51">
        <v>73</v>
      </c>
      <c r="B79" s="52"/>
      <c r="C79" s="53" t="s">
        <v>85</v>
      </c>
      <c r="D79" s="54"/>
      <c r="E79" s="55" t="s">
        <v>86</v>
      </c>
      <c r="F79" s="56">
        <v>42594</v>
      </c>
      <c r="G79" s="57" t="s">
        <v>71</v>
      </c>
      <c r="H79" s="58">
        <v>7</v>
      </c>
      <c r="I79" s="58">
        <v>1</v>
      </c>
      <c r="J79" s="125">
        <v>1</v>
      </c>
      <c r="K79" s="59">
        <v>18</v>
      </c>
      <c r="L79" s="60">
        <v>160</v>
      </c>
      <c r="M79" s="61">
        <v>16</v>
      </c>
      <c r="N79" s="62">
        <f>M79/J79</f>
        <v>16</v>
      </c>
      <c r="O79" s="63">
        <f t="shared" si="5"/>
        <v>10</v>
      </c>
      <c r="P79" s="64">
        <v>684</v>
      </c>
      <c r="Q79" s="65">
        <v>50</v>
      </c>
      <c r="R79" s="66">
        <f t="shared" si="3"/>
        <v>-0.7660818713450293</v>
      </c>
      <c r="S79" s="66">
        <f t="shared" si="4"/>
        <v>-0.68</v>
      </c>
      <c r="T79" s="60">
        <v>89718.09999999999</v>
      </c>
      <c r="U79" s="61">
        <v>7729</v>
      </c>
      <c r="V79" s="67">
        <f t="shared" si="6"/>
        <v>11.607982921464613</v>
      </c>
    </row>
    <row r="80" spans="1:22" s="68" customFormat="1" ht="11.25">
      <c r="A80" s="51">
        <v>74</v>
      </c>
      <c r="B80" s="77"/>
      <c r="C80" s="83" t="s">
        <v>121</v>
      </c>
      <c r="D80" s="54" t="s">
        <v>43</v>
      </c>
      <c r="E80" s="84" t="s">
        <v>121</v>
      </c>
      <c r="F80" s="56">
        <v>43364</v>
      </c>
      <c r="G80" s="57" t="s">
        <v>38</v>
      </c>
      <c r="H80" s="58">
        <v>25</v>
      </c>
      <c r="I80" s="58">
        <v>1</v>
      </c>
      <c r="J80" s="125">
        <v>1</v>
      </c>
      <c r="K80" s="59">
        <v>5</v>
      </c>
      <c r="L80" s="117">
        <v>145</v>
      </c>
      <c r="M80" s="118">
        <v>15</v>
      </c>
      <c r="N80" s="62">
        <f>M80/J80</f>
        <v>15</v>
      </c>
      <c r="O80" s="63">
        <f t="shared" si="5"/>
        <v>9.666666666666666</v>
      </c>
      <c r="P80" s="87">
        <v>210</v>
      </c>
      <c r="Q80" s="88">
        <v>22</v>
      </c>
      <c r="R80" s="66">
        <f t="shared" si="3"/>
        <v>-0.30952380952380953</v>
      </c>
      <c r="S80" s="66">
        <f t="shared" si="4"/>
        <v>-0.3181818181818182</v>
      </c>
      <c r="T80" s="85">
        <v>28125.48</v>
      </c>
      <c r="U80" s="86">
        <v>2654</v>
      </c>
      <c r="V80" s="67">
        <f t="shared" si="6"/>
        <v>10.597392614920874</v>
      </c>
    </row>
    <row r="81" spans="1:22" s="68" customFormat="1" ht="11.25">
      <c r="A81" s="51">
        <v>75</v>
      </c>
      <c r="B81" s="52"/>
      <c r="C81" s="70" t="s">
        <v>122</v>
      </c>
      <c r="D81" s="71" t="s">
        <v>29</v>
      </c>
      <c r="E81" s="72" t="s">
        <v>123</v>
      </c>
      <c r="F81" s="73">
        <v>43364</v>
      </c>
      <c r="G81" s="57" t="s">
        <v>26</v>
      </c>
      <c r="H81" s="74">
        <v>223</v>
      </c>
      <c r="I81" s="74">
        <v>1</v>
      </c>
      <c r="J81" s="125">
        <v>1</v>
      </c>
      <c r="K81" s="59">
        <v>5</v>
      </c>
      <c r="L81" s="60">
        <v>133</v>
      </c>
      <c r="M81" s="61">
        <v>14</v>
      </c>
      <c r="N81" s="62">
        <f>M81/J81</f>
        <v>14</v>
      </c>
      <c r="O81" s="63">
        <f t="shared" si="5"/>
        <v>9.5</v>
      </c>
      <c r="P81" s="64">
        <v>76</v>
      </c>
      <c r="Q81" s="65">
        <v>8</v>
      </c>
      <c r="R81" s="66">
        <f t="shared" si="3"/>
        <v>0.75</v>
      </c>
      <c r="S81" s="66">
        <f t="shared" si="4"/>
        <v>0.75</v>
      </c>
      <c r="T81" s="75">
        <v>167806.93</v>
      </c>
      <c r="U81" s="76">
        <v>13250</v>
      </c>
      <c r="V81" s="67">
        <f t="shared" si="6"/>
        <v>12.66467396226415</v>
      </c>
    </row>
    <row r="82" spans="1:22" s="68" customFormat="1" ht="11.25">
      <c r="A82" s="51">
        <v>76</v>
      </c>
      <c r="B82" s="52"/>
      <c r="C82" s="53" t="s">
        <v>39</v>
      </c>
      <c r="D82" s="54" t="s">
        <v>25</v>
      </c>
      <c r="E82" s="55" t="s">
        <v>39</v>
      </c>
      <c r="F82" s="56">
        <v>43252</v>
      </c>
      <c r="G82" s="57" t="s">
        <v>34</v>
      </c>
      <c r="H82" s="58">
        <v>138</v>
      </c>
      <c r="I82" s="58">
        <v>1</v>
      </c>
      <c r="J82" s="125">
        <v>1</v>
      </c>
      <c r="K82" s="59">
        <v>14</v>
      </c>
      <c r="L82" s="60">
        <v>92</v>
      </c>
      <c r="M82" s="61">
        <v>9</v>
      </c>
      <c r="N82" s="62">
        <f>M82/J82</f>
        <v>9</v>
      </c>
      <c r="O82" s="63">
        <f t="shared" si="5"/>
        <v>10.222222222222221</v>
      </c>
      <c r="P82" s="64">
        <v>190</v>
      </c>
      <c r="Q82" s="65">
        <v>19</v>
      </c>
      <c r="R82" s="66">
        <f t="shared" si="3"/>
        <v>-0.5157894736842106</v>
      </c>
      <c r="S82" s="66">
        <f t="shared" si="4"/>
        <v>-0.5263157894736842</v>
      </c>
      <c r="T82" s="78">
        <v>488554.09</v>
      </c>
      <c r="U82" s="79">
        <v>44150</v>
      </c>
      <c r="V82" s="67">
        <f t="shared" si="6"/>
        <v>11.065777802944508</v>
      </c>
    </row>
    <row r="83" spans="1:22" s="68" customFormat="1" ht="11.25">
      <c r="A83" s="51">
        <v>77</v>
      </c>
      <c r="B83" s="52"/>
      <c r="C83" s="53" t="s">
        <v>81</v>
      </c>
      <c r="D83" s="54"/>
      <c r="E83" s="55" t="s">
        <v>82</v>
      </c>
      <c r="F83" s="56">
        <v>42419</v>
      </c>
      <c r="G83" s="57" t="s">
        <v>71</v>
      </c>
      <c r="H83" s="58">
        <v>10</v>
      </c>
      <c r="I83" s="58">
        <v>1</v>
      </c>
      <c r="J83" s="125">
        <v>1</v>
      </c>
      <c r="K83" s="59">
        <v>28</v>
      </c>
      <c r="L83" s="60">
        <v>80</v>
      </c>
      <c r="M83" s="61">
        <v>8</v>
      </c>
      <c r="N83" s="62">
        <f>M83/J83</f>
        <v>8</v>
      </c>
      <c r="O83" s="63">
        <f t="shared" si="5"/>
        <v>10</v>
      </c>
      <c r="P83" s="64">
        <v>110</v>
      </c>
      <c r="Q83" s="65">
        <v>11</v>
      </c>
      <c r="R83" s="66">
        <f t="shared" si="3"/>
        <v>-0.2727272727272727</v>
      </c>
      <c r="S83" s="66">
        <f t="shared" si="4"/>
        <v>-0.2727272727272727</v>
      </c>
      <c r="T83" s="60">
        <v>174781.5</v>
      </c>
      <c r="U83" s="61">
        <v>17270</v>
      </c>
      <c r="V83" s="67">
        <f t="shared" si="6"/>
        <v>10.120526925303995</v>
      </c>
    </row>
    <row r="84" spans="1:22" s="68" customFormat="1" ht="11.25">
      <c r="A84" s="51">
        <v>78</v>
      </c>
      <c r="B84" s="52"/>
      <c r="C84" s="53" t="s">
        <v>84</v>
      </c>
      <c r="D84" s="54"/>
      <c r="E84" s="55" t="s">
        <v>84</v>
      </c>
      <c r="F84" s="56">
        <v>32087</v>
      </c>
      <c r="G84" s="57" t="s">
        <v>49</v>
      </c>
      <c r="H84" s="58">
        <v>11</v>
      </c>
      <c r="I84" s="58">
        <v>1</v>
      </c>
      <c r="J84" s="125">
        <v>1</v>
      </c>
      <c r="K84" s="59">
        <v>11</v>
      </c>
      <c r="L84" s="60">
        <v>40</v>
      </c>
      <c r="M84" s="61">
        <v>4</v>
      </c>
      <c r="N84" s="62">
        <f>M84/J84</f>
        <v>4</v>
      </c>
      <c r="O84" s="63">
        <f t="shared" si="5"/>
        <v>10</v>
      </c>
      <c r="P84" s="64">
        <v>140</v>
      </c>
      <c r="Q84" s="65">
        <v>14</v>
      </c>
      <c r="R84" s="66">
        <f t="shared" si="3"/>
        <v>-0.7142857142857143</v>
      </c>
      <c r="S84" s="66">
        <f t="shared" si="4"/>
        <v>-0.7142857142857143</v>
      </c>
      <c r="T84" s="60">
        <v>56458.3</v>
      </c>
      <c r="U84" s="61">
        <v>5576</v>
      </c>
      <c r="V84" s="67">
        <f t="shared" si="6"/>
        <v>10.125233142037303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2018-10-26T20:40:11Z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