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85" windowHeight="14190" tabRatio="697" activeTab="0"/>
  </bookViews>
  <sheets>
    <sheet name="19-21.10.2018 (hafta sonu)" sheetId="1" r:id="rId1"/>
  </sheets>
  <definedNames>
    <definedName name="Excel_BuiltIn__FilterDatabase" localSheetId="0">'19-21.10.2018 (hafta sonu)'!$A$1:$AB$45</definedName>
    <definedName name="_xlnm.Print_Area" localSheetId="0">'19-21.10.2018 (hafta sonu)'!#REF!</definedName>
  </definedNames>
  <calcPr fullCalcOnLoad="1"/>
</workbook>
</file>

<file path=xl/sharedStrings.xml><?xml version="1.0" encoding="utf-8"?>
<sst xmlns="http://schemas.openxmlformats.org/spreadsheetml/2006/main" count="201" uniqueCount="113">
  <si>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</si>
  <si>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</si>
  <si>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</si>
  <si>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</si>
  <si>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</si>
  <si>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</si>
  <si>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</si>
  <si>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</si>
  <si>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</si>
  <si>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</si>
  <si>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</si>
  <si>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</si>
  <si>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</si>
  <si>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</si>
  <si>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</si>
  <si>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</si>
  <si>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</si>
  <si>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</si>
  <si>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</si>
  <si>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</si>
  <si>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</si>
  <si>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</si>
  <si>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</si>
  <si>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</si>
  <si>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</si>
  <si>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</si>
  <si>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</si>
  <si>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</si>
  <si>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</si>
  <si>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</si>
  <si>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</si>
  <si>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</si>
  <si>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</si>
  <si>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</si>
  <si>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</si>
  <si>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</si>
  <si>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</si>
  <si>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AHLAT AĞACI</t>
  </si>
  <si>
    <t>CGVMARS DAĞITIM</t>
  </si>
  <si>
    <t>BİR FİLM</t>
  </si>
  <si>
    <t>7+</t>
  </si>
  <si>
    <t>DERİN FİLM</t>
  </si>
  <si>
    <t>FİLMARTI</t>
  </si>
  <si>
    <t>13+</t>
  </si>
  <si>
    <t>ÖZEN FİLM</t>
  </si>
  <si>
    <t>BS DAĞITIM</t>
  </si>
  <si>
    <t>13+15A</t>
  </si>
  <si>
    <t>MC FİLM</t>
  </si>
  <si>
    <t>KELEBEKLER</t>
  </si>
  <si>
    <t>KURMACA</t>
  </si>
  <si>
    <t>18+</t>
  </si>
  <si>
    <t>ANONS</t>
  </si>
  <si>
    <t>THE MOJICONS 2</t>
  </si>
  <si>
    <t>SEVİMLİ EMOJİLER 2</t>
  </si>
  <si>
    <t>THE INCREDIBLES 2</t>
  </si>
  <si>
    <t>İNANILMAZ AİLE 2</t>
  </si>
  <si>
    <t>ZİFİR-İ AZAP</t>
  </si>
  <si>
    <t>DIE BIENE MAJA - DIE HONIGSPIELE</t>
  </si>
  <si>
    <t>ARI MAYA 2: BAL OYUNLARI</t>
  </si>
  <si>
    <t>ALPHA</t>
  </si>
  <si>
    <t>ALFA KURT</t>
  </si>
  <si>
    <t>A SIMPLE FAVOR</t>
  </si>
  <si>
    <t>BASİT BİR FİLM</t>
  </si>
  <si>
    <t>THE NUN</t>
  </si>
  <si>
    <t>DEHŞETİN YÜZÜ</t>
  </si>
  <si>
    <t>GÖÇ YOLU</t>
  </si>
  <si>
    <t>BÜCÜR</t>
  </si>
  <si>
    <t>CJET</t>
  </si>
  <si>
    <t>NEVER LEAVE ME</t>
  </si>
  <si>
    <t>BIRAKMA BENİ</t>
  </si>
  <si>
    <t>İSTİKAMET: DÜĞÜN</t>
  </si>
  <si>
    <t>DESTINATION WEDDING</t>
  </si>
  <si>
    <t>TOUCH ME NOT</t>
  </si>
  <si>
    <t>DOKUNMA BANA</t>
  </si>
  <si>
    <t>GÖKTAŞI</t>
  </si>
  <si>
    <t>SMALLFOOT</t>
  </si>
  <si>
    <t>KÜÇÜK AYAK</t>
  </si>
  <si>
    <t>KAYIP ARANIYOR</t>
  </si>
  <si>
    <t>SEARCHING</t>
  </si>
  <si>
    <t>LA NUIT A DEVORE LE MONDE</t>
  </si>
  <si>
    <t>GECE DÜNYAYI YUTTUĞUNDA</t>
  </si>
  <si>
    <t>BABAMIN CEKETİ</t>
  </si>
  <si>
    <t>İSTANBUL MUHAFIZLARI</t>
  </si>
  <si>
    <t>AYDEDE</t>
  </si>
  <si>
    <t>BÜYÜLÜ KONAKTA RUH ÇAĞIRAN GENÇLER</t>
  </si>
  <si>
    <t>SOKAK SINIFI</t>
  </si>
  <si>
    <t>JOHNNY ENGLISH STRIKES AGAIN</t>
  </si>
  <si>
    <t>JOHNNY ENGLISH TEKRAR İŞ BAŞINDA</t>
  </si>
  <si>
    <t>VENOM</t>
  </si>
  <si>
    <t>VENOM: ZEHİRLİ ÖFKE</t>
  </si>
  <si>
    <t>A STAR IS BORN</t>
  </si>
  <si>
    <t>BİR YILDIZ DOĞUYOR</t>
  </si>
  <si>
    <t>KINGS</t>
  </si>
  <si>
    <t>LAS HEREDERAS</t>
  </si>
  <si>
    <t>MİSAFİRLER</t>
  </si>
  <si>
    <t>BAD TIMES AT THE EL ROYALE</t>
  </si>
  <si>
    <t>EL ROYAL'DE ZOR ZAMANLAR</t>
  </si>
  <si>
    <t>SLENDER MAN</t>
  </si>
  <si>
    <t>UZUN KABUS</t>
  </si>
  <si>
    <t>YOL ARKADAŞIM 2</t>
  </si>
  <si>
    <t>YOLARKADAŞIM 2</t>
  </si>
  <si>
    <t>19 - 21 EKİM 2018 / 43. VİZYON HAFTASI</t>
  </si>
  <si>
    <t>KEŞİF</t>
  </si>
  <si>
    <t>HELLFEST</t>
  </si>
  <si>
    <t>CEHENNEM FESTİVALİ</t>
  </si>
  <si>
    <t>SEVGİLİ KOMŞUM</t>
  </si>
  <si>
    <t>THE KINDERGARTEN TEACHER</t>
  </si>
  <si>
    <t>ANAOKULU ÖĞRETMENİ</t>
  </si>
  <si>
    <t>EL UMMAR</t>
  </si>
  <si>
    <t>ELLIOT THE LITTLEST REINDEER</t>
  </si>
  <si>
    <t>KARLAR PRENSİ: ELLIOT</t>
  </si>
  <si>
    <t>FIRST MAN</t>
  </si>
  <si>
    <t>AY'DA İLK İNSAN</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</si>
</sst>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s>
  <fonts count="73">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sz val="7"/>
      <color indexed="30"/>
      <name val="Arial"/>
      <family val="2"/>
    </font>
    <font>
      <b/>
      <sz val="7"/>
      <name val="Verdana"/>
      <family val="2"/>
    </font>
    <font>
      <sz val="7"/>
      <name val="Verdana"/>
      <family val="2"/>
    </font>
    <font>
      <sz val="5"/>
      <color indexed="9"/>
      <name val="Calibri"/>
      <family val="2"/>
    </font>
    <font>
      <sz val="10"/>
      <color indexed="9"/>
      <name val="Calibri"/>
      <family val="2"/>
    </font>
    <font>
      <sz val="10"/>
      <color indexed="30"/>
      <name val="Calibri"/>
      <family val="2"/>
    </font>
    <font>
      <b/>
      <sz val="5"/>
      <name val="Corbel"/>
      <family val="2"/>
    </font>
    <font>
      <b/>
      <sz val="5"/>
      <color indexed="21"/>
      <name val="Corbel"/>
      <family val="2"/>
    </font>
    <font>
      <b/>
      <sz val="8"/>
      <name val="Corbel"/>
      <family val="2"/>
    </font>
    <font>
      <u val="single"/>
      <sz val="8"/>
      <color indexed="12"/>
      <name val="Arial"/>
      <family val="2"/>
    </font>
    <font>
      <sz val="10"/>
      <color indexed="30"/>
      <name val="Arial"/>
      <family val="2"/>
    </font>
    <font>
      <b/>
      <sz val="8"/>
      <color indexed="56"/>
      <name val="Calibri"/>
      <family val="2"/>
    </font>
    <font>
      <b/>
      <sz val="8"/>
      <color indexed="30"/>
      <name val="Corbel"/>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4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b/>
      <sz val="7"/>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35"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7"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22">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4" fontId="11" fillId="35" borderId="0" xfId="0" applyNumberFormat="1"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3" fontId="13" fillId="35" borderId="0" xfId="0" applyNumberFormat="1" applyFont="1" applyFill="1" applyBorder="1" applyAlignment="1" applyProtection="1">
      <alignment horizontal="right" vertical="center"/>
      <protection/>
    </xf>
    <xf numFmtId="4" fontId="13" fillId="35" borderId="0" xfId="0" applyNumberFormat="1" applyFont="1" applyFill="1" applyBorder="1" applyAlignment="1" applyProtection="1">
      <alignment horizontal="right" vertical="center"/>
      <protection/>
    </xf>
    <xf numFmtId="180" fontId="13"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5" fillId="35" borderId="0" xfId="0" applyFont="1" applyFill="1" applyAlignment="1">
      <alignment vertical="center"/>
    </xf>
    <xf numFmtId="179" fontId="15" fillId="35" borderId="0" xfId="0" applyNumberFormat="1" applyFont="1" applyFill="1" applyAlignment="1">
      <alignment horizontal="center" vertical="center"/>
    </xf>
    <xf numFmtId="0" fontId="15" fillId="35" borderId="0" xfId="0" applyFont="1" applyFill="1" applyAlignment="1">
      <alignment horizontal="center" vertical="center"/>
    </xf>
    <xf numFmtId="0" fontId="16" fillId="35" borderId="0" xfId="0" applyFont="1" applyFill="1" applyAlignment="1">
      <alignment horizontal="center" vertical="center"/>
    </xf>
    <xf numFmtId="0" fontId="19"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21" fillId="35" borderId="0" xfId="0" applyNumberFormat="1" applyFont="1" applyFill="1" applyAlignment="1">
      <alignment horizontal="center" vertical="center"/>
    </xf>
    <xf numFmtId="0" fontId="0" fillId="35" borderId="0" xfId="0" applyFill="1" applyAlignment="1">
      <alignment horizontal="center" vertical="center"/>
    </xf>
    <xf numFmtId="0" fontId="22" fillId="35" borderId="11"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left" vertical="center"/>
      <protection locked="0"/>
    </xf>
    <xf numFmtId="179" fontId="19" fillId="35" borderId="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4" fillId="36" borderId="12" xfId="0" applyNumberFormat="1" applyFont="1" applyFill="1" applyBorder="1" applyAlignment="1" applyProtection="1">
      <alignment horizontal="center" wrapText="1"/>
      <protection locked="0"/>
    </xf>
    <xf numFmtId="172" fontId="25" fillId="36" borderId="12" xfId="44" applyFont="1" applyFill="1" applyBorder="1" applyAlignment="1" applyProtection="1">
      <alignment horizontal="center"/>
      <protection locked="0"/>
    </xf>
    <xf numFmtId="0" fontId="14" fillId="36" borderId="12" xfId="0" applyNumberFormat="1" applyFont="1" applyFill="1" applyBorder="1" applyAlignment="1">
      <alignment horizontal="center" textRotation="90"/>
    </xf>
    <xf numFmtId="179" fontId="25" fillId="36" borderId="12" xfId="0" applyNumberFormat="1" applyFont="1" applyFill="1" applyBorder="1" applyAlignment="1" applyProtection="1">
      <alignment horizontal="center"/>
      <protection locked="0"/>
    </xf>
    <xf numFmtId="0" fontId="25" fillId="36" borderId="12" xfId="0" applyFont="1" applyFill="1" applyBorder="1" applyAlignment="1" applyProtection="1">
      <alignment horizontal="center"/>
      <protection locked="0"/>
    </xf>
    <xf numFmtId="0" fontId="27" fillId="36" borderId="12" xfId="0" applyFont="1" applyFill="1" applyBorder="1" applyAlignment="1" applyProtection="1">
      <alignment horizontal="center"/>
      <protection locked="0"/>
    </xf>
    <xf numFmtId="0" fontId="24"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4" fillId="36" borderId="13" xfId="0" applyNumberFormat="1" applyFont="1" applyFill="1" applyBorder="1" applyAlignment="1" applyProtection="1">
      <alignment horizontal="center" vertical="center"/>
      <protection/>
    </xf>
    <xf numFmtId="172" fontId="25" fillId="36" borderId="13" xfId="44" applyFont="1" applyFill="1" applyBorder="1" applyAlignment="1" applyProtection="1">
      <alignment horizontal="center" vertical="center"/>
      <protection/>
    </xf>
    <xf numFmtId="0" fontId="26" fillId="36" borderId="13" xfId="0" applyNumberFormat="1" applyFont="1" applyFill="1" applyBorder="1" applyAlignment="1" applyProtection="1">
      <alignment horizontal="center" vertical="center" textRotation="90"/>
      <protection locked="0"/>
    </xf>
    <xf numFmtId="179" fontId="25" fillId="36" borderId="13" xfId="0" applyNumberFormat="1" applyFont="1" applyFill="1" applyBorder="1" applyAlignment="1" applyProtection="1">
      <alignment horizontal="center" vertical="center" textRotation="90"/>
      <protection/>
    </xf>
    <xf numFmtId="0" fontId="25" fillId="36" borderId="13" xfId="0" applyFont="1" applyFill="1" applyBorder="1" applyAlignment="1" applyProtection="1">
      <alignment horizontal="center" vertical="center"/>
      <protection/>
    </xf>
    <xf numFmtId="0" fontId="25" fillId="36" borderId="13" xfId="0" applyNumberFormat="1" applyFont="1" applyFill="1" applyBorder="1" applyAlignment="1" applyProtection="1">
      <alignment horizontal="center" vertical="center" textRotation="90"/>
      <protection locked="0"/>
    </xf>
    <xf numFmtId="0" fontId="28" fillId="36" borderId="13" xfId="0" applyNumberFormat="1" applyFont="1" applyFill="1" applyBorder="1" applyAlignment="1" applyProtection="1">
      <alignment horizontal="center" vertical="center" textRotation="90"/>
      <protection locked="0"/>
    </xf>
    <xf numFmtId="4"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wrapText="1"/>
      <protection/>
    </xf>
    <xf numFmtId="3" fontId="25" fillId="36" borderId="13" xfId="0" applyNumberFormat="1" applyFont="1" applyFill="1" applyBorder="1" applyAlignment="1" applyProtection="1">
      <alignment horizontal="center" vertical="center" textRotation="90" wrapText="1"/>
      <protection/>
    </xf>
    <xf numFmtId="0" fontId="24"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30" fillId="35" borderId="14" xfId="0" applyNumberFormat="1" applyFont="1" applyFill="1" applyBorder="1" applyAlignment="1" applyProtection="1">
      <alignment horizontal="center" vertical="center"/>
      <protection/>
    </xf>
    <xf numFmtId="181" fontId="31" fillId="0" borderId="14" xfId="0" applyNumberFormat="1" applyFont="1" applyFill="1" applyBorder="1" applyAlignment="1">
      <alignment vertical="center"/>
    </xf>
    <xf numFmtId="0" fontId="32"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1" applyNumberFormat="1" applyFont="1" applyFill="1" applyBorder="1" applyAlignment="1" applyProtection="1">
      <alignment vertical="center"/>
      <protection/>
    </xf>
    <xf numFmtId="2" fontId="6" fillId="0" borderId="14" xfId="131" applyNumberFormat="1" applyFont="1" applyFill="1" applyBorder="1" applyAlignment="1" applyProtection="1">
      <alignment vertical="center"/>
      <protection/>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133"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34"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31" fillId="0" borderId="14" xfId="0" applyFont="1" applyFill="1" applyBorder="1" applyAlignment="1">
      <alignment vertical="center"/>
    </xf>
    <xf numFmtId="0" fontId="32"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0" fontId="33"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31"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30" fillId="35" borderId="14" xfId="0" applyFont="1" applyFill="1" applyBorder="1" applyAlignment="1">
      <alignment horizontal="center" vertical="center"/>
    </xf>
    <xf numFmtId="4" fontId="70" fillId="0" borderId="14" xfId="46" applyNumberFormat="1" applyFont="1" applyFill="1" applyBorder="1" applyAlignment="1" applyProtection="1">
      <alignment horizontal="right" vertical="center"/>
      <protection locked="0"/>
    </xf>
    <xf numFmtId="3" fontId="70" fillId="0" borderId="14" xfId="46" applyNumberFormat="1" applyFont="1" applyFill="1" applyBorder="1" applyAlignment="1" applyProtection="1">
      <alignment horizontal="right" vertical="center"/>
      <protection locked="0"/>
    </xf>
    <xf numFmtId="4" fontId="70" fillId="0" borderId="14" xfId="44" applyNumberFormat="1" applyFont="1" applyFill="1" applyBorder="1" applyAlignment="1" applyProtection="1">
      <alignment horizontal="right" vertical="center"/>
      <protection locked="0"/>
    </xf>
    <xf numFmtId="3" fontId="70" fillId="0" borderId="14" xfId="44" applyNumberFormat="1" applyFont="1" applyFill="1" applyBorder="1" applyAlignment="1" applyProtection="1">
      <alignment horizontal="right" vertical="center"/>
      <protection locked="0"/>
    </xf>
    <xf numFmtId="0" fontId="37" fillId="35" borderId="0" xfId="0" applyFont="1" applyFill="1" applyAlignment="1">
      <alignment horizontal="center" vertical="center"/>
    </xf>
    <xf numFmtId="0" fontId="36" fillId="36" borderId="12" xfId="0" applyFont="1" applyFill="1" applyBorder="1" applyAlignment="1" applyProtection="1">
      <alignment horizontal="center"/>
      <protection locked="0"/>
    </xf>
    <xf numFmtId="0" fontId="71" fillId="36" borderId="13" xfId="0" applyNumberFormat="1" applyFont="1" applyFill="1" applyBorder="1" applyAlignment="1" applyProtection="1">
      <alignment horizontal="center" vertical="center" textRotation="90"/>
      <protection locked="0"/>
    </xf>
    <xf numFmtId="4" fontId="70" fillId="0" borderId="14" xfId="78" applyNumberFormat="1" applyFont="1" applyFill="1" applyBorder="1" applyAlignment="1" applyProtection="1">
      <alignment horizontal="right" vertical="center" wrapText="1"/>
      <protection/>
    </xf>
    <xf numFmtId="3" fontId="70" fillId="0" borderId="14" xfId="78" applyNumberFormat="1" applyFont="1" applyFill="1" applyBorder="1" applyAlignment="1" applyProtection="1">
      <alignment horizontal="right" vertical="center" wrapText="1"/>
      <protection/>
    </xf>
    <xf numFmtId="4" fontId="72" fillId="0" borderId="14" xfId="0" applyNumberFormat="1" applyFont="1" applyFill="1" applyBorder="1" applyAlignment="1">
      <alignment vertical="center"/>
    </xf>
    <xf numFmtId="3" fontId="72" fillId="0" borderId="14" xfId="0" applyNumberFormat="1" applyFont="1" applyFill="1" applyBorder="1" applyAlignment="1">
      <alignment vertical="center"/>
    </xf>
    <xf numFmtId="4" fontId="72" fillId="0" borderId="14" xfId="44" applyNumberFormat="1" applyFont="1" applyFill="1" applyBorder="1" applyAlignment="1" applyProtection="1">
      <alignment horizontal="right" vertical="center"/>
      <protection locked="0"/>
    </xf>
    <xf numFmtId="3" fontId="72" fillId="0" borderId="14" xfId="44" applyNumberFormat="1" applyFont="1" applyFill="1" applyBorder="1" applyAlignment="1" applyProtection="1">
      <alignment horizontal="right" vertical="center"/>
      <protection locked="0"/>
    </xf>
    <xf numFmtId="0" fontId="25"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7" fillId="35" borderId="11" xfId="0" applyNumberFormat="1" applyFont="1" applyFill="1" applyBorder="1" applyAlignment="1" applyProtection="1">
      <alignment horizontal="right" vertical="center" wrapText="1"/>
      <protection locked="0"/>
    </xf>
    <xf numFmtId="2" fontId="20" fillId="35" borderId="0" xfId="70" applyNumberFormat="1" applyFont="1" applyFill="1" applyBorder="1" applyAlignment="1" applyProtection="1">
      <alignment horizontal="center" vertical="center" wrapText="1"/>
      <protection locked="0"/>
    </xf>
    <xf numFmtId="0" fontId="22" fillId="35" borderId="11" xfId="0" applyNumberFormat="1" applyFont="1" applyFill="1" applyBorder="1" applyAlignment="1" applyProtection="1">
      <alignment horizontal="center" vertical="center" wrapText="1"/>
      <protection locked="0"/>
    </xf>
  </cellXfs>
  <cellStyles count="13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Hyperlink" xfId="70"/>
    <cellStyle name="Köprü 2" xfId="71"/>
    <cellStyle name="Kötü" xfId="72"/>
    <cellStyle name="Normal 10" xfId="73"/>
    <cellStyle name="Normal 11" xfId="74"/>
    <cellStyle name="Normal 11 2" xfId="75"/>
    <cellStyle name="Normal 12" xfId="76"/>
    <cellStyle name="Normal 12 2" xfId="77"/>
    <cellStyle name="Normal 2" xfId="78"/>
    <cellStyle name="Normal 2 10 10" xfId="79"/>
    <cellStyle name="Normal 2 10 10 2" xfId="80"/>
    <cellStyle name="Normal 2 2" xfId="81"/>
    <cellStyle name="Normal 2 2 2" xfId="82"/>
    <cellStyle name="Normal 2 2 2 2" xfId="83"/>
    <cellStyle name="Normal 2 2 3" xfId="84"/>
    <cellStyle name="Normal 2 2 4" xfId="85"/>
    <cellStyle name="Normal 2 2 5" xfId="86"/>
    <cellStyle name="Normal 2 2 5 2" xfId="87"/>
    <cellStyle name="Normal 2 3" xfId="88"/>
    <cellStyle name="Normal 2 4" xfId="89"/>
    <cellStyle name="Normal 2 5" xfId="90"/>
    <cellStyle name="Normal 2 5 2" xfId="91"/>
    <cellStyle name="Normal 3" xfId="92"/>
    <cellStyle name="Normal 3 2" xfId="93"/>
    <cellStyle name="Normal 4" xfId="94"/>
    <cellStyle name="Normal 4 2" xfId="95"/>
    <cellStyle name="Normal 5" xfId="96"/>
    <cellStyle name="Normal 5 2" xfId="97"/>
    <cellStyle name="Normal 5 2 2" xfId="98"/>
    <cellStyle name="Normal 5 3" xfId="99"/>
    <cellStyle name="Normal 5 4" xfId="100"/>
    <cellStyle name="Normal 5 5" xfId="101"/>
    <cellStyle name="Normal 6" xfId="102"/>
    <cellStyle name="Normal 6 2" xfId="103"/>
    <cellStyle name="Normal 6 3" xfId="104"/>
    <cellStyle name="Normal 6 4" xfId="105"/>
    <cellStyle name="Normal 7" xfId="106"/>
    <cellStyle name="Normal 7 2" xfId="107"/>
    <cellStyle name="Normal 8" xfId="108"/>
    <cellStyle name="Normal 9" xfId="109"/>
    <cellStyle name="Not" xfId="110"/>
    <cellStyle name="Nötr" xfId="111"/>
    <cellStyle name="Onaylı" xfId="112"/>
    <cellStyle name="Currency" xfId="113"/>
    <cellStyle name="Currency [0]" xfId="114"/>
    <cellStyle name="ParaBirimi 2" xfId="115"/>
    <cellStyle name="ParaBirimi 3" xfId="116"/>
    <cellStyle name="Toplam" xfId="117"/>
    <cellStyle name="Uyarı Metni" xfId="118"/>
    <cellStyle name="Virgül 10" xfId="119"/>
    <cellStyle name="Virgül 2" xfId="120"/>
    <cellStyle name="Virgül 2 2" xfId="121"/>
    <cellStyle name="Virgül 3" xfId="122"/>
    <cellStyle name="Virgül 3 2" xfId="123"/>
    <cellStyle name="Virgül 4" xfId="124"/>
    <cellStyle name="Vurgu1" xfId="125"/>
    <cellStyle name="Vurgu2" xfId="126"/>
    <cellStyle name="Vurgu3" xfId="127"/>
    <cellStyle name="Vurgu4" xfId="128"/>
    <cellStyle name="Vurgu5" xfId="129"/>
    <cellStyle name="Vurgu6" xfId="130"/>
    <cellStyle name="Percent" xfId="131"/>
    <cellStyle name="Yüzde 2" xfId="132"/>
    <cellStyle name="Yüzde 2 2" xfId="133"/>
    <cellStyle name="Yüzde 2 3" xfId="134"/>
    <cellStyle name="Yüzde 2 4" xfId="135"/>
    <cellStyle name="Yüzde 2 4 2" xfId="136"/>
    <cellStyle name="Yüzde 3" xfId="137"/>
    <cellStyle name="Yüzde 4" xfId="138"/>
    <cellStyle name="Yüzde 5" xfId="139"/>
    <cellStyle name="Yüzde 6" xfId="140"/>
    <cellStyle name="Yüzde 6 2" xfId="141"/>
    <cellStyle name="Yüzde 7" xfId="142"/>
    <cellStyle name="Yüzde 7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90" zoomScaleNormal="90"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4.421875" style="3" bestFit="1" customWidth="1"/>
    <col min="4" max="4" width="4.00390625" style="4" bestFit="1" customWidth="1"/>
    <col min="5" max="5" width="24.28125" style="6" bestFit="1" customWidth="1"/>
    <col min="6" max="6" width="5.8515625" style="7" bestFit="1" customWidth="1"/>
    <col min="7" max="7" width="13.57421875" style="8" bestFit="1" customWidth="1"/>
    <col min="8" max="9" width="3.140625" style="9" bestFit="1" customWidth="1"/>
    <col min="10" max="10" width="3.140625" style="10" bestFit="1" customWidth="1"/>
    <col min="11" max="11" width="2.57421875" style="11" bestFit="1" customWidth="1"/>
    <col min="12" max="12" width="7.28125" style="12" bestFit="1" customWidth="1"/>
    <col min="13" max="13" width="4.8515625" style="13" bestFit="1" customWidth="1"/>
    <col min="14" max="14" width="8.28125" style="12" bestFit="1" customWidth="1"/>
    <col min="15" max="15" width="5.57421875" style="13" bestFit="1" customWidth="1"/>
    <col min="16" max="16" width="8.28125" style="14" bestFit="1" customWidth="1"/>
    <col min="17" max="17" width="5.57421875" style="15" bestFit="1" customWidth="1"/>
    <col min="18" max="18" width="8.28125" style="16" bestFit="1" customWidth="1"/>
    <col min="19" max="19" width="5.57421875" style="17" customWidth="1"/>
    <col min="20" max="20" width="4.28125" style="18" bestFit="1" customWidth="1"/>
    <col min="21" max="21" width="4.28125" style="19" bestFit="1" customWidth="1"/>
    <col min="22" max="22" width="8.28125" style="19" bestFit="1" customWidth="1"/>
    <col min="23" max="23" width="5.57421875" style="19" bestFit="1" customWidth="1"/>
    <col min="24" max="25" width="4.28125" style="20" bestFit="1" customWidth="1"/>
    <col min="26" max="26" width="9.00390625" style="14" bestFit="1" customWidth="1"/>
    <col min="27" max="27" width="6.8515625" style="21" bestFit="1" customWidth="1"/>
    <col min="28" max="28" width="4.28125" style="22" bestFit="1" customWidth="1"/>
    <col min="29" max="16384" width="4.28125" style="3" customWidth="1"/>
  </cols>
  <sheetData>
    <row r="1" spans="1:28" s="29" customFormat="1" ht="12.75">
      <c r="A1" s="23"/>
      <c r="B1" s="118" t="s">
        <v>0</v>
      </c>
      <c r="C1" s="118"/>
      <c r="D1" s="24"/>
      <c r="E1" s="25"/>
      <c r="F1" s="26"/>
      <c r="G1" s="25"/>
      <c r="H1" s="27"/>
      <c r="I1" s="108"/>
      <c r="J1" s="28"/>
      <c r="K1" s="27"/>
      <c r="L1" s="119" t="s">
        <v>1</v>
      </c>
      <c r="M1" s="119"/>
      <c r="N1" s="119"/>
      <c r="O1" s="119"/>
      <c r="P1" s="119"/>
      <c r="Q1" s="119"/>
      <c r="R1" s="119"/>
      <c r="S1" s="119"/>
      <c r="T1" s="119"/>
      <c r="U1" s="119"/>
      <c r="V1" s="119"/>
      <c r="W1" s="119"/>
      <c r="X1" s="119"/>
      <c r="Y1" s="119"/>
      <c r="Z1" s="119"/>
      <c r="AA1" s="119"/>
      <c r="AB1" s="119"/>
    </row>
    <row r="2" spans="1:28" s="29" customFormat="1" ht="12.75">
      <c r="A2" s="23"/>
      <c r="B2" s="120" t="s">
        <v>2</v>
      </c>
      <c r="C2" s="120"/>
      <c r="D2" s="30"/>
      <c r="E2" s="31"/>
      <c r="F2" s="32"/>
      <c r="G2" s="31"/>
      <c r="H2" s="33"/>
      <c r="I2" s="33"/>
      <c r="J2" s="34"/>
      <c r="K2" s="35"/>
      <c r="L2" s="119"/>
      <c r="M2" s="119"/>
      <c r="N2" s="119"/>
      <c r="O2" s="119"/>
      <c r="P2" s="119"/>
      <c r="Q2" s="119"/>
      <c r="R2" s="119"/>
      <c r="S2" s="119"/>
      <c r="T2" s="119"/>
      <c r="U2" s="119"/>
      <c r="V2" s="119"/>
      <c r="W2" s="119"/>
      <c r="X2" s="119"/>
      <c r="Y2" s="119"/>
      <c r="Z2" s="119"/>
      <c r="AA2" s="119"/>
      <c r="AB2" s="119"/>
    </row>
    <row r="3" spans="1:28" s="29" customFormat="1" ht="11.25">
      <c r="A3" s="23"/>
      <c r="B3" s="121" t="s">
        <v>101</v>
      </c>
      <c r="C3" s="121"/>
      <c r="D3" s="36"/>
      <c r="E3" s="37"/>
      <c r="F3" s="38"/>
      <c r="G3" s="37"/>
      <c r="H3" s="39"/>
      <c r="I3" s="39"/>
      <c r="J3" s="40"/>
      <c r="K3" s="39"/>
      <c r="L3" s="119"/>
      <c r="M3" s="119"/>
      <c r="N3" s="119"/>
      <c r="O3" s="119"/>
      <c r="P3" s="119"/>
      <c r="Q3" s="119"/>
      <c r="R3" s="119"/>
      <c r="S3" s="119"/>
      <c r="T3" s="119"/>
      <c r="U3" s="119"/>
      <c r="V3" s="119"/>
      <c r="W3" s="119"/>
      <c r="X3" s="119"/>
      <c r="Y3" s="119"/>
      <c r="Z3" s="119"/>
      <c r="AA3" s="119"/>
      <c r="AB3" s="119"/>
    </row>
    <row r="4" spans="1:28" s="48" customFormat="1" ht="11.25" customHeight="1">
      <c r="A4" s="41"/>
      <c r="B4" s="42"/>
      <c r="C4" s="43"/>
      <c r="D4" s="44"/>
      <c r="E4" s="43"/>
      <c r="F4" s="45"/>
      <c r="G4" s="46"/>
      <c r="H4" s="46"/>
      <c r="I4" s="109"/>
      <c r="J4" s="47"/>
      <c r="K4" s="46"/>
      <c r="L4" s="117" t="s">
        <v>3</v>
      </c>
      <c r="M4" s="117"/>
      <c r="N4" s="117" t="s">
        <v>4</v>
      </c>
      <c r="O4" s="117"/>
      <c r="P4" s="117" t="s">
        <v>5</v>
      </c>
      <c r="Q4" s="117"/>
      <c r="R4" s="117" t="s">
        <v>6</v>
      </c>
      <c r="S4" s="117"/>
      <c r="T4" s="117"/>
      <c r="U4" s="117"/>
      <c r="V4" s="117" t="s">
        <v>7</v>
      </c>
      <c r="W4" s="117"/>
      <c r="X4" s="117" t="s">
        <v>8</v>
      </c>
      <c r="Y4" s="117"/>
      <c r="Z4" s="117" t="s">
        <v>9</v>
      </c>
      <c r="AA4" s="117"/>
      <c r="AB4" s="117"/>
    </row>
    <row r="5" spans="1:28" s="60" customFormat="1" ht="57.75">
      <c r="A5" s="49"/>
      <c r="B5" s="50"/>
      <c r="C5" s="51" t="s">
        <v>10</v>
      </c>
      <c r="D5" s="52" t="s">
        <v>11</v>
      </c>
      <c r="E5" s="51" t="s">
        <v>12</v>
      </c>
      <c r="F5" s="53" t="s">
        <v>13</v>
      </c>
      <c r="G5" s="54" t="s">
        <v>14</v>
      </c>
      <c r="H5" s="55" t="s">
        <v>15</v>
      </c>
      <c r="I5" s="110" t="s">
        <v>16</v>
      </c>
      <c r="J5" s="56" t="s">
        <v>17</v>
      </c>
      <c r="K5" s="55" t="s">
        <v>18</v>
      </c>
      <c r="L5" s="57" t="s">
        <v>19</v>
      </c>
      <c r="M5" s="58" t="s">
        <v>20</v>
      </c>
      <c r="N5" s="57" t="s">
        <v>19</v>
      </c>
      <c r="O5" s="58" t="s">
        <v>20</v>
      </c>
      <c r="P5" s="57" t="s">
        <v>19</v>
      </c>
      <c r="Q5" s="58" t="s">
        <v>20</v>
      </c>
      <c r="R5" s="57" t="s">
        <v>21</v>
      </c>
      <c r="S5" s="58" t="s">
        <v>22</v>
      </c>
      <c r="T5" s="59" t="s">
        <v>23</v>
      </c>
      <c r="U5" s="59" t="s">
        <v>24</v>
      </c>
      <c r="V5" s="57" t="s">
        <v>19</v>
      </c>
      <c r="W5" s="58" t="s">
        <v>25</v>
      </c>
      <c r="X5" s="59" t="s">
        <v>26</v>
      </c>
      <c r="Y5" s="59" t="s">
        <v>27</v>
      </c>
      <c r="Z5" s="57" t="s">
        <v>19</v>
      </c>
      <c r="AA5" s="58" t="s">
        <v>20</v>
      </c>
      <c r="AB5" s="59" t="s">
        <v>24</v>
      </c>
    </row>
    <row r="6" spans="4:25" ht="11.25">
      <c r="D6" s="5"/>
      <c r="X6" s="19"/>
      <c r="Y6" s="19"/>
    </row>
    <row r="7" spans="1:28" s="83" customFormat="1" ht="11.25">
      <c r="A7" s="61">
        <v>1</v>
      </c>
      <c r="B7" s="62"/>
      <c r="C7" s="63" t="s">
        <v>99</v>
      </c>
      <c r="D7" s="64" t="s">
        <v>32</v>
      </c>
      <c r="E7" s="65" t="s">
        <v>100</v>
      </c>
      <c r="F7" s="66">
        <v>43385</v>
      </c>
      <c r="G7" s="67" t="s">
        <v>67</v>
      </c>
      <c r="H7" s="68">
        <v>400</v>
      </c>
      <c r="I7" s="68">
        <v>400</v>
      </c>
      <c r="J7" s="69">
        <v>950</v>
      </c>
      <c r="K7" s="70">
        <v>2</v>
      </c>
      <c r="L7" s="71">
        <v>939987</v>
      </c>
      <c r="M7" s="72">
        <v>71072</v>
      </c>
      <c r="N7" s="71">
        <v>2140789</v>
      </c>
      <c r="O7" s="72">
        <v>161235</v>
      </c>
      <c r="P7" s="71">
        <v>2303933</v>
      </c>
      <c r="Q7" s="72">
        <v>172902</v>
      </c>
      <c r="R7" s="73">
        <f aca="true" t="shared" si="0" ref="R7:R45">L7+N7+P7</f>
        <v>5384709</v>
      </c>
      <c r="S7" s="74">
        <f aca="true" t="shared" si="1" ref="S7:S45">M7+O7+Q7</f>
        <v>405209</v>
      </c>
      <c r="T7" s="75">
        <f>S7/J7</f>
        <v>426.5357894736842</v>
      </c>
      <c r="U7" s="76">
        <f aca="true" t="shared" si="2" ref="U7:U38">R7/S7</f>
        <v>13.288720141951437</v>
      </c>
      <c r="V7" s="77">
        <v>7045630</v>
      </c>
      <c r="W7" s="78">
        <v>524404</v>
      </c>
      <c r="X7" s="79">
        <f>IF(V7&lt;&gt;0,-(V7-R7)/V7,"")</f>
        <v>-0.23573775517590337</v>
      </c>
      <c r="Y7" s="79">
        <f>IF(W7&lt;&gt;0,-(W7-S7)/W7,"")</f>
        <v>-0.22729613046429853</v>
      </c>
      <c r="Z7" s="80">
        <v>15466347</v>
      </c>
      <c r="AA7" s="81">
        <v>1199639</v>
      </c>
      <c r="AB7" s="82">
        <f aca="true" t="shared" si="3" ref="AB7:AB45">Z7/AA7</f>
        <v>12.892500994049042</v>
      </c>
    </row>
    <row r="8" spans="1:28" s="83" customFormat="1" ht="11.25">
      <c r="A8" s="61">
        <v>2</v>
      </c>
      <c r="B8" s="103"/>
      <c r="C8" s="85" t="s">
        <v>88</v>
      </c>
      <c r="D8" s="86" t="s">
        <v>46</v>
      </c>
      <c r="E8" s="87" t="s">
        <v>89</v>
      </c>
      <c r="F8" s="88">
        <v>43378</v>
      </c>
      <c r="G8" s="67" t="s">
        <v>33</v>
      </c>
      <c r="H8" s="89">
        <v>355</v>
      </c>
      <c r="I8" s="89">
        <v>361</v>
      </c>
      <c r="J8" s="69">
        <v>361</v>
      </c>
      <c r="K8" s="70">
        <v>3</v>
      </c>
      <c r="L8" s="71">
        <v>259855</v>
      </c>
      <c r="M8" s="72">
        <v>16759</v>
      </c>
      <c r="N8" s="71">
        <v>572019</v>
      </c>
      <c r="O8" s="72">
        <v>38209</v>
      </c>
      <c r="P8" s="71">
        <v>563309</v>
      </c>
      <c r="Q8" s="72">
        <v>37945</v>
      </c>
      <c r="R8" s="73">
        <f t="shared" si="0"/>
        <v>1395183</v>
      </c>
      <c r="S8" s="74">
        <f t="shared" si="1"/>
        <v>92913</v>
      </c>
      <c r="T8" s="75">
        <f>S8/J8</f>
        <v>257.37673130193906</v>
      </c>
      <c r="U8" s="76">
        <f t="shared" si="2"/>
        <v>15.016014981757127</v>
      </c>
      <c r="V8" s="77">
        <v>2372726</v>
      </c>
      <c r="W8" s="78">
        <v>148281</v>
      </c>
      <c r="X8" s="79">
        <f>IF(V8&lt;&gt;0,-(V8-R8)/V8,"")</f>
        <v>-0.41199152367361425</v>
      </c>
      <c r="Y8" s="79">
        <f>IF(W8&lt;&gt;0,-(W8-S8)/W8,"")</f>
        <v>-0.37339915430837395</v>
      </c>
      <c r="Z8" s="90">
        <v>11245412</v>
      </c>
      <c r="AA8" s="91">
        <v>738792</v>
      </c>
      <c r="AB8" s="82">
        <f t="shared" si="3"/>
        <v>15.221350528971618</v>
      </c>
    </row>
    <row r="9" spans="1:28" s="83" customFormat="1" ht="11.25">
      <c r="A9" s="61">
        <v>3</v>
      </c>
      <c r="B9" s="84" t="s">
        <v>29</v>
      </c>
      <c r="C9" s="63" t="s">
        <v>111</v>
      </c>
      <c r="D9" s="64" t="s">
        <v>32</v>
      </c>
      <c r="E9" s="65" t="s">
        <v>112</v>
      </c>
      <c r="F9" s="66">
        <v>43392</v>
      </c>
      <c r="G9" s="67" t="s">
        <v>28</v>
      </c>
      <c r="H9" s="68">
        <v>191</v>
      </c>
      <c r="I9" s="68">
        <v>191</v>
      </c>
      <c r="J9" s="69">
        <v>191</v>
      </c>
      <c r="K9" s="70">
        <v>1</v>
      </c>
      <c r="L9" s="71">
        <v>156981</v>
      </c>
      <c r="M9" s="72">
        <v>9355</v>
      </c>
      <c r="N9" s="71">
        <v>295667</v>
      </c>
      <c r="O9" s="72">
        <v>17542</v>
      </c>
      <c r="P9" s="71">
        <v>279004</v>
      </c>
      <c r="Q9" s="72">
        <v>16916</v>
      </c>
      <c r="R9" s="73">
        <f t="shared" si="0"/>
        <v>731652</v>
      </c>
      <c r="S9" s="74">
        <f t="shared" si="1"/>
        <v>43813</v>
      </c>
      <c r="T9" s="75">
        <f>S9/J9</f>
        <v>229.38743455497382</v>
      </c>
      <c r="U9" s="76">
        <f t="shared" si="2"/>
        <v>16.699427110674915</v>
      </c>
      <c r="V9" s="77"/>
      <c r="W9" s="78"/>
      <c r="X9" s="79"/>
      <c r="Y9" s="79"/>
      <c r="Z9" s="80">
        <v>772695</v>
      </c>
      <c r="AA9" s="81">
        <v>46522</v>
      </c>
      <c r="AB9" s="82">
        <f t="shared" si="3"/>
        <v>16.609238639783328</v>
      </c>
    </row>
    <row r="10" spans="1:28" s="83" customFormat="1" ht="11.25">
      <c r="A10" s="61">
        <v>4</v>
      </c>
      <c r="B10" s="84" t="s">
        <v>29</v>
      </c>
      <c r="C10" s="85" t="s">
        <v>109</v>
      </c>
      <c r="D10" s="86" t="s">
        <v>36</v>
      </c>
      <c r="E10" s="87" t="s">
        <v>110</v>
      </c>
      <c r="F10" s="88">
        <v>43392</v>
      </c>
      <c r="G10" s="67" t="s">
        <v>31</v>
      </c>
      <c r="H10" s="89">
        <v>266</v>
      </c>
      <c r="I10" s="89">
        <v>266</v>
      </c>
      <c r="J10" s="69">
        <v>266</v>
      </c>
      <c r="K10" s="70">
        <v>1</v>
      </c>
      <c r="L10" s="71">
        <v>57866.47</v>
      </c>
      <c r="M10" s="72">
        <v>4365</v>
      </c>
      <c r="N10" s="71">
        <v>243704.46</v>
      </c>
      <c r="O10" s="72">
        <v>18201</v>
      </c>
      <c r="P10" s="71">
        <v>274115.03</v>
      </c>
      <c r="Q10" s="72">
        <v>20526</v>
      </c>
      <c r="R10" s="73">
        <f t="shared" si="0"/>
        <v>575685.96</v>
      </c>
      <c r="S10" s="74">
        <f t="shared" si="1"/>
        <v>43092</v>
      </c>
      <c r="T10" s="75">
        <f>S10/J10</f>
        <v>162</v>
      </c>
      <c r="U10" s="76">
        <f t="shared" si="2"/>
        <v>13.359462545252018</v>
      </c>
      <c r="V10" s="77"/>
      <c r="W10" s="78"/>
      <c r="X10" s="79"/>
      <c r="Y10" s="79"/>
      <c r="Z10" s="90">
        <v>575432.96</v>
      </c>
      <c r="AA10" s="91">
        <v>43074</v>
      </c>
      <c r="AB10" s="82">
        <f t="shared" si="3"/>
        <v>13.359171658076797</v>
      </c>
    </row>
    <row r="11" spans="1:28" s="83" customFormat="1" ht="11.25">
      <c r="A11" s="61">
        <v>5</v>
      </c>
      <c r="B11" s="62"/>
      <c r="C11" s="63" t="s">
        <v>82</v>
      </c>
      <c r="D11" s="64" t="s">
        <v>36</v>
      </c>
      <c r="E11" s="65" t="s">
        <v>82</v>
      </c>
      <c r="F11" s="66">
        <v>43378</v>
      </c>
      <c r="G11" s="67" t="s">
        <v>38</v>
      </c>
      <c r="H11" s="68">
        <v>262</v>
      </c>
      <c r="I11" s="68">
        <v>246</v>
      </c>
      <c r="J11" s="69">
        <v>246</v>
      </c>
      <c r="K11" s="70">
        <v>3</v>
      </c>
      <c r="L11" s="71">
        <v>41279.9</v>
      </c>
      <c r="M11" s="72">
        <v>3327</v>
      </c>
      <c r="N11" s="71">
        <v>221224.6</v>
      </c>
      <c r="O11" s="72">
        <v>16740</v>
      </c>
      <c r="P11" s="71">
        <v>254876.2</v>
      </c>
      <c r="Q11" s="72">
        <v>19273</v>
      </c>
      <c r="R11" s="73">
        <f t="shared" si="0"/>
        <v>517380.7</v>
      </c>
      <c r="S11" s="74">
        <f t="shared" si="1"/>
        <v>39340</v>
      </c>
      <c r="T11" s="75">
        <f>S11/J11</f>
        <v>159.91869918699186</v>
      </c>
      <c r="U11" s="76">
        <f t="shared" si="2"/>
        <v>13.151517539400102</v>
      </c>
      <c r="V11" s="77">
        <v>764453.9199999999</v>
      </c>
      <c r="W11" s="78">
        <v>56886</v>
      </c>
      <c r="X11" s="79">
        <f aca="true" t="shared" si="4" ref="X11:Y14">IF(V11&lt;&gt;0,-(V11-R11)/V11,"")</f>
        <v>-0.3232022408885024</v>
      </c>
      <c r="Y11" s="79">
        <f t="shared" si="4"/>
        <v>-0.30844144429209297</v>
      </c>
      <c r="Z11" s="80">
        <v>2345001.96</v>
      </c>
      <c r="AA11" s="81">
        <v>180604</v>
      </c>
      <c r="AB11" s="82">
        <f t="shared" si="3"/>
        <v>12.98421939713406</v>
      </c>
    </row>
    <row r="12" spans="1:28" s="83" customFormat="1" ht="11.25">
      <c r="A12" s="61">
        <v>6</v>
      </c>
      <c r="B12" s="84" t="s">
        <v>29</v>
      </c>
      <c r="C12" s="85" t="s">
        <v>97</v>
      </c>
      <c r="D12" s="86" t="s">
        <v>46</v>
      </c>
      <c r="E12" s="87" t="s">
        <v>98</v>
      </c>
      <c r="F12" s="88">
        <v>43385</v>
      </c>
      <c r="G12" s="67" t="s">
        <v>33</v>
      </c>
      <c r="H12" s="89">
        <v>234</v>
      </c>
      <c r="I12" s="89">
        <v>225</v>
      </c>
      <c r="J12" s="69">
        <v>225</v>
      </c>
      <c r="K12" s="70">
        <v>3</v>
      </c>
      <c r="L12" s="71">
        <v>55827</v>
      </c>
      <c r="M12" s="72">
        <v>4241</v>
      </c>
      <c r="N12" s="71">
        <v>146559</v>
      </c>
      <c r="O12" s="72">
        <v>10518</v>
      </c>
      <c r="P12" s="71">
        <v>120123</v>
      </c>
      <c r="Q12" s="72">
        <v>8659</v>
      </c>
      <c r="R12" s="73">
        <f t="shared" si="0"/>
        <v>322509</v>
      </c>
      <c r="S12" s="74">
        <f t="shared" si="1"/>
        <v>23418</v>
      </c>
      <c r="T12" s="75">
        <f>S12/J12</f>
        <v>104.08</v>
      </c>
      <c r="U12" s="76">
        <f t="shared" si="2"/>
        <v>13.771842172687677</v>
      </c>
      <c r="V12" s="77">
        <v>530830</v>
      </c>
      <c r="W12" s="78">
        <v>38041</v>
      </c>
      <c r="X12" s="79">
        <f t="shared" si="4"/>
        <v>-0.39244390859597234</v>
      </c>
      <c r="Y12" s="79">
        <f t="shared" si="4"/>
        <v>-0.38440104098209826</v>
      </c>
      <c r="Z12" s="90">
        <v>1064950</v>
      </c>
      <c r="AA12" s="91">
        <v>79085</v>
      </c>
      <c r="AB12" s="82">
        <f t="shared" si="3"/>
        <v>13.465891129797054</v>
      </c>
    </row>
    <row r="13" spans="1:28" s="83" customFormat="1" ht="11.25">
      <c r="A13" s="61">
        <v>7</v>
      </c>
      <c r="B13" s="62"/>
      <c r="C13" s="85" t="s">
        <v>75</v>
      </c>
      <c r="D13" s="86" t="s">
        <v>36</v>
      </c>
      <c r="E13" s="87" t="s">
        <v>76</v>
      </c>
      <c r="F13" s="88">
        <v>43371</v>
      </c>
      <c r="G13" s="67" t="s">
        <v>33</v>
      </c>
      <c r="H13" s="89">
        <v>326</v>
      </c>
      <c r="I13" s="89">
        <v>163</v>
      </c>
      <c r="J13" s="69">
        <v>163</v>
      </c>
      <c r="K13" s="70">
        <v>4</v>
      </c>
      <c r="L13" s="71">
        <v>24325</v>
      </c>
      <c r="M13" s="72">
        <v>1854</v>
      </c>
      <c r="N13" s="71">
        <v>12889</v>
      </c>
      <c r="O13" s="72">
        <v>8714</v>
      </c>
      <c r="P13" s="71">
        <v>141833</v>
      </c>
      <c r="Q13" s="72">
        <v>9919</v>
      </c>
      <c r="R13" s="73">
        <f t="shared" si="0"/>
        <v>179047</v>
      </c>
      <c r="S13" s="74">
        <f t="shared" si="1"/>
        <v>20487</v>
      </c>
      <c r="T13" s="75">
        <f>S13/J13</f>
        <v>125.68711656441718</v>
      </c>
      <c r="U13" s="76">
        <f t="shared" si="2"/>
        <v>8.73954214867965</v>
      </c>
      <c r="V13" s="77">
        <v>518329</v>
      </c>
      <c r="W13" s="78">
        <v>36640</v>
      </c>
      <c r="X13" s="79">
        <f t="shared" si="4"/>
        <v>-0.6545688163309404</v>
      </c>
      <c r="Y13" s="79">
        <f t="shared" si="4"/>
        <v>-0.4408569868995633</v>
      </c>
      <c r="Z13" s="90">
        <v>2776895</v>
      </c>
      <c r="AA13" s="91">
        <v>206753</v>
      </c>
      <c r="AB13" s="82">
        <f t="shared" si="3"/>
        <v>13.430978026921013</v>
      </c>
    </row>
    <row r="14" spans="1:28" s="83" customFormat="1" ht="11.25">
      <c r="A14" s="61">
        <v>8</v>
      </c>
      <c r="B14" s="62"/>
      <c r="C14" s="85" t="s">
        <v>90</v>
      </c>
      <c r="D14" s="86" t="s">
        <v>30</v>
      </c>
      <c r="E14" s="87" t="s">
        <v>91</v>
      </c>
      <c r="F14" s="88">
        <v>43392</v>
      </c>
      <c r="G14" s="67" t="s">
        <v>33</v>
      </c>
      <c r="H14" s="89">
        <v>74</v>
      </c>
      <c r="I14" s="89">
        <v>74</v>
      </c>
      <c r="J14" s="69">
        <v>74</v>
      </c>
      <c r="K14" s="70">
        <v>1</v>
      </c>
      <c r="L14" s="71">
        <v>73668</v>
      </c>
      <c r="M14" s="72">
        <v>4107</v>
      </c>
      <c r="N14" s="71">
        <v>111471</v>
      </c>
      <c r="O14" s="72">
        <v>6167</v>
      </c>
      <c r="P14" s="71">
        <v>117284</v>
      </c>
      <c r="Q14" s="72">
        <v>6560</v>
      </c>
      <c r="R14" s="73">
        <f t="shared" si="0"/>
        <v>302423</v>
      </c>
      <c r="S14" s="74">
        <f t="shared" si="1"/>
        <v>16834</v>
      </c>
      <c r="T14" s="75">
        <f>S14/J14</f>
        <v>227.48648648648648</v>
      </c>
      <c r="U14" s="76">
        <f t="shared" si="2"/>
        <v>17.965011286681715</v>
      </c>
      <c r="V14" s="77">
        <v>0</v>
      </c>
      <c r="W14" s="78">
        <v>0</v>
      </c>
      <c r="X14" s="79">
        <f t="shared" si="4"/>
      </c>
      <c r="Y14" s="79">
        <f t="shared" si="4"/>
      </c>
      <c r="Z14" s="90">
        <v>307185</v>
      </c>
      <c r="AA14" s="91">
        <v>17151</v>
      </c>
      <c r="AB14" s="82">
        <f t="shared" si="3"/>
        <v>17.910617456708064</v>
      </c>
    </row>
    <row r="15" spans="1:28" s="83" customFormat="1" ht="11.25">
      <c r="A15" s="61">
        <v>9</v>
      </c>
      <c r="B15" s="84" t="s">
        <v>29</v>
      </c>
      <c r="C15" s="63" t="s">
        <v>105</v>
      </c>
      <c r="D15" s="64" t="s">
        <v>43</v>
      </c>
      <c r="E15" s="65" t="s">
        <v>105</v>
      </c>
      <c r="F15" s="66">
        <v>43392</v>
      </c>
      <c r="G15" s="67" t="s">
        <v>67</v>
      </c>
      <c r="H15" s="68">
        <v>204</v>
      </c>
      <c r="I15" s="68">
        <v>204</v>
      </c>
      <c r="J15" s="69">
        <v>204</v>
      </c>
      <c r="K15" s="70">
        <v>1</v>
      </c>
      <c r="L15" s="71">
        <v>35853.65</v>
      </c>
      <c r="M15" s="72">
        <v>2533</v>
      </c>
      <c r="N15" s="71">
        <v>68026.33</v>
      </c>
      <c r="O15" s="72">
        <v>4839</v>
      </c>
      <c r="P15" s="71">
        <v>77696.34</v>
      </c>
      <c r="Q15" s="72">
        <v>5502</v>
      </c>
      <c r="R15" s="73">
        <f t="shared" si="0"/>
        <v>181576.32</v>
      </c>
      <c r="S15" s="74">
        <f t="shared" si="1"/>
        <v>12874</v>
      </c>
      <c r="T15" s="75">
        <f>S15/J15</f>
        <v>63.1078431372549</v>
      </c>
      <c r="U15" s="76">
        <f t="shared" si="2"/>
        <v>14.104110610532857</v>
      </c>
      <c r="V15" s="77"/>
      <c r="W15" s="78"/>
      <c r="X15" s="79"/>
      <c r="Y15" s="79"/>
      <c r="Z15" s="80">
        <v>181576.32</v>
      </c>
      <c r="AA15" s="81">
        <v>12874</v>
      </c>
      <c r="AB15" s="82">
        <f t="shared" si="3"/>
        <v>14.104110610532857</v>
      </c>
    </row>
    <row r="16" spans="1:28" s="83" customFormat="1" ht="11.25">
      <c r="A16" s="61">
        <v>10</v>
      </c>
      <c r="B16" s="62"/>
      <c r="C16" s="63" t="s">
        <v>74</v>
      </c>
      <c r="D16" s="64" t="s">
        <v>40</v>
      </c>
      <c r="E16" s="65" t="s">
        <v>74</v>
      </c>
      <c r="F16" s="66">
        <v>43371</v>
      </c>
      <c r="G16" s="67" t="s">
        <v>38</v>
      </c>
      <c r="H16" s="68">
        <v>370</v>
      </c>
      <c r="I16" s="68">
        <v>123</v>
      </c>
      <c r="J16" s="69">
        <v>123</v>
      </c>
      <c r="K16" s="70">
        <v>4</v>
      </c>
      <c r="L16" s="71">
        <v>18650.35</v>
      </c>
      <c r="M16" s="72">
        <v>1695</v>
      </c>
      <c r="N16" s="71">
        <v>41636.38</v>
      </c>
      <c r="O16" s="72">
        <v>3738</v>
      </c>
      <c r="P16" s="71">
        <v>57808.01</v>
      </c>
      <c r="Q16" s="72">
        <v>5047</v>
      </c>
      <c r="R16" s="73">
        <f t="shared" si="0"/>
        <v>118094.73999999999</v>
      </c>
      <c r="S16" s="74">
        <f t="shared" si="1"/>
        <v>10480</v>
      </c>
      <c r="T16" s="75">
        <f>S16/J16</f>
        <v>85.20325203252033</v>
      </c>
      <c r="U16" s="76">
        <f t="shared" si="2"/>
        <v>11.2685820610687</v>
      </c>
      <c r="V16" s="77">
        <v>316977.45</v>
      </c>
      <c r="W16" s="78">
        <v>27563</v>
      </c>
      <c r="X16" s="79">
        <f>IF(V16&lt;&gt;0,-(V16-R16)/V16,"")</f>
        <v>-0.6274348853522546</v>
      </c>
      <c r="Y16" s="79">
        <f>IF(W16&lt;&gt;0,-(W16-S16)/W16,"")</f>
        <v>-0.619780140042811</v>
      </c>
      <c r="Z16" s="80">
        <v>3752495.6</v>
      </c>
      <c r="AA16" s="81">
        <v>305498</v>
      </c>
      <c r="AB16" s="82">
        <f t="shared" si="3"/>
        <v>12.283208400709661</v>
      </c>
    </row>
    <row r="17" spans="1:28" s="83" customFormat="1" ht="11.25">
      <c r="A17" s="61">
        <v>11</v>
      </c>
      <c r="B17" s="84" t="s">
        <v>29</v>
      </c>
      <c r="C17" s="63" t="s">
        <v>102</v>
      </c>
      <c r="D17" s="64" t="s">
        <v>36</v>
      </c>
      <c r="E17" s="65" t="s">
        <v>102</v>
      </c>
      <c r="F17" s="66">
        <v>43392</v>
      </c>
      <c r="G17" s="67" t="s">
        <v>38</v>
      </c>
      <c r="H17" s="68">
        <v>176</v>
      </c>
      <c r="I17" s="68">
        <v>176</v>
      </c>
      <c r="J17" s="69">
        <v>176</v>
      </c>
      <c r="K17" s="70">
        <v>1</v>
      </c>
      <c r="L17" s="71">
        <v>14338.33</v>
      </c>
      <c r="M17" s="72">
        <v>1091</v>
      </c>
      <c r="N17" s="71">
        <v>37944.34</v>
      </c>
      <c r="O17" s="72">
        <v>2895</v>
      </c>
      <c r="P17" s="71">
        <v>43145</v>
      </c>
      <c r="Q17" s="72">
        <v>3328</v>
      </c>
      <c r="R17" s="73">
        <f t="shared" si="0"/>
        <v>95427.67</v>
      </c>
      <c r="S17" s="74">
        <f t="shared" si="1"/>
        <v>7314</v>
      </c>
      <c r="T17" s="75">
        <f>S17/J17</f>
        <v>41.55681818181818</v>
      </c>
      <c r="U17" s="76">
        <f t="shared" si="2"/>
        <v>13.04726141646158</v>
      </c>
      <c r="V17" s="77"/>
      <c r="W17" s="78"/>
      <c r="X17" s="79"/>
      <c r="Y17" s="79"/>
      <c r="Z17" s="80">
        <v>95427.67</v>
      </c>
      <c r="AA17" s="81">
        <v>7314</v>
      </c>
      <c r="AB17" s="82">
        <f t="shared" si="3"/>
        <v>13.04726141646158</v>
      </c>
    </row>
    <row r="18" spans="1:28" s="83" customFormat="1" ht="11.25">
      <c r="A18" s="61">
        <v>12</v>
      </c>
      <c r="B18" s="84" t="s">
        <v>29</v>
      </c>
      <c r="C18" s="85" t="s">
        <v>103</v>
      </c>
      <c r="D18" s="86" t="s">
        <v>30</v>
      </c>
      <c r="E18" s="87" t="s">
        <v>104</v>
      </c>
      <c r="F18" s="88">
        <v>43392</v>
      </c>
      <c r="G18" s="67" t="s">
        <v>35</v>
      </c>
      <c r="H18" s="89">
        <v>71</v>
      </c>
      <c r="I18" s="95">
        <v>71</v>
      </c>
      <c r="J18" s="96">
        <v>71</v>
      </c>
      <c r="K18" s="70">
        <v>1</v>
      </c>
      <c r="L18" s="71">
        <v>16312.62</v>
      </c>
      <c r="M18" s="72">
        <v>1152</v>
      </c>
      <c r="N18" s="71">
        <v>36981.97</v>
      </c>
      <c r="O18" s="72">
        <v>2694</v>
      </c>
      <c r="P18" s="71">
        <v>36652.11</v>
      </c>
      <c r="Q18" s="72">
        <v>2680</v>
      </c>
      <c r="R18" s="73">
        <f t="shared" si="0"/>
        <v>89946.70000000001</v>
      </c>
      <c r="S18" s="74">
        <f t="shared" si="1"/>
        <v>6526</v>
      </c>
      <c r="T18" s="75">
        <f>S18/J18</f>
        <v>91.91549295774648</v>
      </c>
      <c r="U18" s="76">
        <f t="shared" si="2"/>
        <v>13.782822555930128</v>
      </c>
      <c r="V18" s="77"/>
      <c r="W18" s="78"/>
      <c r="X18" s="79"/>
      <c r="Y18" s="79"/>
      <c r="Z18" s="97">
        <v>89946.7</v>
      </c>
      <c r="AA18" s="98">
        <v>6526</v>
      </c>
      <c r="AB18" s="82">
        <f t="shared" si="3"/>
        <v>13.782822555930125</v>
      </c>
    </row>
    <row r="19" spans="1:28" s="83" customFormat="1" ht="11.25">
      <c r="A19" s="61">
        <v>13</v>
      </c>
      <c r="B19" s="62"/>
      <c r="C19" s="85" t="s">
        <v>95</v>
      </c>
      <c r="D19" s="86" t="s">
        <v>30</v>
      </c>
      <c r="E19" s="87" t="s">
        <v>96</v>
      </c>
      <c r="F19" s="88">
        <v>43385</v>
      </c>
      <c r="G19" s="67" t="s">
        <v>31</v>
      </c>
      <c r="H19" s="89">
        <v>120</v>
      </c>
      <c r="I19" s="89">
        <v>68</v>
      </c>
      <c r="J19" s="69">
        <v>68</v>
      </c>
      <c r="K19" s="70">
        <v>2</v>
      </c>
      <c r="L19" s="71">
        <v>27524.65</v>
      </c>
      <c r="M19" s="72">
        <v>1637</v>
      </c>
      <c r="N19" s="71">
        <v>41491.14</v>
      </c>
      <c r="O19" s="72">
        <v>2439</v>
      </c>
      <c r="P19" s="71">
        <v>36371.33</v>
      </c>
      <c r="Q19" s="72">
        <v>2164</v>
      </c>
      <c r="R19" s="73">
        <f t="shared" si="0"/>
        <v>105387.12000000001</v>
      </c>
      <c r="S19" s="74">
        <f t="shared" si="1"/>
        <v>6240</v>
      </c>
      <c r="T19" s="75">
        <f>S19/J19</f>
        <v>91.76470588235294</v>
      </c>
      <c r="U19" s="76">
        <f t="shared" si="2"/>
        <v>16.88896153846154</v>
      </c>
      <c r="V19" s="77">
        <v>235408.53</v>
      </c>
      <c r="W19" s="78">
        <v>14673</v>
      </c>
      <c r="X19" s="79">
        <f>IF(V19&lt;&gt;0,-(V19-R19)/V19,"")</f>
        <v>-0.5523224243403584</v>
      </c>
      <c r="Y19" s="79">
        <f>IF(W19&lt;&gt;0,-(W19-S19)/W19,"")</f>
        <v>-0.5747290942547536</v>
      </c>
      <c r="Z19" s="90">
        <v>464849.2</v>
      </c>
      <c r="AA19" s="91">
        <v>30527</v>
      </c>
      <c r="AB19" s="82">
        <f t="shared" si="3"/>
        <v>15.227477315163625</v>
      </c>
    </row>
    <row r="20" spans="1:28" s="83" customFormat="1" ht="11.25">
      <c r="A20" s="61">
        <v>14</v>
      </c>
      <c r="B20" s="62"/>
      <c r="C20" s="85" t="s">
        <v>66</v>
      </c>
      <c r="D20" s="86" t="s">
        <v>32</v>
      </c>
      <c r="E20" s="87" t="s">
        <v>66</v>
      </c>
      <c r="F20" s="88">
        <v>43364</v>
      </c>
      <c r="G20" s="67" t="s">
        <v>67</v>
      </c>
      <c r="H20" s="89">
        <v>359</v>
      </c>
      <c r="I20" s="95">
        <v>359</v>
      </c>
      <c r="J20" s="96">
        <v>71</v>
      </c>
      <c r="K20" s="70">
        <v>5</v>
      </c>
      <c r="L20" s="71">
        <v>7804.75</v>
      </c>
      <c r="M20" s="72">
        <v>670</v>
      </c>
      <c r="N20" s="71">
        <v>31738.02</v>
      </c>
      <c r="O20" s="72">
        <v>2278</v>
      </c>
      <c r="P20" s="71">
        <v>35142.88</v>
      </c>
      <c r="Q20" s="72">
        <v>2578</v>
      </c>
      <c r="R20" s="73">
        <f t="shared" si="0"/>
        <v>74685.65</v>
      </c>
      <c r="S20" s="74">
        <f t="shared" si="1"/>
        <v>5526</v>
      </c>
      <c r="T20" s="75">
        <f>S20/J20</f>
        <v>77.83098591549296</v>
      </c>
      <c r="U20" s="76">
        <f t="shared" si="2"/>
        <v>13.515318494390154</v>
      </c>
      <c r="V20" s="77">
        <v>279835</v>
      </c>
      <c r="W20" s="78">
        <v>20903</v>
      </c>
      <c r="X20" s="79">
        <f>IF(V20&lt;&gt;0,-(V20-R20)/V20,"")</f>
        <v>-0.7331082602247754</v>
      </c>
      <c r="Y20" s="79">
        <f>IF(W20&lt;&gt;0,-(W20-S20)/W20,"")</f>
        <v>-0.7356360331052959</v>
      </c>
      <c r="Z20" s="97">
        <v>3189420.84</v>
      </c>
      <c r="AA20" s="98">
        <v>254379</v>
      </c>
      <c r="AB20" s="82">
        <f t="shared" si="3"/>
        <v>12.538066585685138</v>
      </c>
    </row>
    <row r="21" spans="1:28" s="83" customFormat="1" ht="11.25">
      <c r="A21" s="61">
        <v>15</v>
      </c>
      <c r="B21" s="84" t="s">
        <v>29</v>
      </c>
      <c r="C21" s="63" t="s">
        <v>108</v>
      </c>
      <c r="D21" s="64" t="s">
        <v>50</v>
      </c>
      <c r="E21" s="65" t="s">
        <v>108</v>
      </c>
      <c r="F21" s="66">
        <v>43392</v>
      </c>
      <c r="G21" s="67" t="s">
        <v>47</v>
      </c>
      <c r="H21" s="68">
        <v>65</v>
      </c>
      <c r="I21" s="68">
        <v>65</v>
      </c>
      <c r="J21" s="69">
        <v>65</v>
      </c>
      <c r="K21" s="70">
        <v>1</v>
      </c>
      <c r="L21" s="71">
        <v>7098</v>
      </c>
      <c r="M21" s="72">
        <v>549</v>
      </c>
      <c r="N21" s="71">
        <v>15512</v>
      </c>
      <c r="O21" s="72">
        <v>1350</v>
      </c>
      <c r="P21" s="71">
        <v>19728</v>
      </c>
      <c r="Q21" s="72">
        <v>1639</v>
      </c>
      <c r="R21" s="73">
        <f t="shared" si="0"/>
        <v>42338</v>
      </c>
      <c r="S21" s="74">
        <f t="shared" si="1"/>
        <v>3538</v>
      </c>
      <c r="T21" s="75">
        <f>S21/J21</f>
        <v>54.43076923076923</v>
      </c>
      <c r="U21" s="76">
        <f t="shared" si="2"/>
        <v>11.966647823629168</v>
      </c>
      <c r="V21" s="77"/>
      <c r="W21" s="78"/>
      <c r="X21" s="79"/>
      <c r="Y21" s="79"/>
      <c r="Z21" s="80">
        <v>42338</v>
      </c>
      <c r="AA21" s="81">
        <v>3538</v>
      </c>
      <c r="AB21" s="82">
        <f t="shared" si="3"/>
        <v>11.966647823629168</v>
      </c>
    </row>
    <row r="22" spans="1:28" s="83" customFormat="1" ht="11.25">
      <c r="A22" s="61">
        <v>16</v>
      </c>
      <c r="B22" s="62"/>
      <c r="C22" s="63" t="s">
        <v>54</v>
      </c>
      <c r="D22" s="64" t="s">
        <v>36</v>
      </c>
      <c r="E22" s="65" t="s">
        <v>55</v>
      </c>
      <c r="F22" s="66">
        <v>43334</v>
      </c>
      <c r="G22" s="67" t="s">
        <v>28</v>
      </c>
      <c r="H22" s="68">
        <v>369</v>
      </c>
      <c r="I22" s="68">
        <v>17</v>
      </c>
      <c r="J22" s="69">
        <v>17</v>
      </c>
      <c r="K22" s="70">
        <v>9</v>
      </c>
      <c r="L22" s="71">
        <v>3729</v>
      </c>
      <c r="M22" s="72">
        <v>243</v>
      </c>
      <c r="N22" s="71">
        <v>17387</v>
      </c>
      <c r="O22" s="72">
        <v>1107</v>
      </c>
      <c r="P22" s="71">
        <v>17573</v>
      </c>
      <c r="Q22" s="72">
        <v>1158</v>
      </c>
      <c r="R22" s="73">
        <f t="shared" si="0"/>
        <v>38689</v>
      </c>
      <c r="S22" s="74">
        <f t="shared" si="1"/>
        <v>2508</v>
      </c>
      <c r="T22" s="75">
        <f>S22/J22</f>
        <v>147.52941176470588</v>
      </c>
      <c r="U22" s="76">
        <f t="shared" si="2"/>
        <v>15.426236044657097</v>
      </c>
      <c r="V22" s="77">
        <v>108075</v>
      </c>
      <c r="W22" s="78">
        <v>7238</v>
      </c>
      <c r="X22" s="79">
        <f>IF(V22&lt;&gt;0,-(V22-R22)/V22,"")</f>
        <v>-0.6420171177423086</v>
      </c>
      <c r="Y22" s="79">
        <f>IF(W22&lt;&gt;0,-(W22-S22)/W22,"")</f>
        <v>-0.6534954407294833</v>
      </c>
      <c r="Z22" s="80">
        <v>16226059</v>
      </c>
      <c r="AA22" s="81">
        <v>1261666</v>
      </c>
      <c r="AB22" s="82">
        <f t="shared" si="3"/>
        <v>12.860819741516377</v>
      </c>
    </row>
    <row r="23" spans="1:28" s="83" customFormat="1" ht="11.25">
      <c r="A23" s="61">
        <v>17</v>
      </c>
      <c r="B23" s="62"/>
      <c r="C23" s="63" t="s">
        <v>51</v>
      </c>
      <c r="D23" s="64" t="s">
        <v>43</v>
      </c>
      <c r="E23" s="65" t="s">
        <v>51</v>
      </c>
      <c r="F23" s="66">
        <v>43098</v>
      </c>
      <c r="G23" s="67" t="s">
        <v>39</v>
      </c>
      <c r="H23" s="68">
        <v>31</v>
      </c>
      <c r="I23" s="68">
        <v>31</v>
      </c>
      <c r="J23" s="69">
        <v>31</v>
      </c>
      <c r="K23" s="70">
        <v>2</v>
      </c>
      <c r="L23" s="71">
        <v>7877.55</v>
      </c>
      <c r="M23" s="72">
        <v>489</v>
      </c>
      <c r="N23" s="71">
        <v>10667.59</v>
      </c>
      <c r="O23" s="72">
        <v>655</v>
      </c>
      <c r="P23" s="71">
        <v>10061.66</v>
      </c>
      <c r="Q23" s="72">
        <v>627</v>
      </c>
      <c r="R23" s="73">
        <f t="shared" si="0"/>
        <v>28606.8</v>
      </c>
      <c r="S23" s="74">
        <f t="shared" si="1"/>
        <v>1771</v>
      </c>
      <c r="T23" s="75">
        <f>S23/J23</f>
        <v>57.12903225806452</v>
      </c>
      <c r="U23" s="76">
        <f t="shared" si="2"/>
        <v>16.152907961603614</v>
      </c>
      <c r="V23" s="77">
        <v>0</v>
      </c>
      <c r="W23" s="78">
        <v>0</v>
      </c>
      <c r="X23" s="79">
        <f>IF(V23&lt;&gt;0,-(V23-R23)/V23,"")</f>
      </c>
      <c r="Y23" s="79">
        <f>IF(W23&lt;&gt;0,-(W23-S23)/W23,"")</f>
      </c>
      <c r="Z23" s="90">
        <v>28937.8</v>
      </c>
      <c r="AA23" s="91">
        <v>1800</v>
      </c>
      <c r="AB23" s="82">
        <f t="shared" si="3"/>
        <v>16.076555555555554</v>
      </c>
    </row>
    <row r="24" spans="1:28" s="83" customFormat="1" ht="11.25">
      <c r="A24" s="61">
        <v>18</v>
      </c>
      <c r="B24" s="84" t="s">
        <v>29</v>
      </c>
      <c r="C24" s="63" t="s">
        <v>106</v>
      </c>
      <c r="D24" s="64" t="s">
        <v>46</v>
      </c>
      <c r="E24" s="65" t="s">
        <v>107</v>
      </c>
      <c r="F24" s="66">
        <v>43392</v>
      </c>
      <c r="G24" s="67" t="s">
        <v>42</v>
      </c>
      <c r="H24" s="68">
        <v>14</v>
      </c>
      <c r="I24" s="68">
        <v>14</v>
      </c>
      <c r="J24" s="69">
        <v>14</v>
      </c>
      <c r="K24" s="70">
        <v>1</v>
      </c>
      <c r="L24" s="71">
        <v>4758.93</v>
      </c>
      <c r="M24" s="72">
        <v>422</v>
      </c>
      <c r="N24" s="71">
        <v>5590.08</v>
      </c>
      <c r="O24" s="72">
        <v>500</v>
      </c>
      <c r="P24" s="71">
        <v>6281</v>
      </c>
      <c r="Q24" s="72">
        <v>554</v>
      </c>
      <c r="R24" s="73">
        <f t="shared" si="0"/>
        <v>16630.010000000002</v>
      </c>
      <c r="S24" s="74">
        <f t="shared" si="1"/>
        <v>1476</v>
      </c>
      <c r="T24" s="75">
        <f>S24/J24</f>
        <v>105.42857142857143</v>
      </c>
      <c r="U24" s="76">
        <f t="shared" si="2"/>
        <v>11.266944444444446</v>
      </c>
      <c r="V24" s="77"/>
      <c r="W24" s="78"/>
      <c r="X24" s="79"/>
      <c r="Y24" s="79"/>
      <c r="Z24" s="80">
        <v>16630.01</v>
      </c>
      <c r="AA24" s="81">
        <v>1476</v>
      </c>
      <c r="AB24" s="82">
        <f t="shared" si="3"/>
        <v>11.266944444444443</v>
      </c>
    </row>
    <row r="25" spans="1:28" s="83" customFormat="1" ht="11.25">
      <c r="A25" s="61">
        <v>19</v>
      </c>
      <c r="B25" s="62"/>
      <c r="C25" s="63" t="s">
        <v>86</v>
      </c>
      <c r="D25" s="64" t="s">
        <v>40</v>
      </c>
      <c r="E25" s="65" t="s">
        <v>87</v>
      </c>
      <c r="F25" s="66">
        <v>43378</v>
      </c>
      <c r="G25" s="67" t="s">
        <v>28</v>
      </c>
      <c r="H25" s="68">
        <v>131</v>
      </c>
      <c r="I25" s="68">
        <v>16</v>
      </c>
      <c r="J25" s="69">
        <v>16</v>
      </c>
      <c r="K25" s="70">
        <v>3</v>
      </c>
      <c r="L25" s="71">
        <v>8230</v>
      </c>
      <c r="M25" s="72">
        <v>423</v>
      </c>
      <c r="N25" s="71">
        <v>11512</v>
      </c>
      <c r="O25" s="72">
        <v>541</v>
      </c>
      <c r="P25" s="71">
        <v>9064</v>
      </c>
      <c r="Q25" s="72">
        <v>417</v>
      </c>
      <c r="R25" s="73">
        <f t="shared" si="0"/>
        <v>28806</v>
      </c>
      <c r="S25" s="74">
        <f t="shared" si="1"/>
        <v>1381</v>
      </c>
      <c r="T25" s="75">
        <f>S25/J25</f>
        <v>86.3125</v>
      </c>
      <c r="U25" s="76">
        <f t="shared" si="2"/>
        <v>20.858797972483707</v>
      </c>
      <c r="V25" s="77">
        <v>116586</v>
      </c>
      <c r="W25" s="78">
        <v>6520</v>
      </c>
      <c r="X25" s="79">
        <f aca="true" t="shared" si="5" ref="X25:X45">IF(V25&lt;&gt;0,-(V25-R25)/V25,"")</f>
        <v>-0.7529205908085019</v>
      </c>
      <c r="Y25" s="79">
        <f aca="true" t="shared" si="6" ref="Y25:Y45">IF(W25&lt;&gt;0,-(W25-S25)/W25,"")</f>
        <v>-0.7881901840490797</v>
      </c>
      <c r="Z25" s="80">
        <v>539534</v>
      </c>
      <c r="AA25" s="81">
        <v>34756</v>
      </c>
      <c r="AB25" s="82">
        <f t="shared" si="3"/>
        <v>15.52347796063989</v>
      </c>
    </row>
    <row r="26" spans="1:28" s="83" customFormat="1" ht="11.25">
      <c r="A26" s="61">
        <v>20</v>
      </c>
      <c r="B26" s="62"/>
      <c r="C26" s="85" t="s">
        <v>63</v>
      </c>
      <c r="D26" s="86" t="s">
        <v>30</v>
      </c>
      <c r="E26" s="87" t="s">
        <v>64</v>
      </c>
      <c r="F26" s="88">
        <v>43364</v>
      </c>
      <c r="G26" s="67" t="s">
        <v>33</v>
      </c>
      <c r="H26" s="89">
        <v>318</v>
      </c>
      <c r="I26" s="89">
        <v>8</v>
      </c>
      <c r="J26" s="69">
        <v>8</v>
      </c>
      <c r="K26" s="70">
        <v>5</v>
      </c>
      <c r="L26" s="71">
        <v>1779</v>
      </c>
      <c r="M26" s="72">
        <v>138</v>
      </c>
      <c r="N26" s="71">
        <v>3321</v>
      </c>
      <c r="O26" s="72">
        <v>243</v>
      </c>
      <c r="P26" s="71">
        <v>3319</v>
      </c>
      <c r="Q26" s="72">
        <v>237</v>
      </c>
      <c r="R26" s="73">
        <f t="shared" si="0"/>
        <v>8419</v>
      </c>
      <c r="S26" s="74">
        <f t="shared" si="1"/>
        <v>618</v>
      </c>
      <c r="T26" s="75">
        <f>S26/J26</f>
        <v>77.25</v>
      </c>
      <c r="U26" s="76">
        <f t="shared" si="2"/>
        <v>13.622977346278317</v>
      </c>
      <c r="V26" s="77">
        <v>110343</v>
      </c>
      <c r="W26" s="78">
        <v>7535</v>
      </c>
      <c r="X26" s="79">
        <f t="shared" si="5"/>
        <v>-0.9237015488069021</v>
      </c>
      <c r="Y26" s="79">
        <f t="shared" si="6"/>
        <v>-0.9179827471798274</v>
      </c>
      <c r="Z26" s="90">
        <v>3411546</v>
      </c>
      <c r="AA26" s="91">
        <v>244954</v>
      </c>
      <c r="AB26" s="82">
        <f t="shared" si="3"/>
        <v>13.927292471239499</v>
      </c>
    </row>
    <row r="27" spans="1:28" s="83" customFormat="1" ht="11.25">
      <c r="A27" s="61">
        <v>21</v>
      </c>
      <c r="B27" s="62"/>
      <c r="C27" s="63" t="s">
        <v>92</v>
      </c>
      <c r="D27" s="64" t="s">
        <v>30</v>
      </c>
      <c r="E27" s="65" t="s">
        <v>92</v>
      </c>
      <c r="F27" s="66">
        <v>43385</v>
      </c>
      <c r="G27" s="67" t="s">
        <v>39</v>
      </c>
      <c r="H27" s="68">
        <v>40</v>
      </c>
      <c r="I27" s="68">
        <v>12</v>
      </c>
      <c r="J27" s="69">
        <v>12</v>
      </c>
      <c r="K27" s="70">
        <v>2</v>
      </c>
      <c r="L27" s="71">
        <v>1363.34</v>
      </c>
      <c r="M27" s="72">
        <v>75</v>
      </c>
      <c r="N27" s="71">
        <v>2547.48</v>
      </c>
      <c r="O27" s="72">
        <v>146</v>
      </c>
      <c r="P27" s="71">
        <v>2492.88</v>
      </c>
      <c r="Q27" s="72">
        <v>159</v>
      </c>
      <c r="R27" s="73">
        <f t="shared" si="0"/>
        <v>6403.7</v>
      </c>
      <c r="S27" s="74">
        <f t="shared" si="1"/>
        <v>380</v>
      </c>
      <c r="T27" s="75">
        <f>S27/J27</f>
        <v>31.666666666666668</v>
      </c>
      <c r="U27" s="76">
        <f t="shared" si="2"/>
        <v>16.851842105263156</v>
      </c>
      <c r="V27" s="77">
        <v>35291.33</v>
      </c>
      <c r="W27" s="78">
        <v>2054</v>
      </c>
      <c r="X27" s="79">
        <f t="shared" si="5"/>
        <v>-0.8185475016101689</v>
      </c>
      <c r="Y27" s="79">
        <f t="shared" si="6"/>
        <v>-0.8149951314508277</v>
      </c>
      <c r="Z27" s="93">
        <v>59027.41</v>
      </c>
      <c r="AA27" s="94">
        <v>3664</v>
      </c>
      <c r="AB27" s="82">
        <f t="shared" si="3"/>
        <v>16.110100982532753</v>
      </c>
    </row>
    <row r="28" spans="1:28" s="83" customFormat="1" ht="11.25">
      <c r="A28" s="61">
        <v>22</v>
      </c>
      <c r="B28" s="62"/>
      <c r="C28" s="63" t="s">
        <v>83</v>
      </c>
      <c r="D28" s="64" t="s">
        <v>32</v>
      </c>
      <c r="E28" s="65" t="s">
        <v>83</v>
      </c>
      <c r="F28" s="66">
        <v>43378</v>
      </c>
      <c r="G28" s="67" t="s">
        <v>49</v>
      </c>
      <c r="H28" s="68">
        <v>122</v>
      </c>
      <c r="I28" s="68">
        <v>22</v>
      </c>
      <c r="J28" s="69">
        <v>22</v>
      </c>
      <c r="K28" s="70">
        <v>3</v>
      </c>
      <c r="L28" s="71">
        <v>726.5</v>
      </c>
      <c r="M28" s="72">
        <v>70</v>
      </c>
      <c r="N28" s="71">
        <v>1716.38</v>
      </c>
      <c r="O28" s="72">
        <v>163</v>
      </c>
      <c r="P28" s="71">
        <v>1584.5</v>
      </c>
      <c r="Q28" s="72">
        <v>146</v>
      </c>
      <c r="R28" s="73">
        <f t="shared" si="0"/>
        <v>4027.38</v>
      </c>
      <c r="S28" s="74">
        <f t="shared" si="1"/>
        <v>379</v>
      </c>
      <c r="T28" s="75">
        <f>S28/J28</f>
        <v>17.227272727272727</v>
      </c>
      <c r="U28" s="76">
        <f t="shared" si="2"/>
        <v>10.626332453825858</v>
      </c>
      <c r="V28" s="77">
        <v>24237.25</v>
      </c>
      <c r="W28" s="78">
        <v>1943</v>
      </c>
      <c r="X28" s="79">
        <f t="shared" si="5"/>
        <v>-0.8338351091811158</v>
      </c>
      <c r="Y28" s="79">
        <f t="shared" si="6"/>
        <v>-0.8049408131755018</v>
      </c>
      <c r="Z28" s="80">
        <v>180955.46</v>
      </c>
      <c r="AA28" s="81">
        <v>14329</v>
      </c>
      <c r="AB28" s="82">
        <f t="shared" si="3"/>
        <v>12.628617489008304</v>
      </c>
    </row>
    <row r="29" spans="1:28" s="83" customFormat="1" ht="11.25">
      <c r="A29" s="61">
        <v>23</v>
      </c>
      <c r="B29" s="62"/>
      <c r="C29" s="63" t="s">
        <v>37</v>
      </c>
      <c r="D29" s="64" t="s">
        <v>32</v>
      </c>
      <c r="E29" s="65" t="s">
        <v>37</v>
      </c>
      <c r="F29" s="66">
        <v>43252</v>
      </c>
      <c r="G29" s="67" t="s">
        <v>38</v>
      </c>
      <c r="H29" s="68">
        <v>215</v>
      </c>
      <c r="I29" s="68">
        <v>4</v>
      </c>
      <c r="J29" s="69">
        <v>4</v>
      </c>
      <c r="K29" s="70">
        <v>21</v>
      </c>
      <c r="L29" s="71">
        <v>1016</v>
      </c>
      <c r="M29" s="72">
        <v>63</v>
      </c>
      <c r="N29" s="71">
        <v>1994</v>
      </c>
      <c r="O29" s="72">
        <v>122</v>
      </c>
      <c r="P29" s="71">
        <v>2843</v>
      </c>
      <c r="Q29" s="72">
        <v>177</v>
      </c>
      <c r="R29" s="73">
        <f t="shared" si="0"/>
        <v>5853</v>
      </c>
      <c r="S29" s="74">
        <f t="shared" si="1"/>
        <v>362</v>
      </c>
      <c r="T29" s="75">
        <f>S29/J29</f>
        <v>90.5</v>
      </c>
      <c r="U29" s="76">
        <f t="shared" si="2"/>
        <v>16.168508287292816</v>
      </c>
      <c r="V29" s="77">
        <v>6636.5</v>
      </c>
      <c r="W29" s="78">
        <v>404</v>
      </c>
      <c r="X29" s="79">
        <f t="shared" si="5"/>
        <v>-0.11805921796127476</v>
      </c>
      <c r="Y29" s="79">
        <f t="shared" si="6"/>
        <v>-0.10396039603960396</v>
      </c>
      <c r="Z29" s="106">
        <v>3205445.43</v>
      </c>
      <c r="AA29" s="107">
        <v>239819</v>
      </c>
      <c r="AB29" s="82">
        <f t="shared" si="3"/>
        <v>13.366102894266094</v>
      </c>
    </row>
    <row r="30" spans="1:28" s="83" customFormat="1" ht="11.25">
      <c r="A30" s="61">
        <v>24</v>
      </c>
      <c r="B30" s="62"/>
      <c r="C30" s="85" t="s">
        <v>59</v>
      </c>
      <c r="D30" s="86" t="s">
        <v>32</v>
      </c>
      <c r="E30" s="87" t="s">
        <v>60</v>
      </c>
      <c r="F30" s="88">
        <v>43350</v>
      </c>
      <c r="G30" s="67" t="s">
        <v>33</v>
      </c>
      <c r="H30" s="89">
        <v>218</v>
      </c>
      <c r="I30" s="89">
        <v>2</v>
      </c>
      <c r="J30" s="69">
        <v>2</v>
      </c>
      <c r="K30" s="70">
        <v>6</v>
      </c>
      <c r="L30" s="71">
        <v>625</v>
      </c>
      <c r="M30" s="72">
        <v>113</v>
      </c>
      <c r="N30" s="71">
        <v>667</v>
      </c>
      <c r="O30" s="72">
        <v>111</v>
      </c>
      <c r="P30" s="71">
        <v>580</v>
      </c>
      <c r="Q30" s="72">
        <v>124</v>
      </c>
      <c r="R30" s="73">
        <f t="shared" si="0"/>
        <v>1872</v>
      </c>
      <c r="S30" s="74">
        <f t="shared" si="1"/>
        <v>348</v>
      </c>
      <c r="T30" s="75">
        <f>S30/J30</f>
        <v>174</v>
      </c>
      <c r="U30" s="76">
        <f t="shared" si="2"/>
        <v>5.379310344827586</v>
      </c>
      <c r="V30" s="77">
        <v>10796</v>
      </c>
      <c r="W30" s="78">
        <v>691</v>
      </c>
      <c r="X30" s="79">
        <f t="shared" si="5"/>
        <v>-0.8266024453501297</v>
      </c>
      <c r="Y30" s="79">
        <f t="shared" si="6"/>
        <v>-0.4963820549927641</v>
      </c>
      <c r="Z30" s="90">
        <v>2868779</v>
      </c>
      <c r="AA30" s="91">
        <v>198415</v>
      </c>
      <c r="AB30" s="82">
        <f t="shared" si="3"/>
        <v>14.458478441650076</v>
      </c>
    </row>
    <row r="31" spans="1:28" s="83" customFormat="1" ht="11.25">
      <c r="A31" s="61">
        <v>25</v>
      </c>
      <c r="B31" s="62"/>
      <c r="C31" s="63" t="s">
        <v>71</v>
      </c>
      <c r="D31" s="64" t="s">
        <v>30</v>
      </c>
      <c r="E31" s="65" t="s">
        <v>70</v>
      </c>
      <c r="F31" s="66">
        <v>43371</v>
      </c>
      <c r="G31" s="67" t="s">
        <v>39</v>
      </c>
      <c r="H31" s="68">
        <v>82</v>
      </c>
      <c r="I31" s="68">
        <v>5</v>
      </c>
      <c r="J31" s="69">
        <v>5</v>
      </c>
      <c r="K31" s="70">
        <v>4</v>
      </c>
      <c r="L31" s="71">
        <v>816</v>
      </c>
      <c r="M31" s="72">
        <v>56</v>
      </c>
      <c r="N31" s="71">
        <v>1236</v>
      </c>
      <c r="O31" s="72">
        <v>80</v>
      </c>
      <c r="P31" s="71">
        <v>1741</v>
      </c>
      <c r="Q31" s="72">
        <v>117</v>
      </c>
      <c r="R31" s="73">
        <f t="shared" si="0"/>
        <v>3793</v>
      </c>
      <c r="S31" s="74">
        <f t="shared" si="1"/>
        <v>253</v>
      </c>
      <c r="T31" s="75">
        <f>S31/J31</f>
        <v>50.6</v>
      </c>
      <c r="U31" s="76">
        <f t="shared" si="2"/>
        <v>14.992094861660078</v>
      </c>
      <c r="V31" s="77">
        <v>18351.149999999998</v>
      </c>
      <c r="W31" s="78">
        <v>967</v>
      </c>
      <c r="X31" s="79">
        <f t="shared" si="5"/>
        <v>-0.7933099560518005</v>
      </c>
      <c r="Y31" s="79">
        <f t="shared" si="6"/>
        <v>-0.7383660806618407</v>
      </c>
      <c r="Z31" s="93">
        <v>245690.84</v>
      </c>
      <c r="AA31" s="94">
        <v>16739</v>
      </c>
      <c r="AB31" s="82">
        <f t="shared" si="3"/>
        <v>14.67774896947249</v>
      </c>
    </row>
    <row r="32" spans="1:28" s="83" customFormat="1" ht="11.25">
      <c r="A32" s="61">
        <v>26</v>
      </c>
      <c r="B32" s="62"/>
      <c r="C32" s="63" t="s">
        <v>61</v>
      </c>
      <c r="D32" s="64" t="s">
        <v>30</v>
      </c>
      <c r="E32" s="65" t="s">
        <v>62</v>
      </c>
      <c r="F32" s="66">
        <v>43357</v>
      </c>
      <c r="G32" s="67" t="s">
        <v>39</v>
      </c>
      <c r="H32" s="68">
        <v>69</v>
      </c>
      <c r="I32" s="68">
        <v>2</v>
      </c>
      <c r="J32" s="69">
        <v>2</v>
      </c>
      <c r="K32" s="70">
        <v>6</v>
      </c>
      <c r="L32" s="71">
        <v>1324.62</v>
      </c>
      <c r="M32" s="72">
        <v>52</v>
      </c>
      <c r="N32" s="71">
        <v>1957.18</v>
      </c>
      <c r="O32" s="72">
        <v>85</v>
      </c>
      <c r="P32" s="71">
        <v>1697.34</v>
      </c>
      <c r="Q32" s="72">
        <v>71</v>
      </c>
      <c r="R32" s="73">
        <f t="shared" si="0"/>
        <v>4979.14</v>
      </c>
      <c r="S32" s="74">
        <f t="shared" si="1"/>
        <v>208</v>
      </c>
      <c r="T32" s="75">
        <f>S32/J32</f>
        <v>104</v>
      </c>
      <c r="U32" s="76">
        <f t="shared" si="2"/>
        <v>23.93817307692308</v>
      </c>
      <c r="V32" s="77">
        <v>17898.86</v>
      </c>
      <c r="W32" s="78">
        <v>803</v>
      </c>
      <c r="X32" s="79">
        <f t="shared" si="5"/>
        <v>-0.7218180375733427</v>
      </c>
      <c r="Y32" s="79">
        <f t="shared" si="6"/>
        <v>-0.7409713574097135</v>
      </c>
      <c r="Z32" s="106">
        <v>548078.62</v>
      </c>
      <c r="AA32" s="107">
        <v>32649</v>
      </c>
      <c r="AB32" s="82">
        <f t="shared" si="3"/>
        <v>16.786995620080248</v>
      </c>
    </row>
    <row r="33" spans="1:28" s="83" customFormat="1" ht="11.25">
      <c r="A33" s="61">
        <v>27</v>
      </c>
      <c r="B33" s="62"/>
      <c r="C33" s="63" t="s">
        <v>56</v>
      </c>
      <c r="D33" s="64" t="s">
        <v>50</v>
      </c>
      <c r="E33" s="65" t="s">
        <v>56</v>
      </c>
      <c r="F33" s="66">
        <v>43350</v>
      </c>
      <c r="G33" s="67" t="s">
        <v>47</v>
      </c>
      <c r="H33" s="68">
        <v>135</v>
      </c>
      <c r="I33" s="68">
        <v>2</v>
      </c>
      <c r="J33" s="69">
        <v>2</v>
      </c>
      <c r="K33" s="70">
        <v>7</v>
      </c>
      <c r="L33" s="71">
        <v>119</v>
      </c>
      <c r="M33" s="72">
        <v>22</v>
      </c>
      <c r="N33" s="71">
        <v>249</v>
      </c>
      <c r="O33" s="72">
        <v>46</v>
      </c>
      <c r="P33" s="71">
        <v>393</v>
      </c>
      <c r="Q33" s="72">
        <v>78</v>
      </c>
      <c r="R33" s="73">
        <f t="shared" si="0"/>
        <v>761</v>
      </c>
      <c r="S33" s="74">
        <f t="shared" si="1"/>
        <v>146</v>
      </c>
      <c r="T33" s="75">
        <f>S33/J33</f>
        <v>73</v>
      </c>
      <c r="U33" s="76">
        <f t="shared" si="2"/>
        <v>5.212328767123288</v>
      </c>
      <c r="V33" s="77">
        <v>214</v>
      </c>
      <c r="W33" s="78">
        <v>26</v>
      </c>
      <c r="X33" s="79">
        <f t="shared" si="5"/>
        <v>2.55607476635514</v>
      </c>
      <c r="Y33" s="79">
        <f t="shared" si="6"/>
        <v>4.615384615384615</v>
      </c>
      <c r="Z33" s="80">
        <v>181079</v>
      </c>
      <c r="AA33" s="81">
        <v>16498</v>
      </c>
      <c r="AB33" s="82">
        <f t="shared" si="3"/>
        <v>10.975815250333374</v>
      </c>
    </row>
    <row r="34" spans="1:28" s="83" customFormat="1" ht="11.25">
      <c r="A34" s="61">
        <v>28</v>
      </c>
      <c r="B34" s="62"/>
      <c r="C34" s="63" t="s">
        <v>93</v>
      </c>
      <c r="D34" s="64" t="s">
        <v>46</v>
      </c>
      <c r="E34" s="65" t="s">
        <v>94</v>
      </c>
      <c r="F34" s="66">
        <v>43385</v>
      </c>
      <c r="G34" s="67" t="s">
        <v>45</v>
      </c>
      <c r="H34" s="68">
        <v>20</v>
      </c>
      <c r="I34" s="68">
        <v>7</v>
      </c>
      <c r="J34" s="69">
        <v>7</v>
      </c>
      <c r="K34" s="70">
        <v>2</v>
      </c>
      <c r="L34" s="71">
        <v>431</v>
      </c>
      <c r="M34" s="72">
        <v>23</v>
      </c>
      <c r="N34" s="71">
        <v>1185</v>
      </c>
      <c r="O34" s="72">
        <v>56</v>
      </c>
      <c r="P34" s="71">
        <v>1234</v>
      </c>
      <c r="Q34" s="72">
        <v>64</v>
      </c>
      <c r="R34" s="113">
        <f t="shared" si="0"/>
        <v>2850</v>
      </c>
      <c r="S34" s="114">
        <f t="shared" si="1"/>
        <v>143</v>
      </c>
      <c r="T34" s="75">
        <f>S34/J34</f>
        <v>20.428571428571427</v>
      </c>
      <c r="U34" s="76">
        <f t="shared" si="2"/>
        <v>19.93006993006993</v>
      </c>
      <c r="V34" s="77">
        <v>10212</v>
      </c>
      <c r="W34" s="78">
        <v>758</v>
      </c>
      <c r="X34" s="79">
        <f t="shared" si="5"/>
        <v>-0.7209165687426558</v>
      </c>
      <c r="Y34" s="79">
        <f t="shared" si="6"/>
        <v>-0.8113456464379947</v>
      </c>
      <c r="Z34" s="115">
        <v>33447.82</v>
      </c>
      <c r="AA34" s="116">
        <v>3307</v>
      </c>
      <c r="AB34" s="82">
        <f t="shared" si="3"/>
        <v>10.114248563652858</v>
      </c>
    </row>
    <row r="35" spans="1:28" s="83" customFormat="1" ht="11.25">
      <c r="A35" s="61">
        <v>29</v>
      </c>
      <c r="B35" s="62"/>
      <c r="C35" s="85" t="s">
        <v>78</v>
      </c>
      <c r="D35" s="86" t="s">
        <v>43</v>
      </c>
      <c r="E35" s="87" t="s">
        <v>77</v>
      </c>
      <c r="F35" s="88">
        <v>43371</v>
      </c>
      <c r="G35" s="67" t="s">
        <v>33</v>
      </c>
      <c r="H35" s="89">
        <v>113</v>
      </c>
      <c r="I35" s="89">
        <v>2</v>
      </c>
      <c r="J35" s="69">
        <v>2</v>
      </c>
      <c r="K35" s="70">
        <v>4</v>
      </c>
      <c r="L35" s="71">
        <v>535</v>
      </c>
      <c r="M35" s="72">
        <v>24</v>
      </c>
      <c r="N35" s="71">
        <v>1032</v>
      </c>
      <c r="O35" s="72">
        <v>46</v>
      </c>
      <c r="P35" s="71">
        <v>1431</v>
      </c>
      <c r="Q35" s="72">
        <v>64</v>
      </c>
      <c r="R35" s="73">
        <f t="shared" si="0"/>
        <v>2998</v>
      </c>
      <c r="S35" s="74">
        <f t="shared" si="1"/>
        <v>134</v>
      </c>
      <c r="T35" s="75">
        <f>S35/J35</f>
        <v>67</v>
      </c>
      <c r="U35" s="76">
        <f t="shared" si="2"/>
        <v>22.37313432835821</v>
      </c>
      <c r="V35" s="77">
        <v>28884</v>
      </c>
      <c r="W35" s="78">
        <v>1521</v>
      </c>
      <c r="X35" s="79">
        <f t="shared" si="5"/>
        <v>-0.8962055117019804</v>
      </c>
      <c r="Y35" s="79">
        <f t="shared" si="6"/>
        <v>-0.9119000657462196</v>
      </c>
      <c r="Z35" s="90">
        <v>704783</v>
      </c>
      <c r="AA35" s="91">
        <v>48015</v>
      </c>
      <c r="AB35" s="82">
        <f t="shared" si="3"/>
        <v>14.678392169113819</v>
      </c>
    </row>
    <row r="36" spans="1:28" s="83" customFormat="1" ht="11.25">
      <c r="A36" s="61">
        <v>30</v>
      </c>
      <c r="B36" s="62"/>
      <c r="C36" s="63" t="s">
        <v>81</v>
      </c>
      <c r="D36" s="64" t="s">
        <v>32</v>
      </c>
      <c r="E36" s="65" t="s">
        <v>81</v>
      </c>
      <c r="F36" s="66">
        <v>43378</v>
      </c>
      <c r="G36" s="67" t="s">
        <v>38</v>
      </c>
      <c r="H36" s="68">
        <v>280</v>
      </c>
      <c r="I36" s="68">
        <v>11</v>
      </c>
      <c r="J36" s="69">
        <v>11</v>
      </c>
      <c r="K36" s="70">
        <v>3</v>
      </c>
      <c r="L36" s="71">
        <v>559</v>
      </c>
      <c r="M36" s="72">
        <v>36</v>
      </c>
      <c r="N36" s="71">
        <v>759.19</v>
      </c>
      <c r="O36" s="72">
        <v>57</v>
      </c>
      <c r="P36" s="71">
        <v>378.65</v>
      </c>
      <c r="Q36" s="72">
        <v>28</v>
      </c>
      <c r="R36" s="73">
        <f t="shared" si="0"/>
        <v>1696.8400000000001</v>
      </c>
      <c r="S36" s="74">
        <f t="shared" si="1"/>
        <v>121</v>
      </c>
      <c r="T36" s="75">
        <f>S36/J36</f>
        <v>11</v>
      </c>
      <c r="U36" s="76">
        <f t="shared" si="2"/>
        <v>14.023471074380167</v>
      </c>
      <c r="V36" s="77">
        <v>52192.979999999996</v>
      </c>
      <c r="W36" s="78">
        <v>3732</v>
      </c>
      <c r="X36" s="79">
        <f t="shared" si="5"/>
        <v>-0.9674891144364626</v>
      </c>
      <c r="Y36" s="79">
        <f t="shared" si="6"/>
        <v>-0.967577706323687</v>
      </c>
      <c r="Z36" s="80">
        <v>513237.57</v>
      </c>
      <c r="AA36" s="81">
        <v>40489</v>
      </c>
      <c r="AB36" s="82">
        <f t="shared" si="3"/>
        <v>12.675975450122255</v>
      </c>
    </row>
    <row r="37" spans="1:28" s="83" customFormat="1" ht="11.25">
      <c r="A37" s="61">
        <v>31</v>
      </c>
      <c r="B37" s="62"/>
      <c r="C37" s="63" t="s">
        <v>72</v>
      </c>
      <c r="D37" s="64" t="s">
        <v>50</v>
      </c>
      <c r="E37" s="65" t="s">
        <v>73</v>
      </c>
      <c r="F37" s="66">
        <v>43371</v>
      </c>
      <c r="G37" s="67" t="s">
        <v>45</v>
      </c>
      <c r="H37" s="68">
        <v>10</v>
      </c>
      <c r="I37" s="68">
        <v>5</v>
      </c>
      <c r="J37" s="69">
        <v>5</v>
      </c>
      <c r="K37" s="70">
        <v>4</v>
      </c>
      <c r="L37" s="71">
        <v>542</v>
      </c>
      <c r="M37" s="72">
        <v>32</v>
      </c>
      <c r="N37" s="71">
        <v>784</v>
      </c>
      <c r="O37" s="72">
        <v>46</v>
      </c>
      <c r="P37" s="71">
        <v>559</v>
      </c>
      <c r="Q37" s="72">
        <v>31</v>
      </c>
      <c r="R37" s="113">
        <f t="shared" si="0"/>
        <v>1885</v>
      </c>
      <c r="S37" s="114">
        <f t="shared" si="1"/>
        <v>109</v>
      </c>
      <c r="T37" s="75">
        <f>S37/J37</f>
        <v>21.8</v>
      </c>
      <c r="U37" s="76">
        <f t="shared" si="2"/>
        <v>17.293577981651374</v>
      </c>
      <c r="V37" s="77">
        <v>3995</v>
      </c>
      <c r="W37" s="78">
        <v>240</v>
      </c>
      <c r="X37" s="79">
        <f t="shared" si="5"/>
        <v>-0.5281602002503129</v>
      </c>
      <c r="Y37" s="79">
        <f t="shared" si="6"/>
        <v>-0.5458333333333333</v>
      </c>
      <c r="Z37" s="115">
        <v>35501.5</v>
      </c>
      <c r="AA37" s="116">
        <v>2288</v>
      </c>
      <c r="AB37" s="82">
        <f t="shared" si="3"/>
        <v>15.51638986013986</v>
      </c>
    </row>
    <row r="38" spans="1:28" s="83" customFormat="1" ht="11.25">
      <c r="A38" s="61">
        <v>32</v>
      </c>
      <c r="B38" s="92"/>
      <c r="C38" s="63" t="s">
        <v>48</v>
      </c>
      <c r="D38" s="64" t="s">
        <v>43</v>
      </c>
      <c r="E38" s="65" t="s">
        <v>48</v>
      </c>
      <c r="F38" s="66">
        <v>43189</v>
      </c>
      <c r="G38" s="67" t="s">
        <v>35</v>
      </c>
      <c r="H38" s="68">
        <v>77</v>
      </c>
      <c r="I38" s="68">
        <v>2</v>
      </c>
      <c r="J38" s="68">
        <v>2</v>
      </c>
      <c r="K38" s="70">
        <v>30</v>
      </c>
      <c r="L38" s="71">
        <v>404</v>
      </c>
      <c r="M38" s="72">
        <v>24</v>
      </c>
      <c r="N38" s="71">
        <v>606</v>
      </c>
      <c r="O38" s="72">
        <v>36</v>
      </c>
      <c r="P38" s="71">
        <v>730</v>
      </c>
      <c r="Q38" s="72">
        <v>44</v>
      </c>
      <c r="R38" s="73">
        <f t="shared" si="0"/>
        <v>1740</v>
      </c>
      <c r="S38" s="74">
        <f t="shared" si="1"/>
        <v>104</v>
      </c>
      <c r="T38" s="75">
        <f>S38/J38</f>
        <v>52</v>
      </c>
      <c r="U38" s="76">
        <f t="shared" si="2"/>
        <v>16.73076923076923</v>
      </c>
      <c r="V38" s="77">
        <v>2244</v>
      </c>
      <c r="W38" s="78">
        <v>137</v>
      </c>
      <c r="X38" s="79">
        <f t="shared" si="5"/>
        <v>-0.22459893048128343</v>
      </c>
      <c r="Y38" s="79">
        <f t="shared" si="6"/>
        <v>-0.24087591240875914</v>
      </c>
      <c r="Z38" s="111">
        <v>1986061.91</v>
      </c>
      <c r="AA38" s="112">
        <v>133526</v>
      </c>
      <c r="AB38" s="82">
        <f t="shared" si="3"/>
        <v>14.873971436274582</v>
      </c>
    </row>
    <row r="39" spans="1:28" s="83" customFormat="1" ht="11.25">
      <c r="A39" s="61">
        <v>33</v>
      </c>
      <c r="B39" s="62"/>
      <c r="C39" s="63" t="s">
        <v>84</v>
      </c>
      <c r="D39" s="64" t="s">
        <v>43</v>
      </c>
      <c r="E39" s="65" t="s">
        <v>84</v>
      </c>
      <c r="F39" s="66">
        <v>43378</v>
      </c>
      <c r="G39" s="67" t="s">
        <v>47</v>
      </c>
      <c r="H39" s="68">
        <v>73</v>
      </c>
      <c r="I39" s="68">
        <v>4</v>
      </c>
      <c r="J39" s="69">
        <v>4</v>
      </c>
      <c r="K39" s="70">
        <v>3</v>
      </c>
      <c r="L39" s="71">
        <v>52</v>
      </c>
      <c r="M39" s="72">
        <v>5</v>
      </c>
      <c r="N39" s="71">
        <v>748</v>
      </c>
      <c r="O39" s="72">
        <v>67</v>
      </c>
      <c r="P39" s="71">
        <v>290</v>
      </c>
      <c r="Q39" s="72">
        <v>28</v>
      </c>
      <c r="R39" s="73">
        <f t="shared" si="0"/>
        <v>1090</v>
      </c>
      <c r="S39" s="74">
        <f t="shared" si="1"/>
        <v>100</v>
      </c>
      <c r="T39" s="75">
        <f>S39/J39</f>
        <v>25</v>
      </c>
      <c r="U39" s="76">
        <f aca="true" t="shared" si="7" ref="U39:U45">R39/S39</f>
        <v>10.9</v>
      </c>
      <c r="V39" s="77">
        <v>4427</v>
      </c>
      <c r="W39" s="78">
        <v>434</v>
      </c>
      <c r="X39" s="79">
        <f t="shared" si="5"/>
        <v>-0.7537836006324825</v>
      </c>
      <c r="Y39" s="79">
        <f t="shared" si="6"/>
        <v>-0.7695852534562212</v>
      </c>
      <c r="Z39" s="80">
        <v>51859</v>
      </c>
      <c r="AA39" s="81">
        <v>4628</v>
      </c>
      <c r="AB39" s="82">
        <f t="shared" si="3"/>
        <v>11.205488331892827</v>
      </c>
    </row>
    <row r="40" spans="1:28" s="83" customFormat="1" ht="11.25">
      <c r="A40" s="61">
        <v>34</v>
      </c>
      <c r="B40" s="62"/>
      <c r="C40" s="63" t="s">
        <v>52</v>
      </c>
      <c r="D40" s="64" t="s">
        <v>34</v>
      </c>
      <c r="E40" s="65" t="s">
        <v>53</v>
      </c>
      <c r="F40" s="66">
        <v>43280</v>
      </c>
      <c r="G40" s="67" t="s">
        <v>44</v>
      </c>
      <c r="H40" s="68">
        <v>248</v>
      </c>
      <c r="I40" s="68">
        <v>2</v>
      </c>
      <c r="J40" s="69">
        <v>2</v>
      </c>
      <c r="K40" s="70">
        <v>17</v>
      </c>
      <c r="L40" s="71">
        <v>0</v>
      </c>
      <c r="M40" s="72">
        <v>0</v>
      </c>
      <c r="N40" s="71">
        <v>370</v>
      </c>
      <c r="O40" s="72">
        <v>84</v>
      </c>
      <c r="P40" s="71">
        <v>74</v>
      </c>
      <c r="Q40" s="72">
        <v>6</v>
      </c>
      <c r="R40" s="73">
        <f t="shared" si="0"/>
        <v>444</v>
      </c>
      <c r="S40" s="74">
        <f t="shared" si="1"/>
        <v>90</v>
      </c>
      <c r="T40" s="75">
        <f>S40/J40</f>
        <v>45</v>
      </c>
      <c r="U40" s="76">
        <f t="shared" si="7"/>
        <v>4.933333333333334</v>
      </c>
      <c r="V40" s="77">
        <v>200</v>
      </c>
      <c r="W40" s="78">
        <v>16</v>
      </c>
      <c r="X40" s="79">
        <f t="shared" si="5"/>
        <v>1.22</v>
      </c>
      <c r="Y40" s="79">
        <f t="shared" si="6"/>
        <v>4.625</v>
      </c>
      <c r="Z40" s="104">
        <v>495285.5</v>
      </c>
      <c r="AA40" s="105">
        <v>43333</v>
      </c>
      <c r="AB40" s="82">
        <f t="shared" si="3"/>
        <v>11.42975330579466</v>
      </c>
    </row>
    <row r="41" spans="1:28" s="83" customFormat="1" ht="11.25">
      <c r="A41" s="61">
        <v>35</v>
      </c>
      <c r="B41" s="62"/>
      <c r="C41" s="63" t="s">
        <v>79</v>
      </c>
      <c r="D41" s="64" t="s">
        <v>30</v>
      </c>
      <c r="E41" s="65" t="s">
        <v>80</v>
      </c>
      <c r="F41" s="66">
        <v>43378</v>
      </c>
      <c r="G41" s="67" t="s">
        <v>45</v>
      </c>
      <c r="H41" s="68">
        <v>13</v>
      </c>
      <c r="I41" s="68">
        <v>3</v>
      </c>
      <c r="J41" s="69">
        <v>3</v>
      </c>
      <c r="K41" s="70">
        <v>3</v>
      </c>
      <c r="L41" s="71">
        <v>136</v>
      </c>
      <c r="M41" s="72">
        <v>11</v>
      </c>
      <c r="N41" s="71">
        <v>147</v>
      </c>
      <c r="O41" s="72">
        <v>9</v>
      </c>
      <c r="P41" s="71">
        <v>219</v>
      </c>
      <c r="Q41" s="72">
        <v>11</v>
      </c>
      <c r="R41" s="113">
        <f t="shared" si="0"/>
        <v>502</v>
      </c>
      <c r="S41" s="114">
        <f t="shared" si="1"/>
        <v>31</v>
      </c>
      <c r="T41" s="75">
        <f>S41/J41</f>
        <v>10.333333333333334</v>
      </c>
      <c r="U41" s="76">
        <f t="shared" si="7"/>
        <v>16.193548387096776</v>
      </c>
      <c r="V41" s="77">
        <v>2157</v>
      </c>
      <c r="W41" s="78">
        <v>114</v>
      </c>
      <c r="X41" s="79">
        <f t="shared" si="5"/>
        <v>-0.7672693555864627</v>
      </c>
      <c r="Y41" s="79">
        <f t="shared" si="6"/>
        <v>-0.7280701754385965</v>
      </c>
      <c r="Z41" s="115">
        <v>22474.96</v>
      </c>
      <c r="AA41" s="116">
        <v>1452</v>
      </c>
      <c r="AB41" s="82">
        <f t="shared" si="3"/>
        <v>15.47862258953168</v>
      </c>
    </row>
    <row r="42" spans="1:28" s="83" customFormat="1" ht="11.25">
      <c r="A42" s="61">
        <v>36</v>
      </c>
      <c r="B42" s="92"/>
      <c r="C42" s="99" t="s">
        <v>85</v>
      </c>
      <c r="D42" s="64" t="s">
        <v>43</v>
      </c>
      <c r="E42" s="100" t="s">
        <v>85</v>
      </c>
      <c r="F42" s="66">
        <v>43378</v>
      </c>
      <c r="G42" s="67" t="s">
        <v>41</v>
      </c>
      <c r="H42" s="68">
        <v>17</v>
      </c>
      <c r="I42" s="68">
        <v>2</v>
      </c>
      <c r="J42" s="69">
        <v>2</v>
      </c>
      <c r="K42" s="70">
        <v>3</v>
      </c>
      <c r="L42" s="71">
        <v>49</v>
      </c>
      <c r="M42" s="72">
        <v>7</v>
      </c>
      <c r="N42" s="71">
        <v>35</v>
      </c>
      <c r="O42" s="72">
        <v>5</v>
      </c>
      <c r="P42" s="71">
        <v>77</v>
      </c>
      <c r="Q42" s="72">
        <v>11</v>
      </c>
      <c r="R42" s="73">
        <f t="shared" si="0"/>
        <v>161</v>
      </c>
      <c r="S42" s="74">
        <f t="shared" si="1"/>
        <v>23</v>
      </c>
      <c r="T42" s="75">
        <f>S42/J42</f>
        <v>11.5</v>
      </c>
      <c r="U42" s="76">
        <f t="shared" si="7"/>
        <v>7</v>
      </c>
      <c r="V42" s="77">
        <v>1055.5</v>
      </c>
      <c r="W42" s="78">
        <v>122</v>
      </c>
      <c r="X42" s="79">
        <f t="shared" si="5"/>
        <v>-0.8474656560871625</v>
      </c>
      <c r="Y42" s="79">
        <f t="shared" si="6"/>
        <v>-0.8114754098360656</v>
      </c>
      <c r="Z42" s="101">
        <v>20770.86</v>
      </c>
      <c r="AA42" s="102">
        <v>1857</v>
      </c>
      <c r="AB42" s="82">
        <f t="shared" si="3"/>
        <v>11.185169628432957</v>
      </c>
    </row>
    <row r="43" spans="1:28" s="83" customFormat="1" ht="11.25">
      <c r="A43" s="61">
        <v>37</v>
      </c>
      <c r="B43" s="62"/>
      <c r="C43" s="63" t="s">
        <v>68</v>
      </c>
      <c r="D43" s="64" t="s">
        <v>36</v>
      </c>
      <c r="E43" s="65" t="s">
        <v>69</v>
      </c>
      <c r="F43" s="66">
        <v>43364</v>
      </c>
      <c r="G43" s="67" t="s">
        <v>38</v>
      </c>
      <c r="H43" s="68">
        <v>216</v>
      </c>
      <c r="I43" s="68">
        <v>2</v>
      </c>
      <c r="J43" s="69">
        <v>2</v>
      </c>
      <c r="K43" s="70">
        <v>5</v>
      </c>
      <c r="L43" s="71">
        <v>70</v>
      </c>
      <c r="M43" s="72">
        <v>7</v>
      </c>
      <c r="N43" s="71">
        <v>36</v>
      </c>
      <c r="O43" s="72">
        <v>2</v>
      </c>
      <c r="P43" s="71">
        <v>104</v>
      </c>
      <c r="Q43" s="72">
        <v>6</v>
      </c>
      <c r="R43" s="73">
        <f t="shared" si="0"/>
        <v>210</v>
      </c>
      <c r="S43" s="74">
        <f t="shared" si="1"/>
        <v>15</v>
      </c>
      <c r="T43" s="75">
        <f>S43/J43</f>
        <v>7.5</v>
      </c>
      <c r="U43" s="76">
        <f t="shared" si="7"/>
        <v>14</v>
      </c>
      <c r="V43" s="77">
        <v>4379.4</v>
      </c>
      <c r="W43" s="78">
        <v>422</v>
      </c>
      <c r="X43" s="79">
        <f t="shared" si="5"/>
        <v>-0.952048225784354</v>
      </c>
      <c r="Y43" s="79">
        <f t="shared" si="6"/>
        <v>-0.9644549763033176</v>
      </c>
      <c r="Z43" s="80">
        <v>1012541.2</v>
      </c>
      <c r="AA43" s="81">
        <v>95424</v>
      </c>
      <c r="AB43" s="82">
        <f t="shared" si="3"/>
        <v>10.610969986586182</v>
      </c>
    </row>
    <row r="44" spans="1:28" s="83" customFormat="1" ht="11.25">
      <c r="A44" s="61">
        <v>38</v>
      </c>
      <c r="B44" s="62"/>
      <c r="C44" s="63" t="s">
        <v>57</v>
      </c>
      <c r="D44" s="64" t="s">
        <v>36</v>
      </c>
      <c r="E44" s="65" t="s">
        <v>58</v>
      </c>
      <c r="F44" s="66">
        <v>43350</v>
      </c>
      <c r="G44" s="67" t="s">
        <v>28</v>
      </c>
      <c r="H44" s="68">
        <v>313</v>
      </c>
      <c r="I44" s="68">
        <v>1</v>
      </c>
      <c r="J44" s="69">
        <v>1</v>
      </c>
      <c r="K44" s="70">
        <v>7</v>
      </c>
      <c r="L44" s="71">
        <v>28</v>
      </c>
      <c r="M44" s="72">
        <v>2</v>
      </c>
      <c r="N44" s="71">
        <v>88</v>
      </c>
      <c r="O44" s="72">
        <v>6</v>
      </c>
      <c r="P44" s="71">
        <v>60</v>
      </c>
      <c r="Q44" s="72">
        <v>4</v>
      </c>
      <c r="R44" s="73">
        <f t="shared" si="0"/>
        <v>176</v>
      </c>
      <c r="S44" s="74">
        <f t="shared" si="1"/>
        <v>12</v>
      </c>
      <c r="T44" s="75">
        <f>S44/J44</f>
        <v>12</v>
      </c>
      <c r="U44" s="76">
        <f t="shared" si="7"/>
        <v>14.666666666666666</v>
      </c>
      <c r="V44" s="77">
        <v>1756</v>
      </c>
      <c r="W44" s="78">
        <v>173</v>
      </c>
      <c r="X44" s="79">
        <f t="shared" si="5"/>
        <v>-0.8997722095671982</v>
      </c>
      <c r="Y44" s="79">
        <f t="shared" si="6"/>
        <v>-0.930635838150289</v>
      </c>
      <c r="Z44" s="80">
        <v>1559399</v>
      </c>
      <c r="AA44" s="81">
        <v>123760</v>
      </c>
      <c r="AB44" s="82">
        <f t="shared" si="3"/>
        <v>12.600185843568196</v>
      </c>
    </row>
    <row r="45" spans="1:28" s="83" customFormat="1" ht="11.25">
      <c r="A45" s="61">
        <v>39</v>
      </c>
      <c r="B45" s="92"/>
      <c r="C45" s="99" t="s">
        <v>65</v>
      </c>
      <c r="D45" s="64" t="s">
        <v>43</v>
      </c>
      <c r="E45" s="100" t="s">
        <v>65</v>
      </c>
      <c r="F45" s="66">
        <v>43364</v>
      </c>
      <c r="G45" s="67" t="s">
        <v>41</v>
      </c>
      <c r="H45" s="68">
        <v>25</v>
      </c>
      <c r="I45" s="68">
        <v>1</v>
      </c>
      <c r="J45" s="69">
        <v>1</v>
      </c>
      <c r="K45" s="70">
        <v>5</v>
      </c>
      <c r="L45" s="71">
        <v>10</v>
      </c>
      <c r="M45" s="72">
        <v>1</v>
      </c>
      <c r="N45" s="71">
        <v>20</v>
      </c>
      <c r="O45" s="72">
        <v>2</v>
      </c>
      <c r="P45" s="71">
        <v>10</v>
      </c>
      <c r="Q45" s="72">
        <v>1</v>
      </c>
      <c r="R45" s="73">
        <f t="shared" si="0"/>
        <v>40</v>
      </c>
      <c r="S45" s="74">
        <f t="shared" si="1"/>
        <v>4</v>
      </c>
      <c r="T45" s="75">
        <f>S45/J45</f>
        <v>4</v>
      </c>
      <c r="U45" s="76">
        <f t="shared" si="7"/>
        <v>10</v>
      </c>
      <c r="V45" s="77">
        <v>100</v>
      </c>
      <c r="W45" s="78">
        <v>10</v>
      </c>
      <c r="X45" s="79">
        <f t="shared" si="5"/>
        <v>-0.6</v>
      </c>
      <c r="Y45" s="79">
        <f t="shared" si="6"/>
        <v>-0.6</v>
      </c>
      <c r="Z45" s="101">
        <v>28020.48</v>
      </c>
      <c r="AA45" s="102">
        <v>2643</v>
      </c>
      <c r="AB45" s="82">
        <f t="shared" si="3"/>
        <v>10.601770715096482</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2018-10-22T16:06:40Z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