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23730" windowHeight="9165" tabRatio="697" activeTab="0"/>
  </bookViews>
  <sheets>
    <sheet name="12-14.10.2018 (hafta sonu)" sheetId="1" r:id="rId1"/>
  </sheets>
  <definedNames>
    <definedName name="Excel_BuiltIn__FilterDatabase" localSheetId="0">'12-14.10.2018 (hafta sonu)'!$A$1:$AB$45</definedName>
    <definedName name="_xlnm.Print_Area" localSheetId="0">'12-14.10.2018 (hafta sonu)'!#REF!</definedName>
  </definedNames>
  <calcPr fullCalcOnLoad="1"/>
</workbook>
</file>

<file path=xl/sharedStrings.xml><?xml version="1.0" encoding="utf-8"?>
<sst xmlns="http://schemas.openxmlformats.org/spreadsheetml/2006/main" count="198" uniqueCount="114">
  <si>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</si>
  <si>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</si>
  <si>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</si>
  <si>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</si>
  <si>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</si>
  <si>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</si>
  <si>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</si>
  <si>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</si>
  <si>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</si>
  <si>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</si>
  <si>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</si>
  <si>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</si>
  <si>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</si>
  <si>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</si>
  <si>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</si>
  <si>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</si>
  <si>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</si>
  <si>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</si>
  <si>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</si>
  <si>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</si>
  <si>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</si>
  <si>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</si>
  <si>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</si>
  <si>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</si>
  <si>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</si>
  <si>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</si>
  <si>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</si>
  <si>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</si>
  <si>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</si>
  <si>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</si>
  <si>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</si>
  <si>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</si>
  <si>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</si>
  <si>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</si>
  <si>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</si>
  <si>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</si>
  <si>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</si>
  <si>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AHLAT AĞACI</t>
  </si>
  <si>
    <t>CGVMARS DAĞITIM</t>
  </si>
  <si>
    <t>BİR FİLM</t>
  </si>
  <si>
    <t>7+</t>
  </si>
  <si>
    <t>DERİN FİLM</t>
  </si>
  <si>
    <t>PİNEMA</t>
  </si>
  <si>
    <t>13+</t>
  </si>
  <si>
    <t>ÖZEN FİLM</t>
  </si>
  <si>
    <t>DQE'S PETER PAN: THE NEW ADVENTURES</t>
  </si>
  <si>
    <t>PETER PAN VE TINKER BELL: SİHİRLİ DÜNYA</t>
  </si>
  <si>
    <t>BS DAĞITIM</t>
  </si>
  <si>
    <t>13+15A</t>
  </si>
  <si>
    <t>MC FİLM</t>
  </si>
  <si>
    <t>KELEBEKLER</t>
  </si>
  <si>
    <t>KURMACA</t>
  </si>
  <si>
    <t>BAL KAYMAK</t>
  </si>
  <si>
    <t>18+</t>
  </si>
  <si>
    <t>THE MOJICONS 2</t>
  </si>
  <si>
    <t>SEVİMLİ EMOJİLER 2</t>
  </si>
  <si>
    <t>DERİNLERDEKİ DEHŞET</t>
  </si>
  <si>
    <t>THE MEG</t>
  </si>
  <si>
    <t>SİCCİN 5</t>
  </si>
  <si>
    <t>THE INCREDIBLES 2</t>
  </si>
  <si>
    <t>İNANILMAZ AİLE 2</t>
  </si>
  <si>
    <t>THE EQUALIZER 2</t>
  </si>
  <si>
    <t>ADALET 2</t>
  </si>
  <si>
    <t>ZİFİR-İ AZAP</t>
  </si>
  <si>
    <t>DIE BIENE MAJA - DIE HONIGSPIELE</t>
  </si>
  <si>
    <t>ARI MAYA 2: BAL OYUNLARI</t>
  </si>
  <si>
    <t>A SIMPLE FAVOR</t>
  </si>
  <si>
    <t>BASİT BİR FİLM</t>
  </si>
  <si>
    <t>MILE 22</t>
  </si>
  <si>
    <t>THE NUN</t>
  </si>
  <si>
    <t>DEHŞETİN YÜZÜ</t>
  </si>
  <si>
    <t>GÖÇ YOLU</t>
  </si>
  <si>
    <t>BÜCÜR</t>
  </si>
  <si>
    <t>CJET</t>
  </si>
  <si>
    <t>NEVER LEAVE ME</t>
  </si>
  <si>
    <t>PEPPERMINT</t>
  </si>
  <si>
    <t>İNTİKAM MELEĞİ</t>
  </si>
  <si>
    <t>BIRAKMA BENİ</t>
  </si>
  <si>
    <t>İSTİKAMET: DÜĞÜN</t>
  </si>
  <si>
    <t>DESTINATION WEDDING</t>
  </si>
  <si>
    <t>TOUCH ME NOT</t>
  </si>
  <si>
    <t>DOKUNMA BANA</t>
  </si>
  <si>
    <t>GÖKTAŞI</t>
  </si>
  <si>
    <t>AİLE OYUNLARI</t>
  </si>
  <si>
    <t>FAMILY GAMES</t>
  </si>
  <si>
    <t>CESUR SAVAŞÇILAR</t>
  </si>
  <si>
    <t>REDBAD</t>
  </si>
  <si>
    <t>THE HOUSE WITH A CLOCK IN ITS WALLS</t>
  </si>
  <si>
    <t>ESKİ EVDEKİBÜYÜLÜ SAAT</t>
  </si>
  <si>
    <t>SMALLFOOT</t>
  </si>
  <si>
    <t>KÜÇÜK AYAK</t>
  </si>
  <si>
    <t>KAYIP ARANIYOR</t>
  </si>
  <si>
    <t>SEARCHING</t>
  </si>
  <si>
    <t>LA NUIT A DEVORE LE MONDE</t>
  </si>
  <si>
    <t>GECE DÜNYAYI YUTTUĞUNDA</t>
  </si>
  <si>
    <t>BABAMIN CEKETİ</t>
  </si>
  <si>
    <t>İSTANBUL MUHAFIZLARI</t>
  </si>
  <si>
    <t>AYDEDE</t>
  </si>
  <si>
    <t>BÜYÜLÜ KONAKTA RUH ÇAĞIRAN GENÇLER</t>
  </si>
  <si>
    <t>SOKAK SINIFI</t>
  </si>
  <si>
    <t>JOHNNY ENGLISH STRIKES AGAIN</t>
  </si>
  <si>
    <t>JOHNNY ENGLISH TEKRAR İŞ BAŞINDA</t>
  </si>
  <si>
    <t>VENOM</t>
  </si>
  <si>
    <t>VENOM: ZEHİRLİ ÖFKE</t>
  </si>
  <si>
    <t>12 - 14 EKİM 2018 / 42. VİZYON HAFTASI</t>
  </si>
  <si>
    <t>KINGS</t>
  </si>
  <si>
    <t>LAS HEREDERAS</t>
  </si>
  <si>
    <t>MİSAFİRLER</t>
  </si>
  <si>
    <t>BAD TIMES AT THE EL ROYALE</t>
  </si>
  <si>
    <t>EL ROYAL'DE ZOR ZAMANLAR</t>
  </si>
  <si>
    <t>SLENDER MAN</t>
  </si>
  <si>
    <t>UZUN KABUS</t>
  </si>
  <si>
    <t>YOL ARKADAŞIM 2</t>
  </si>
  <si>
    <t>YOLARKADAŞIM 2</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</si>
</sst>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s>
  <fonts count="73">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sz val="7"/>
      <color indexed="30"/>
      <name val="Arial"/>
      <family val="2"/>
    </font>
    <font>
      <b/>
      <sz val="7"/>
      <name val="Verdana"/>
      <family val="2"/>
    </font>
    <font>
      <sz val="7"/>
      <name val="Verdana"/>
      <family val="2"/>
    </font>
    <font>
      <sz val="5"/>
      <color indexed="9"/>
      <name val="Calibri"/>
      <family val="2"/>
    </font>
    <font>
      <sz val="10"/>
      <color indexed="9"/>
      <name val="Calibri"/>
      <family val="2"/>
    </font>
    <font>
      <sz val="10"/>
      <color indexed="30"/>
      <name val="Calibri"/>
      <family val="2"/>
    </font>
    <font>
      <b/>
      <sz val="5"/>
      <name val="Corbel"/>
      <family val="2"/>
    </font>
    <font>
      <b/>
      <sz val="5"/>
      <color indexed="21"/>
      <name val="Corbel"/>
      <family val="2"/>
    </font>
    <font>
      <b/>
      <sz val="8"/>
      <name val="Corbel"/>
      <family val="2"/>
    </font>
    <font>
      <u val="single"/>
      <sz val="8"/>
      <color indexed="12"/>
      <name val="Arial"/>
      <family val="2"/>
    </font>
    <font>
      <sz val="10"/>
      <color indexed="30"/>
      <name val="Arial"/>
      <family val="2"/>
    </font>
    <font>
      <b/>
      <sz val="8"/>
      <color indexed="56"/>
      <name val="Calibri"/>
      <family val="2"/>
    </font>
    <font>
      <b/>
      <sz val="8"/>
      <color indexed="30"/>
      <name val="Corbel"/>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4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b/>
      <sz val="7"/>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1" fillId="20" borderId="5" applyNumberFormat="0" applyAlignment="0" applyProtection="0"/>
    <xf numFmtId="0" fontId="3" fillId="0" borderId="0">
      <alignment/>
      <protection/>
    </xf>
    <xf numFmtId="0" fontId="35" fillId="21" borderId="0" applyNumberFormat="0" applyBorder="0" applyAlignment="0" applyProtection="0"/>
    <xf numFmtId="0" fontId="62" fillId="22" borderId="6" applyNumberFormat="0" applyAlignment="0" applyProtection="0"/>
    <xf numFmtId="0" fontId="63" fillId="20" borderId="6" applyNumberFormat="0" applyAlignment="0" applyProtection="0"/>
    <xf numFmtId="0" fontId="64" fillId="23" borderId="7" applyNumberFormat="0" applyAlignment="0" applyProtection="0"/>
    <xf numFmtId="0" fontId="65"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7"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22">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4" fontId="11" fillId="35" borderId="0" xfId="0" applyNumberFormat="1"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3" fontId="13" fillId="35" borderId="0" xfId="0" applyNumberFormat="1" applyFont="1" applyFill="1" applyBorder="1" applyAlignment="1" applyProtection="1">
      <alignment horizontal="right" vertical="center"/>
      <protection/>
    </xf>
    <xf numFmtId="4" fontId="13" fillId="35" borderId="0" xfId="0" applyNumberFormat="1" applyFont="1" applyFill="1" applyBorder="1" applyAlignment="1" applyProtection="1">
      <alignment horizontal="right" vertical="center"/>
      <protection/>
    </xf>
    <xf numFmtId="180" fontId="13"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5" fillId="35" borderId="0" xfId="0" applyFont="1" applyFill="1" applyAlignment="1">
      <alignment vertical="center"/>
    </xf>
    <xf numFmtId="179" fontId="15" fillId="35" borderId="0" xfId="0" applyNumberFormat="1" applyFont="1" applyFill="1" applyAlignment="1">
      <alignment horizontal="center" vertical="center"/>
    </xf>
    <xf numFmtId="0" fontId="15" fillId="35" borderId="0" xfId="0" applyFont="1" applyFill="1" applyAlignment="1">
      <alignment horizontal="center" vertical="center"/>
    </xf>
    <xf numFmtId="0" fontId="16" fillId="35" borderId="0" xfId="0" applyFont="1" applyFill="1" applyAlignment="1">
      <alignment horizontal="center" vertical="center"/>
    </xf>
    <xf numFmtId="0" fontId="19"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21" fillId="35" borderId="0" xfId="0" applyNumberFormat="1" applyFont="1" applyFill="1" applyAlignment="1">
      <alignment horizontal="center" vertical="center"/>
    </xf>
    <xf numFmtId="0" fontId="0" fillId="35" borderId="0" xfId="0" applyFill="1" applyAlignment="1">
      <alignment horizontal="center" vertical="center"/>
    </xf>
    <xf numFmtId="0" fontId="22" fillId="35" borderId="11"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left" vertical="center"/>
      <protection locked="0"/>
    </xf>
    <xf numFmtId="179" fontId="19" fillId="35" borderId="0"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center" vertical="center"/>
      <protection locked="0"/>
    </xf>
    <xf numFmtId="0" fontId="23"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4" fillId="36" borderId="12" xfId="0" applyNumberFormat="1" applyFont="1" applyFill="1" applyBorder="1" applyAlignment="1" applyProtection="1">
      <alignment horizontal="center" wrapText="1"/>
      <protection locked="0"/>
    </xf>
    <xf numFmtId="172" fontId="25" fillId="36" borderId="12" xfId="44" applyFont="1" applyFill="1" applyBorder="1" applyAlignment="1" applyProtection="1">
      <alignment horizontal="center"/>
      <protection locked="0"/>
    </xf>
    <xf numFmtId="0" fontId="14" fillId="36" borderId="12" xfId="0" applyNumberFormat="1" applyFont="1" applyFill="1" applyBorder="1" applyAlignment="1">
      <alignment horizontal="center" textRotation="90"/>
    </xf>
    <xf numFmtId="179" fontId="25" fillId="36" borderId="12" xfId="0" applyNumberFormat="1" applyFont="1" applyFill="1" applyBorder="1" applyAlignment="1" applyProtection="1">
      <alignment horizontal="center"/>
      <protection locked="0"/>
    </xf>
    <xf numFmtId="0" fontId="25" fillId="36" borderId="12" xfId="0" applyFont="1" applyFill="1" applyBorder="1" applyAlignment="1" applyProtection="1">
      <alignment horizontal="center"/>
      <protection locked="0"/>
    </xf>
    <xf numFmtId="0" fontId="27" fillId="36" borderId="12" xfId="0" applyFont="1" applyFill="1" applyBorder="1" applyAlignment="1" applyProtection="1">
      <alignment horizontal="center"/>
      <protection locked="0"/>
    </xf>
    <xf numFmtId="0" fontId="24"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4" fillId="36" borderId="13" xfId="0" applyNumberFormat="1" applyFont="1" applyFill="1" applyBorder="1" applyAlignment="1" applyProtection="1">
      <alignment horizontal="center" vertical="center"/>
      <protection/>
    </xf>
    <xf numFmtId="172" fontId="25" fillId="36" borderId="13" xfId="44" applyFont="1" applyFill="1" applyBorder="1" applyAlignment="1" applyProtection="1">
      <alignment horizontal="center" vertical="center"/>
      <protection/>
    </xf>
    <xf numFmtId="0" fontId="26" fillId="36" borderId="13" xfId="0" applyNumberFormat="1" applyFont="1" applyFill="1" applyBorder="1" applyAlignment="1" applyProtection="1">
      <alignment horizontal="center" vertical="center" textRotation="90"/>
      <protection locked="0"/>
    </xf>
    <xf numFmtId="179" fontId="25" fillId="36" borderId="13" xfId="0" applyNumberFormat="1" applyFont="1" applyFill="1" applyBorder="1" applyAlignment="1" applyProtection="1">
      <alignment horizontal="center" vertical="center" textRotation="90"/>
      <protection/>
    </xf>
    <xf numFmtId="0" fontId="25" fillId="36" borderId="13" xfId="0" applyFont="1" applyFill="1" applyBorder="1" applyAlignment="1" applyProtection="1">
      <alignment horizontal="center" vertical="center"/>
      <protection/>
    </xf>
    <xf numFmtId="0" fontId="25" fillId="36" borderId="13" xfId="0" applyNumberFormat="1" applyFont="1" applyFill="1" applyBorder="1" applyAlignment="1" applyProtection="1">
      <alignment horizontal="center" vertical="center" textRotation="90"/>
      <protection locked="0"/>
    </xf>
    <xf numFmtId="0" fontId="28" fillId="36" borderId="13" xfId="0" applyNumberFormat="1" applyFont="1" applyFill="1" applyBorder="1" applyAlignment="1" applyProtection="1">
      <alignment horizontal="center" vertical="center" textRotation="90"/>
      <protection locked="0"/>
    </xf>
    <xf numFmtId="4"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textRotation="90" wrapText="1"/>
      <protection/>
    </xf>
    <xf numFmtId="0" fontId="24"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30" fillId="35" borderId="14" xfId="0" applyNumberFormat="1" applyFont="1" applyFill="1" applyBorder="1" applyAlignment="1" applyProtection="1">
      <alignment horizontal="center" vertical="center"/>
      <protection/>
    </xf>
    <xf numFmtId="181" fontId="31" fillId="0" borderId="14" xfId="0" applyNumberFormat="1" applyFont="1" applyFill="1" applyBorder="1" applyAlignment="1">
      <alignment vertical="center"/>
    </xf>
    <xf numFmtId="0" fontId="32"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133"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34"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31" fillId="0" borderId="14" xfId="0" applyFont="1" applyFill="1" applyBorder="1" applyAlignment="1">
      <alignment vertical="center"/>
    </xf>
    <xf numFmtId="0" fontId="32"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49" fontId="31"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30" fillId="35" borderId="14" xfId="0" applyFont="1" applyFill="1" applyBorder="1" applyAlignment="1">
      <alignment horizontal="center" vertical="center"/>
    </xf>
    <xf numFmtId="4" fontId="70" fillId="0" borderId="14" xfId="46" applyNumberFormat="1" applyFont="1" applyFill="1" applyBorder="1" applyAlignment="1" applyProtection="1">
      <alignment horizontal="right" vertical="center"/>
      <protection locked="0"/>
    </xf>
    <xf numFmtId="3" fontId="70" fillId="0" borderId="14" xfId="46" applyNumberFormat="1" applyFont="1" applyFill="1" applyBorder="1" applyAlignment="1" applyProtection="1">
      <alignment horizontal="right" vertical="center"/>
      <protection locked="0"/>
    </xf>
    <xf numFmtId="4" fontId="70" fillId="0" borderId="14" xfId="44" applyNumberFormat="1" applyFont="1" applyFill="1" applyBorder="1" applyAlignment="1" applyProtection="1">
      <alignment horizontal="right" vertical="center"/>
      <protection locked="0"/>
    </xf>
    <xf numFmtId="3" fontId="70" fillId="0" borderId="14" xfId="44" applyNumberFormat="1" applyFont="1" applyFill="1" applyBorder="1" applyAlignment="1" applyProtection="1">
      <alignment horizontal="right" vertical="center"/>
      <protection locked="0"/>
    </xf>
    <xf numFmtId="0" fontId="37" fillId="35" borderId="0" xfId="0" applyFont="1" applyFill="1" applyAlignment="1">
      <alignment horizontal="center" vertical="center"/>
    </xf>
    <xf numFmtId="0" fontId="36" fillId="36" borderId="12" xfId="0" applyFont="1" applyFill="1" applyBorder="1" applyAlignment="1" applyProtection="1">
      <alignment horizontal="center"/>
      <protection locked="0"/>
    </xf>
    <xf numFmtId="0" fontId="71" fillId="36" borderId="13" xfId="0" applyNumberFormat="1" applyFont="1" applyFill="1" applyBorder="1" applyAlignment="1" applyProtection="1">
      <alignment horizontal="center" vertical="center" textRotation="90"/>
      <protection locked="0"/>
    </xf>
    <xf numFmtId="4" fontId="70" fillId="0" borderId="14" xfId="78" applyNumberFormat="1" applyFont="1" applyFill="1" applyBorder="1" applyAlignment="1" applyProtection="1">
      <alignment horizontal="right" vertical="center" wrapText="1"/>
      <protection/>
    </xf>
    <xf numFmtId="3" fontId="70" fillId="0" borderId="14" xfId="78" applyNumberFormat="1" applyFont="1" applyFill="1" applyBorder="1" applyAlignment="1" applyProtection="1">
      <alignment horizontal="right" vertical="center" wrapText="1"/>
      <protection/>
    </xf>
    <xf numFmtId="4" fontId="72" fillId="0" borderId="14" xfId="0" applyNumberFormat="1" applyFont="1" applyFill="1" applyBorder="1" applyAlignment="1">
      <alignment vertical="center"/>
    </xf>
    <xf numFmtId="3" fontId="72" fillId="0" borderId="14" xfId="0" applyNumberFormat="1" applyFont="1" applyFill="1" applyBorder="1" applyAlignment="1">
      <alignment vertical="center"/>
    </xf>
    <xf numFmtId="4" fontId="72" fillId="0" borderId="14" xfId="44" applyNumberFormat="1" applyFont="1" applyFill="1" applyBorder="1" applyAlignment="1" applyProtection="1">
      <alignment horizontal="right" vertical="center"/>
      <protection locked="0"/>
    </xf>
    <xf numFmtId="3" fontId="72" fillId="0" borderId="14" xfId="44" applyNumberFormat="1" applyFont="1" applyFill="1" applyBorder="1" applyAlignment="1" applyProtection="1">
      <alignment horizontal="right" vertical="center"/>
      <protection locked="0"/>
    </xf>
    <xf numFmtId="0" fontId="5" fillId="35" borderId="0" xfId="0" applyNumberFormat="1" applyFont="1" applyFill="1" applyBorder="1" applyAlignment="1" applyProtection="1">
      <alignment horizontal="center" vertical="center" wrapText="1"/>
      <protection locked="0"/>
    </xf>
    <xf numFmtId="3" fontId="17" fillId="35" borderId="11" xfId="0" applyNumberFormat="1" applyFont="1" applyFill="1" applyBorder="1" applyAlignment="1" applyProtection="1">
      <alignment horizontal="right" vertical="center" wrapText="1"/>
      <protection locked="0"/>
    </xf>
    <xf numFmtId="2" fontId="20" fillId="35" borderId="0" xfId="7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locked="0"/>
    </xf>
    <xf numFmtId="0" fontId="25" fillId="36" borderId="12" xfId="0" applyFont="1" applyFill="1" applyBorder="1" applyAlignment="1">
      <alignment horizontal="center" vertical="center" wrapText="1"/>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90" zoomScaleNormal="90"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4.421875" style="3" bestFit="1" customWidth="1"/>
    <col min="4" max="4" width="4.00390625" style="4" bestFit="1" customWidth="1"/>
    <col min="5" max="5" width="24.28125" style="6" bestFit="1" customWidth="1"/>
    <col min="6" max="6" width="5.8515625" style="7" bestFit="1" customWidth="1"/>
    <col min="7" max="7" width="13.57421875" style="8" bestFit="1" customWidth="1"/>
    <col min="8" max="9" width="3.140625" style="9" bestFit="1" customWidth="1"/>
    <col min="10" max="10" width="3.8515625" style="10" bestFit="1" customWidth="1"/>
    <col min="11" max="11" width="2.57421875" style="11" bestFit="1" customWidth="1"/>
    <col min="12" max="12" width="8.28125" style="12" bestFit="1" customWidth="1"/>
    <col min="13" max="13" width="5.57421875" style="13" bestFit="1" customWidth="1"/>
    <col min="14" max="14" width="8.28125" style="12" bestFit="1" customWidth="1"/>
    <col min="15" max="15" width="5.57421875" style="13" bestFit="1" customWidth="1"/>
    <col min="16" max="16" width="8.28125" style="14" bestFit="1" customWidth="1"/>
    <col min="17" max="17" width="5.57421875" style="15" bestFit="1" customWidth="1"/>
    <col min="18" max="18" width="8.28125" style="16" bestFit="1" customWidth="1"/>
    <col min="19" max="19" width="9.57421875" style="17" bestFit="1" customWidth="1"/>
    <col min="20" max="20" width="4.28125" style="18" bestFit="1" customWidth="1"/>
    <col min="21" max="21" width="4.28125" style="19" bestFit="1" customWidth="1"/>
    <col min="22" max="22" width="8.28125" style="19" bestFit="1" customWidth="1"/>
    <col min="23" max="23" width="5.57421875" style="19" bestFit="1" customWidth="1"/>
    <col min="24" max="25" width="4.28125" style="20" bestFit="1" customWidth="1"/>
    <col min="26" max="26" width="9.00390625" style="14" bestFit="1" customWidth="1"/>
    <col min="27" max="27" width="6.8515625" style="21" bestFit="1" customWidth="1"/>
    <col min="28" max="28" width="4.28125" style="22" bestFit="1" customWidth="1"/>
    <col min="29" max="16384" width="4.28125" style="3" customWidth="1"/>
  </cols>
  <sheetData>
    <row r="1" spans="1:28" s="29" customFormat="1" ht="12.75">
      <c r="A1" s="23"/>
      <c r="B1" s="117" t="s">
        <v>0</v>
      </c>
      <c r="C1" s="117"/>
      <c r="D1" s="24"/>
      <c r="E1" s="25"/>
      <c r="F1" s="26"/>
      <c r="G1" s="25"/>
      <c r="H1" s="27"/>
      <c r="I1" s="108"/>
      <c r="J1" s="28"/>
      <c r="K1" s="27"/>
      <c r="L1" s="118" t="s">
        <v>1</v>
      </c>
      <c r="M1" s="118"/>
      <c r="N1" s="118"/>
      <c r="O1" s="118"/>
      <c r="P1" s="118"/>
      <c r="Q1" s="118"/>
      <c r="R1" s="118"/>
      <c r="S1" s="118"/>
      <c r="T1" s="118"/>
      <c r="U1" s="118"/>
      <c r="V1" s="118"/>
      <c r="W1" s="118"/>
      <c r="X1" s="118"/>
      <c r="Y1" s="118"/>
      <c r="Z1" s="118"/>
      <c r="AA1" s="118"/>
      <c r="AB1" s="118"/>
    </row>
    <row r="2" spans="1:28" s="29" customFormat="1" ht="12.75">
      <c r="A2" s="23"/>
      <c r="B2" s="119" t="s">
        <v>2</v>
      </c>
      <c r="C2" s="119"/>
      <c r="D2" s="30"/>
      <c r="E2" s="31"/>
      <c r="F2" s="32"/>
      <c r="G2" s="31"/>
      <c r="H2" s="33"/>
      <c r="I2" s="33"/>
      <c r="J2" s="34"/>
      <c r="K2" s="35"/>
      <c r="L2" s="118"/>
      <c r="M2" s="118"/>
      <c r="N2" s="118"/>
      <c r="O2" s="118"/>
      <c r="P2" s="118"/>
      <c r="Q2" s="118"/>
      <c r="R2" s="118"/>
      <c r="S2" s="118"/>
      <c r="T2" s="118"/>
      <c r="U2" s="118"/>
      <c r="V2" s="118"/>
      <c r="W2" s="118"/>
      <c r="X2" s="118"/>
      <c r="Y2" s="118"/>
      <c r="Z2" s="118"/>
      <c r="AA2" s="118"/>
      <c r="AB2" s="118"/>
    </row>
    <row r="3" spans="1:28" s="29" customFormat="1" ht="11.25">
      <c r="A3" s="23"/>
      <c r="B3" s="120" t="s">
        <v>104</v>
      </c>
      <c r="C3" s="120"/>
      <c r="D3" s="36"/>
      <c r="E3" s="37"/>
      <c r="F3" s="38"/>
      <c r="G3" s="37"/>
      <c r="H3" s="39"/>
      <c r="I3" s="39"/>
      <c r="J3" s="40"/>
      <c r="K3" s="39"/>
      <c r="L3" s="118"/>
      <c r="M3" s="118"/>
      <c r="N3" s="118"/>
      <c r="O3" s="118"/>
      <c r="P3" s="118"/>
      <c r="Q3" s="118"/>
      <c r="R3" s="118"/>
      <c r="S3" s="118"/>
      <c r="T3" s="118"/>
      <c r="U3" s="118"/>
      <c r="V3" s="118"/>
      <c r="W3" s="118"/>
      <c r="X3" s="118"/>
      <c r="Y3" s="118"/>
      <c r="Z3" s="118"/>
      <c r="AA3" s="118"/>
      <c r="AB3" s="118"/>
    </row>
    <row r="4" spans="1:28" s="48" customFormat="1" ht="11.25" customHeight="1">
      <c r="A4" s="41"/>
      <c r="B4" s="42"/>
      <c r="C4" s="43"/>
      <c r="D4" s="44"/>
      <c r="E4" s="43"/>
      <c r="F4" s="45"/>
      <c r="G4" s="46"/>
      <c r="H4" s="46"/>
      <c r="I4" s="109"/>
      <c r="J4" s="47"/>
      <c r="K4" s="46"/>
      <c r="L4" s="121" t="s">
        <v>3</v>
      </c>
      <c r="M4" s="121"/>
      <c r="N4" s="121" t="s">
        <v>4</v>
      </c>
      <c r="O4" s="121"/>
      <c r="P4" s="121" t="s">
        <v>5</v>
      </c>
      <c r="Q4" s="121"/>
      <c r="R4" s="121" t="s">
        <v>6</v>
      </c>
      <c r="S4" s="121"/>
      <c r="T4" s="121"/>
      <c r="U4" s="121"/>
      <c r="V4" s="121" t="s">
        <v>7</v>
      </c>
      <c r="W4" s="121"/>
      <c r="X4" s="121" t="s">
        <v>8</v>
      </c>
      <c r="Y4" s="121"/>
      <c r="Z4" s="121" t="s">
        <v>9</v>
      </c>
      <c r="AA4" s="121"/>
      <c r="AB4" s="121"/>
    </row>
    <row r="5" spans="1:28" s="60" customFormat="1" ht="57.75">
      <c r="A5" s="49"/>
      <c r="B5" s="50"/>
      <c r="C5" s="51" t="s">
        <v>10</v>
      </c>
      <c r="D5" s="52" t="s">
        <v>11</v>
      </c>
      <c r="E5" s="51" t="s">
        <v>12</v>
      </c>
      <c r="F5" s="53" t="s">
        <v>13</v>
      </c>
      <c r="G5" s="54" t="s">
        <v>14</v>
      </c>
      <c r="H5" s="55" t="s">
        <v>15</v>
      </c>
      <c r="I5" s="110" t="s">
        <v>16</v>
      </c>
      <c r="J5" s="56" t="s">
        <v>17</v>
      </c>
      <c r="K5" s="55" t="s">
        <v>18</v>
      </c>
      <c r="L5" s="57" t="s">
        <v>19</v>
      </c>
      <c r="M5" s="58" t="s">
        <v>20</v>
      </c>
      <c r="N5" s="57" t="s">
        <v>19</v>
      </c>
      <c r="O5" s="58" t="s">
        <v>20</v>
      </c>
      <c r="P5" s="57" t="s">
        <v>19</v>
      </c>
      <c r="Q5" s="58" t="s">
        <v>20</v>
      </c>
      <c r="R5" s="57" t="s">
        <v>21</v>
      </c>
      <c r="S5" s="58" t="s">
        <v>22</v>
      </c>
      <c r="T5" s="59" t="s">
        <v>23</v>
      </c>
      <c r="U5" s="59" t="s">
        <v>24</v>
      </c>
      <c r="V5" s="57" t="s">
        <v>19</v>
      </c>
      <c r="W5" s="58" t="s">
        <v>25</v>
      </c>
      <c r="X5" s="59" t="s">
        <v>26</v>
      </c>
      <c r="Y5" s="59" t="s">
        <v>27</v>
      </c>
      <c r="Z5" s="57" t="s">
        <v>19</v>
      </c>
      <c r="AA5" s="58" t="s">
        <v>20</v>
      </c>
      <c r="AB5" s="59" t="s">
        <v>24</v>
      </c>
    </row>
    <row r="6" spans="4:25" ht="11.25">
      <c r="D6" s="5"/>
      <c r="X6" s="19"/>
      <c r="Y6" s="19"/>
    </row>
    <row r="7" spans="1:28" s="83" customFormat="1" ht="11.25">
      <c r="A7" s="61">
        <v>1</v>
      </c>
      <c r="B7" s="84" t="s">
        <v>29</v>
      </c>
      <c r="C7" s="63" t="s">
        <v>112</v>
      </c>
      <c r="D7" s="64" t="s">
        <v>32</v>
      </c>
      <c r="E7" s="65" t="s">
        <v>113</v>
      </c>
      <c r="F7" s="66">
        <v>43385</v>
      </c>
      <c r="G7" s="67" t="s">
        <v>73</v>
      </c>
      <c r="H7" s="68">
        <v>400</v>
      </c>
      <c r="I7" s="68">
        <v>400</v>
      </c>
      <c r="J7" s="69">
        <v>1100</v>
      </c>
      <c r="K7" s="70">
        <v>1</v>
      </c>
      <c r="L7" s="71">
        <v>1347403</v>
      </c>
      <c r="M7" s="72">
        <v>101352</v>
      </c>
      <c r="N7" s="71">
        <v>2713516</v>
      </c>
      <c r="O7" s="72">
        <v>200292</v>
      </c>
      <c r="P7" s="71">
        <v>2984711</v>
      </c>
      <c r="Q7" s="72">
        <v>222760</v>
      </c>
      <c r="R7" s="73">
        <f aca="true" t="shared" si="0" ref="R7:R45">L7+N7+P7</f>
        <v>7045630</v>
      </c>
      <c r="S7" s="74">
        <f aca="true" t="shared" si="1" ref="S7:S45">M7+O7+Q7</f>
        <v>524404</v>
      </c>
      <c r="T7" s="75">
        <f>S7/J7</f>
        <v>476.7309090909091</v>
      </c>
      <c r="U7" s="76">
        <f aca="true" t="shared" si="2" ref="U7:U38">R7/S7</f>
        <v>13.43550011060175</v>
      </c>
      <c r="V7" s="77"/>
      <c r="W7" s="78"/>
      <c r="X7" s="79"/>
      <c r="Y7" s="79"/>
      <c r="Z7" s="80">
        <v>7046106.7309090905</v>
      </c>
      <c r="AA7" s="81">
        <v>524404</v>
      </c>
      <c r="AB7" s="82">
        <f aca="true" t="shared" si="3" ref="AB7:AB45">Z7/AA7</f>
        <v>13.43640920151084</v>
      </c>
    </row>
    <row r="8" spans="1:28" s="83" customFormat="1" ht="11.25">
      <c r="A8" s="61">
        <v>2</v>
      </c>
      <c r="B8" s="103"/>
      <c r="C8" s="85" t="s">
        <v>102</v>
      </c>
      <c r="D8" s="86" t="s">
        <v>48</v>
      </c>
      <c r="E8" s="87" t="s">
        <v>103</v>
      </c>
      <c r="F8" s="88">
        <v>43378</v>
      </c>
      <c r="G8" s="67" t="s">
        <v>33</v>
      </c>
      <c r="H8" s="89">
        <v>355</v>
      </c>
      <c r="I8" s="89">
        <v>353</v>
      </c>
      <c r="J8" s="69">
        <v>360</v>
      </c>
      <c r="K8" s="70">
        <v>2</v>
      </c>
      <c r="L8" s="71">
        <v>504181</v>
      </c>
      <c r="M8" s="72">
        <v>29566</v>
      </c>
      <c r="N8" s="71">
        <v>984167</v>
      </c>
      <c r="O8" s="72">
        <v>62435</v>
      </c>
      <c r="P8" s="71">
        <v>884378</v>
      </c>
      <c r="Q8" s="72">
        <v>56280</v>
      </c>
      <c r="R8" s="73">
        <f t="shared" si="0"/>
        <v>2372726</v>
      </c>
      <c r="S8" s="74">
        <f t="shared" si="1"/>
        <v>148281</v>
      </c>
      <c r="T8" s="75">
        <f>S8/J8</f>
        <v>411.89166666666665</v>
      </c>
      <c r="U8" s="76">
        <f t="shared" si="2"/>
        <v>16.001551109042964</v>
      </c>
      <c r="V8" s="77">
        <v>4799838</v>
      </c>
      <c r="W8" s="78">
        <v>302298</v>
      </c>
      <c r="X8" s="79">
        <f>IF(V8&lt;&gt;0,-(V8-R8)/V8,"")</f>
        <v>-0.5056653995405678</v>
      </c>
      <c r="Y8" s="79">
        <f>IF(W8&lt;&gt;0,-(W8-S8)/W8,"")</f>
        <v>-0.5094873270746085</v>
      </c>
      <c r="Z8" s="90">
        <v>8950547</v>
      </c>
      <c r="AA8" s="91">
        <v>580252</v>
      </c>
      <c r="AB8" s="82">
        <f t="shared" si="3"/>
        <v>15.425275569924791</v>
      </c>
    </row>
    <row r="9" spans="1:28" s="83" customFormat="1" ht="11.25">
      <c r="A9" s="61">
        <v>3</v>
      </c>
      <c r="B9" s="62"/>
      <c r="C9" s="63" t="s">
        <v>96</v>
      </c>
      <c r="D9" s="64" t="s">
        <v>36</v>
      </c>
      <c r="E9" s="65" t="s">
        <v>96</v>
      </c>
      <c r="F9" s="66">
        <v>43378</v>
      </c>
      <c r="G9" s="67" t="s">
        <v>38</v>
      </c>
      <c r="H9" s="68">
        <v>262</v>
      </c>
      <c r="I9" s="68">
        <v>268</v>
      </c>
      <c r="J9" s="69">
        <v>268</v>
      </c>
      <c r="K9" s="70">
        <v>2</v>
      </c>
      <c r="L9" s="71">
        <v>63156.72</v>
      </c>
      <c r="M9" s="72">
        <v>4864</v>
      </c>
      <c r="N9" s="71">
        <v>325266.01</v>
      </c>
      <c r="O9" s="72">
        <v>23965</v>
      </c>
      <c r="P9" s="71">
        <v>376031.19</v>
      </c>
      <c r="Q9" s="72">
        <v>28057</v>
      </c>
      <c r="R9" s="73">
        <f t="shared" si="0"/>
        <v>764453.9199999999</v>
      </c>
      <c r="S9" s="74">
        <f t="shared" si="1"/>
        <v>56886</v>
      </c>
      <c r="T9" s="75">
        <f>S9/J9</f>
        <v>212.26119402985074</v>
      </c>
      <c r="U9" s="76">
        <f t="shared" si="2"/>
        <v>13.438348978659072</v>
      </c>
      <c r="V9" s="77">
        <v>729913.8899999999</v>
      </c>
      <c r="W9" s="78">
        <v>54035</v>
      </c>
      <c r="X9" s="79">
        <f>IF(V9&lt;&gt;0,-(V9-R9)/V9,"")</f>
        <v>0.047320691485950535</v>
      </c>
      <c r="Y9" s="79">
        <f>IF(W9&lt;&gt;0,-(W9-S9)/W9,"")</f>
        <v>0.05276209863977052</v>
      </c>
      <c r="Z9" s="80">
        <v>1661443.65</v>
      </c>
      <c r="AA9" s="81">
        <v>125908</v>
      </c>
      <c r="AB9" s="82">
        <f t="shared" si="3"/>
        <v>13.195695666677256</v>
      </c>
    </row>
    <row r="10" spans="1:28" s="83" customFormat="1" ht="11.25">
      <c r="A10" s="61">
        <v>4</v>
      </c>
      <c r="B10" s="84" t="s">
        <v>29</v>
      </c>
      <c r="C10" s="85" t="s">
        <v>110</v>
      </c>
      <c r="D10" s="86" t="s">
        <v>48</v>
      </c>
      <c r="E10" s="87" t="s">
        <v>111</v>
      </c>
      <c r="F10" s="88">
        <v>43385</v>
      </c>
      <c r="G10" s="67" t="s">
        <v>33</v>
      </c>
      <c r="H10" s="89">
        <v>234</v>
      </c>
      <c r="I10" s="89">
        <v>234</v>
      </c>
      <c r="J10" s="69">
        <v>234</v>
      </c>
      <c r="K10" s="70">
        <v>2</v>
      </c>
      <c r="L10" s="71">
        <v>99297</v>
      </c>
      <c r="M10" s="72">
        <v>7011</v>
      </c>
      <c r="N10" s="71">
        <v>240208</v>
      </c>
      <c r="O10" s="72">
        <v>17294</v>
      </c>
      <c r="P10" s="71">
        <v>191325</v>
      </c>
      <c r="Q10" s="72">
        <v>13736</v>
      </c>
      <c r="R10" s="73">
        <f t="shared" si="0"/>
        <v>530830</v>
      </c>
      <c r="S10" s="74">
        <f t="shared" si="1"/>
        <v>38041</v>
      </c>
      <c r="T10" s="75">
        <f>S10/J10</f>
        <v>162.56837606837607</v>
      </c>
      <c r="U10" s="76">
        <f t="shared" si="2"/>
        <v>13.954154727793696</v>
      </c>
      <c r="V10" s="77"/>
      <c r="W10" s="78"/>
      <c r="X10" s="79"/>
      <c r="Y10" s="79"/>
      <c r="Z10" s="90">
        <v>530830</v>
      </c>
      <c r="AA10" s="91">
        <v>38041</v>
      </c>
      <c r="AB10" s="82">
        <f t="shared" si="3"/>
        <v>13.954154727793696</v>
      </c>
    </row>
    <row r="11" spans="1:28" s="83" customFormat="1" ht="11.25">
      <c r="A11" s="61">
        <v>5</v>
      </c>
      <c r="B11" s="62"/>
      <c r="C11" s="85" t="s">
        <v>89</v>
      </c>
      <c r="D11" s="86" t="s">
        <v>36</v>
      </c>
      <c r="E11" s="87" t="s">
        <v>90</v>
      </c>
      <c r="F11" s="88">
        <v>43371</v>
      </c>
      <c r="G11" s="67" t="s">
        <v>33</v>
      </c>
      <c r="H11" s="89">
        <v>326</v>
      </c>
      <c r="I11" s="89">
        <v>263</v>
      </c>
      <c r="J11" s="69">
        <v>263</v>
      </c>
      <c r="K11" s="70">
        <v>3</v>
      </c>
      <c r="L11" s="71">
        <v>45669</v>
      </c>
      <c r="M11" s="72">
        <v>3468</v>
      </c>
      <c r="N11" s="71">
        <v>225750</v>
      </c>
      <c r="O11" s="72">
        <v>15641</v>
      </c>
      <c r="P11" s="71">
        <v>246910</v>
      </c>
      <c r="Q11" s="72">
        <v>17531</v>
      </c>
      <c r="R11" s="73">
        <f t="shared" si="0"/>
        <v>518329</v>
      </c>
      <c r="S11" s="74">
        <f t="shared" si="1"/>
        <v>36640</v>
      </c>
      <c r="T11" s="75">
        <f>S11/J11</f>
        <v>139.31558935361215</v>
      </c>
      <c r="U11" s="76">
        <f t="shared" si="2"/>
        <v>14.14653384279476</v>
      </c>
      <c r="V11" s="77">
        <v>680962</v>
      </c>
      <c r="W11" s="78">
        <v>49532</v>
      </c>
      <c r="X11" s="79">
        <f aca="true" t="shared" si="4" ref="X11:Y13">IF(V11&lt;&gt;0,-(V11-R11)/V11,"")</f>
        <v>-0.23882830466310895</v>
      </c>
      <c r="Y11" s="79">
        <f t="shared" si="4"/>
        <v>-0.2602761850924655</v>
      </c>
      <c r="Z11" s="90">
        <v>2366584</v>
      </c>
      <c r="AA11" s="91">
        <v>175354</v>
      </c>
      <c r="AB11" s="82">
        <f t="shared" si="3"/>
        <v>13.49603658884314</v>
      </c>
    </row>
    <row r="12" spans="1:28" s="83" customFormat="1" ht="11.25">
      <c r="A12" s="61">
        <v>6</v>
      </c>
      <c r="B12" s="62"/>
      <c r="C12" s="63" t="s">
        <v>82</v>
      </c>
      <c r="D12" s="64" t="s">
        <v>40</v>
      </c>
      <c r="E12" s="65" t="s">
        <v>82</v>
      </c>
      <c r="F12" s="66">
        <v>43371</v>
      </c>
      <c r="G12" s="67" t="s">
        <v>38</v>
      </c>
      <c r="H12" s="68">
        <v>370</v>
      </c>
      <c r="I12" s="68">
        <v>304</v>
      </c>
      <c r="J12" s="69">
        <v>304</v>
      </c>
      <c r="K12" s="70">
        <v>3</v>
      </c>
      <c r="L12" s="71">
        <v>55987.42</v>
      </c>
      <c r="M12" s="72">
        <v>4898</v>
      </c>
      <c r="N12" s="71">
        <v>114928.03</v>
      </c>
      <c r="O12" s="72">
        <v>10014</v>
      </c>
      <c r="P12" s="71">
        <v>146062</v>
      </c>
      <c r="Q12" s="72">
        <v>12651</v>
      </c>
      <c r="R12" s="73">
        <f t="shared" si="0"/>
        <v>316977.45</v>
      </c>
      <c r="S12" s="74">
        <f t="shared" si="1"/>
        <v>27563</v>
      </c>
      <c r="T12" s="75">
        <f>S12/J12</f>
        <v>90.66776315789474</v>
      </c>
      <c r="U12" s="76">
        <f t="shared" si="2"/>
        <v>11.500107027536917</v>
      </c>
      <c r="V12" s="77">
        <v>912509.3799999999</v>
      </c>
      <c r="W12" s="78">
        <v>70163</v>
      </c>
      <c r="X12" s="79">
        <f t="shared" si="4"/>
        <v>-0.6526310228175408</v>
      </c>
      <c r="Y12" s="79">
        <f t="shared" si="4"/>
        <v>-0.6071576186879124</v>
      </c>
      <c r="Z12" s="80">
        <v>3495061.71</v>
      </c>
      <c r="AA12" s="81">
        <v>281683</v>
      </c>
      <c r="AB12" s="82">
        <f t="shared" si="3"/>
        <v>12.407783607814459</v>
      </c>
    </row>
    <row r="13" spans="1:28" s="83" customFormat="1" ht="11.25">
      <c r="A13" s="61">
        <v>7</v>
      </c>
      <c r="B13" s="62"/>
      <c r="C13" s="85" t="s">
        <v>72</v>
      </c>
      <c r="D13" s="86" t="s">
        <v>32</v>
      </c>
      <c r="E13" s="87" t="s">
        <v>72</v>
      </c>
      <c r="F13" s="88">
        <v>43364</v>
      </c>
      <c r="G13" s="67" t="s">
        <v>73</v>
      </c>
      <c r="H13" s="89">
        <v>359</v>
      </c>
      <c r="I13" s="95">
        <v>338</v>
      </c>
      <c r="J13" s="96">
        <v>338</v>
      </c>
      <c r="K13" s="70">
        <v>4</v>
      </c>
      <c r="L13" s="71">
        <v>26569</v>
      </c>
      <c r="M13" s="72">
        <v>2185</v>
      </c>
      <c r="N13" s="71">
        <v>124483</v>
      </c>
      <c r="O13" s="72">
        <v>9212</v>
      </c>
      <c r="P13" s="71">
        <v>128783</v>
      </c>
      <c r="Q13" s="72">
        <v>9506</v>
      </c>
      <c r="R13" s="73">
        <f t="shared" si="0"/>
        <v>279835</v>
      </c>
      <c r="S13" s="74">
        <f t="shared" si="1"/>
        <v>20903</v>
      </c>
      <c r="T13" s="75">
        <f>S13/J13</f>
        <v>61.84319526627219</v>
      </c>
      <c r="U13" s="76">
        <f t="shared" si="2"/>
        <v>13.387312825910156</v>
      </c>
      <c r="V13" s="77">
        <v>570887</v>
      </c>
      <c r="W13" s="78">
        <v>43697</v>
      </c>
      <c r="X13" s="79">
        <f t="shared" si="4"/>
        <v>-0.5098241858721604</v>
      </c>
      <c r="Y13" s="79">
        <f t="shared" si="4"/>
        <v>-0.5216376410279882</v>
      </c>
      <c r="Z13" s="97">
        <v>3055246</v>
      </c>
      <c r="AA13" s="98">
        <v>243529</v>
      </c>
      <c r="AB13" s="82">
        <f t="shared" si="3"/>
        <v>12.545717347831264</v>
      </c>
    </row>
    <row r="14" spans="1:28" s="83" customFormat="1" ht="11.25">
      <c r="A14" s="61">
        <v>8</v>
      </c>
      <c r="B14" s="84" t="s">
        <v>29</v>
      </c>
      <c r="C14" s="85" t="s">
        <v>108</v>
      </c>
      <c r="D14" s="86" t="s">
        <v>30</v>
      </c>
      <c r="E14" s="87" t="s">
        <v>109</v>
      </c>
      <c r="F14" s="88">
        <v>43385</v>
      </c>
      <c r="G14" s="67" t="s">
        <v>31</v>
      </c>
      <c r="H14" s="89">
        <v>120</v>
      </c>
      <c r="I14" s="89">
        <v>120</v>
      </c>
      <c r="J14" s="69">
        <v>120</v>
      </c>
      <c r="K14" s="70">
        <v>1</v>
      </c>
      <c r="L14" s="71">
        <v>53747.14</v>
      </c>
      <c r="M14" s="72">
        <v>3338</v>
      </c>
      <c r="N14" s="71">
        <v>96826.52</v>
      </c>
      <c r="O14" s="72">
        <v>6041</v>
      </c>
      <c r="P14" s="71">
        <v>84834.87</v>
      </c>
      <c r="Q14" s="72">
        <v>5294</v>
      </c>
      <c r="R14" s="73">
        <f t="shared" si="0"/>
        <v>235408.53</v>
      </c>
      <c r="S14" s="74">
        <f t="shared" si="1"/>
        <v>14673</v>
      </c>
      <c r="T14" s="75">
        <f>S14/J14</f>
        <v>122.275</v>
      </c>
      <c r="U14" s="76">
        <f t="shared" si="2"/>
        <v>16.04365364956042</v>
      </c>
      <c r="V14" s="77"/>
      <c r="W14" s="78"/>
      <c r="X14" s="79"/>
      <c r="Y14" s="79"/>
      <c r="Z14" s="90">
        <v>235408.53</v>
      </c>
      <c r="AA14" s="91">
        <v>14673</v>
      </c>
      <c r="AB14" s="82">
        <f t="shared" si="3"/>
        <v>16.04365364956042</v>
      </c>
    </row>
    <row r="15" spans="1:28" s="83" customFormat="1" ht="11.25">
      <c r="A15" s="61">
        <v>9</v>
      </c>
      <c r="B15" s="62"/>
      <c r="C15" s="85" t="s">
        <v>69</v>
      </c>
      <c r="D15" s="86" t="s">
        <v>30</v>
      </c>
      <c r="E15" s="87" t="s">
        <v>70</v>
      </c>
      <c r="F15" s="88">
        <v>43364</v>
      </c>
      <c r="G15" s="67" t="s">
        <v>33</v>
      </c>
      <c r="H15" s="89">
        <v>318</v>
      </c>
      <c r="I15" s="89">
        <v>111</v>
      </c>
      <c r="J15" s="69">
        <v>111</v>
      </c>
      <c r="K15" s="70">
        <v>4</v>
      </c>
      <c r="L15" s="71">
        <v>25132</v>
      </c>
      <c r="M15" s="72">
        <v>1678</v>
      </c>
      <c r="N15" s="71">
        <v>45141</v>
      </c>
      <c r="O15" s="72">
        <v>3162</v>
      </c>
      <c r="P15" s="71">
        <v>40070</v>
      </c>
      <c r="Q15" s="72">
        <v>2695</v>
      </c>
      <c r="R15" s="73">
        <f t="shared" si="0"/>
        <v>110343</v>
      </c>
      <c r="S15" s="74">
        <f t="shared" si="1"/>
        <v>7535</v>
      </c>
      <c r="T15" s="75">
        <f>S15/J15</f>
        <v>67.88288288288288</v>
      </c>
      <c r="U15" s="76">
        <f t="shared" si="2"/>
        <v>14.64406104844061</v>
      </c>
      <c r="V15" s="77">
        <v>375072</v>
      </c>
      <c r="W15" s="78">
        <v>26750</v>
      </c>
      <c r="X15" s="79">
        <f aca="true" t="shared" si="5" ref="X15:Y18">IF(V15&lt;&gt;0,-(V15-R15)/V15,"")</f>
        <v>-0.705808484770924</v>
      </c>
      <c r="Y15" s="79">
        <f t="shared" si="5"/>
        <v>-0.7183177570093457</v>
      </c>
      <c r="Z15" s="90">
        <v>3346586</v>
      </c>
      <c r="AA15" s="91">
        <v>239682</v>
      </c>
      <c r="AB15" s="82">
        <f t="shared" si="3"/>
        <v>13.962608789980058</v>
      </c>
    </row>
    <row r="16" spans="1:28" s="83" customFormat="1" ht="11.25">
      <c r="A16" s="61">
        <v>10</v>
      </c>
      <c r="B16" s="62"/>
      <c r="C16" s="63" t="s">
        <v>59</v>
      </c>
      <c r="D16" s="64" t="s">
        <v>36</v>
      </c>
      <c r="E16" s="65" t="s">
        <v>60</v>
      </c>
      <c r="F16" s="66">
        <v>43334</v>
      </c>
      <c r="G16" s="67" t="s">
        <v>28</v>
      </c>
      <c r="H16" s="68">
        <v>369</v>
      </c>
      <c r="I16" s="68">
        <v>56</v>
      </c>
      <c r="J16" s="69">
        <v>56</v>
      </c>
      <c r="K16" s="70">
        <v>8</v>
      </c>
      <c r="L16" s="71">
        <v>6248</v>
      </c>
      <c r="M16" s="72">
        <v>408</v>
      </c>
      <c r="N16" s="71">
        <v>47369</v>
      </c>
      <c r="O16" s="72">
        <v>3190</v>
      </c>
      <c r="P16" s="71">
        <v>54458</v>
      </c>
      <c r="Q16" s="72">
        <v>3640</v>
      </c>
      <c r="R16" s="73">
        <f t="shared" si="0"/>
        <v>108075</v>
      </c>
      <c r="S16" s="74">
        <f t="shared" si="1"/>
        <v>7238</v>
      </c>
      <c r="T16" s="75">
        <f>S16/J16</f>
        <v>129.25</v>
      </c>
      <c r="U16" s="76">
        <f t="shared" si="2"/>
        <v>14.93161094224924</v>
      </c>
      <c r="V16" s="77">
        <v>242961</v>
      </c>
      <c r="W16" s="78">
        <v>16800</v>
      </c>
      <c r="X16" s="79">
        <f t="shared" si="5"/>
        <v>-0.5551755219973576</v>
      </c>
      <c r="Y16" s="79">
        <f t="shared" si="5"/>
        <v>-0.5691666666666667</v>
      </c>
      <c r="Z16" s="80">
        <v>16170583</v>
      </c>
      <c r="AA16" s="81">
        <v>1257790</v>
      </c>
      <c r="AB16" s="82">
        <f t="shared" si="3"/>
        <v>12.856345653884988</v>
      </c>
    </row>
    <row r="17" spans="1:28" s="83" customFormat="1" ht="11.25">
      <c r="A17" s="61">
        <v>11</v>
      </c>
      <c r="B17" s="62"/>
      <c r="C17" s="63" t="s">
        <v>100</v>
      </c>
      <c r="D17" s="64" t="s">
        <v>40</v>
      </c>
      <c r="E17" s="65" t="s">
        <v>101</v>
      </c>
      <c r="F17" s="66">
        <v>43378</v>
      </c>
      <c r="G17" s="67" t="s">
        <v>28</v>
      </c>
      <c r="H17" s="68">
        <v>131</v>
      </c>
      <c r="I17" s="68">
        <v>94</v>
      </c>
      <c r="J17" s="69">
        <v>94</v>
      </c>
      <c r="K17" s="70">
        <v>2</v>
      </c>
      <c r="L17" s="71">
        <v>26833</v>
      </c>
      <c r="M17" s="72">
        <v>1504</v>
      </c>
      <c r="N17" s="71">
        <v>49201</v>
      </c>
      <c r="O17" s="72">
        <v>2737</v>
      </c>
      <c r="P17" s="71">
        <v>40552</v>
      </c>
      <c r="Q17" s="72">
        <v>2279</v>
      </c>
      <c r="R17" s="73">
        <f t="shared" si="0"/>
        <v>116586</v>
      </c>
      <c r="S17" s="74">
        <f t="shared" si="1"/>
        <v>6520</v>
      </c>
      <c r="T17" s="75">
        <f>S17/J17</f>
        <v>69.36170212765957</v>
      </c>
      <c r="U17" s="76">
        <f t="shared" si="2"/>
        <v>17.881288343558282</v>
      </c>
      <c r="V17" s="77">
        <v>236341</v>
      </c>
      <c r="W17" s="78">
        <v>15187</v>
      </c>
      <c r="X17" s="79">
        <f t="shared" si="5"/>
        <v>-0.5067042959114161</v>
      </c>
      <c r="Y17" s="79">
        <f t="shared" si="5"/>
        <v>-0.5706854546651742</v>
      </c>
      <c r="Z17" s="80">
        <v>465977</v>
      </c>
      <c r="AA17" s="81">
        <v>30237</v>
      </c>
      <c r="AB17" s="82">
        <f t="shared" si="3"/>
        <v>15.410821179349803</v>
      </c>
    </row>
    <row r="18" spans="1:28" s="83" customFormat="1" ht="11.25">
      <c r="A18" s="61">
        <v>12</v>
      </c>
      <c r="B18" s="62"/>
      <c r="C18" s="63" t="s">
        <v>95</v>
      </c>
      <c r="D18" s="64" t="s">
        <v>32</v>
      </c>
      <c r="E18" s="65" t="s">
        <v>95</v>
      </c>
      <c r="F18" s="66">
        <v>43378</v>
      </c>
      <c r="G18" s="67" t="s">
        <v>38</v>
      </c>
      <c r="H18" s="68">
        <v>280</v>
      </c>
      <c r="I18" s="68">
        <v>148</v>
      </c>
      <c r="J18" s="69">
        <v>148</v>
      </c>
      <c r="K18" s="70">
        <v>2</v>
      </c>
      <c r="L18" s="71">
        <v>12720.7</v>
      </c>
      <c r="M18" s="72">
        <v>919</v>
      </c>
      <c r="N18" s="71">
        <v>21150.09</v>
      </c>
      <c r="O18" s="72">
        <v>1514</v>
      </c>
      <c r="P18" s="71">
        <v>18322.19</v>
      </c>
      <c r="Q18" s="72">
        <v>1299</v>
      </c>
      <c r="R18" s="73">
        <f t="shared" si="0"/>
        <v>52192.979999999996</v>
      </c>
      <c r="S18" s="74">
        <f t="shared" si="1"/>
        <v>3732</v>
      </c>
      <c r="T18" s="75">
        <f>S18/J18</f>
        <v>25.216216216216218</v>
      </c>
      <c r="U18" s="76">
        <f t="shared" si="2"/>
        <v>13.985257234726687</v>
      </c>
      <c r="V18" s="77">
        <v>279430.02</v>
      </c>
      <c r="W18" s="78">
        <v>20862</v>
      </c>
      <c r="X18" s="79">
        <f t="shared" si="5"/>
        <v>-0.8132162750444638</v>
      </c>
      <c r="Y18" s="79">
        <f t="shared" si="5"/>
        <v>-0.821110152430256</v>
      </c>
      <c r="Z18" s="80">
        <v>481172.93</v>
      </c>
      <c r="AA18" s="81">
        <v>37758</v>
      </c>
      <c r="AB18" s="82">
        <f t="shared" si="3"/>
        <v>12.743602150537635</v>
      </c>
    </row>
    <row r="19" spans="1:28" s="83" customFormat="1" ht="11.25">
      <c r="A19" s="61">
        <v>13</v>
      </c>
      <c r="B19" s="84" t="s">
        <v>29</v>
      </c>
      <c r="C19" s="63" t="s">
        <v>105</v>
      </c>
      <c r="D19" s="64" t="s">
        <v>30</v>
      </c>
      <c r="E19" s="65" t="s">
        <v>105</v>
      </c>
      <c r="F19" s="66">
        <v>43385</v>
      </c>
      <c r="G19" s="67" t="s">
        <v>39</v>
      </c>
      <c r="H19" s="68">
        <v>40</v>
      </c>
      <c r="I19" s="68">
        <v>40</v>
      </c>
      <c r="J19" s="69">
        <v>40</v>
      </c>
      <c r="K19" s="70">
        <v>1</v>
      </c>
      <c r="L19" s="71">
        <v>7689.08</v>
      </c>
      <c r="M19" s="72">
        <v>457</v>
      </c>
      <c r="N19" s="71">
        <v>14409.15</v>
      </c>
      <c r="O19" s="72">
        <v>802</v>
      </c>
      <c r="P19" s="71">
        <v>13193.1</v>
      </c>
      <c r="Q19" s="72">
        <v>795</v>
      </c>
      <c r="R19" s="73">
        <f t="shared" si="0"/>
        <v>35291.33</v>
      </c>
      <c r="S19" s="74">
        <f t="shared" si="1"/>
        <v>2054</v>
      </c>
      <c r="T19" s="75">
        <f>S19/J19</f>
        <v>51.35</v>
      </c>
      <c r="U19" s="76">
        <f t="shared" si="2"/>
        <v>17.18175754625122</v>
      </c>
      <c r="V19" s="77"/>
      <c r="W19" s="78"/>
      <c r="X19" s="79"/>
      <c r="Y19" s="79"/>
      <c r="Z19" s="93">
        <v>35291.33</v>
      </c>
      <c r="AA19" s="94">
        <v>2054</v>
      </c>
      <c r="AB19" s="82">
        <f t="shared" si="3"/>
        <v>17.18175754625122</v>
      </c>
    </row>
    <row r="20" spans="1:28" s="83" customFormat="1" ht="11.25">
      <c r="A20" s="61">
        <v>14</v>
      </c>
      <c r="B20" s="62"/>
      <c r="C20" s="63" t="s">
        <v>97</v>
      </c>
      <c r="D20" s="64" t="s">
        <v>32</v>
      </c>
      <c r="E20" s="65" t="s">
        <v>97</v>
      </c>
      <c r="F20" s="66">
        <v>43378</v>
      </c>
      <c r="G20" s="67" t="s">
        <v>51</v>
      </c>
      <c r="H20" s="68">
        <v>122</v>
      </c>
      <c r="I20" s="68">
        <v>69</v>
      </c>
      <c r="J20" s="69">
        <v>69</v>
      </c>
      <c r="K20" s="70">
        <v>2</v>
      </c>
      <c r="L20" s="71">
        <v>5399.59</v>
      </c>
      <c r="M20" s="72">
        <v>424</v>
      </c>
      <c r="N20" s="71">
        <v>9165.7</v>
      </c>
      <c r="O20" s="72">
        <v>742</v>
      </c>
      <c r="P20" s="71">
        <v>9671.96</v>
      </c>
      <c r="Q20" s="72">
        <v>777</v>
      </c>
      <c r="R20" s="73">
        <f t="shared" si="0"/>
        <v>24237.25</v>
      </c>
      <c r="S20" s="74">
        <f t="shared" si="1"/>
        <v>1943</v>
      </c>
      <c r="T20" s="75">
        <f>S20/J20</f>
        <v>28.159420289855074</v>
      </c>
      <c r="U20" s="76">
        <f t="shared" si="2"/>
        <v>12.474137931034482</v>
      </c>
      <c r="V20" s="77">
        <v>82157.12</v>
      </c>
      <c r="W20" s="78">
        <v>6060</v>
      </c>
      <c r="X20" s="79">
        <f aca="true" t="shared" si="6" ref="X20:Y24">IF(V20&lt;&gt;0,-(V20-R20)/V20,"")</f>
        <v>-0.7049890502490836</v>
      </c>
      <c r="Y20" s="79">
        <f t="shared" si="6"/>
        <v>-0.6793729372937294</v>
      </c>
      <c r="Z20" s="80">
        <v>162480.53</v>
      </c>
      <c r="AA20" s="81">
        <v>12702</v>
      </c>
      <c r="AB20" s="82">
        <f t="shared" si="3"/>
        <v>12.791728074319005</v>
      </c>
    </row>
    <row r="21" spans="1:28" s="83" customFormat="1" ht="11.25">
      <c r="A21" s="61">
        <v>15</v>
      </c>
      <c r="B21" s="62"/>
      <c r="C21" s="85" t="s">
        <v>92</v>
      </c>
      <c r="D21" s="86" t="s">
        <v>43</v>
      </c>
      <c r="E21" s="87" t="s">
        <v>91</v>
      </c>
      <c r="F21" s="88">
        <v>43371</v>
      </c>
      <c r="G21" s="67" t="s">
        <v>33</v>
      </c>
      <c r="H21" s="89">
        <v>113</v>
      </c>
      <c r="I21" s="89">
        <v>18</v>
      </c>
      <c r="J21" s="69">
        <v>18</v>
      </c>
      <c r="K21" s="70">
        <v>3</v>
      </c>
      <c r="L21" s="71">
        <v>7929</v>
      </c>
      <c r="M21" s="72">
        <v>404</v>
      </c>
      <c r="N21" s="71">
        <v>12929</v>
      </c>
      <c r="O21" s="72">
        <v>683</v>
      </c>
      <c r="P21" s="71">
        <v>8026</v>
      </c>
      <c r="Q21" s="72">
        <v>434</v>
      </c>
      <c r="R21" s="73">
        <f t="shared" si="0"/>
        <v>28884</v>
      </c>
      <c r="S21" s="74">
        <f t="shared" si="1"/>
        <v>1521</v>
      </c>
      <c r="T21" s="75">
        <f>S21/J21</f>
        <v>84.5</v>
      </c>
      <c r="U21" s="76">
        <f t="shared" si="2"/>
        <v>18.990138067061142</v>
      </c>
      <c r="V21" s="77">
        <v>127211</v>
      </c>
      <c r="W21" s="78">
        <v>8535</v>
      </c>
      <c r="X21" s="79">
        <f t="shared" si="6"/>
        <v>-0.772944163633648</v>
      </c>
      <c r="Y21" s="79">
        <f t="shared" si="6"/>
        <v>-0.821792618629174</v>
      </c>
      <c r="Z21" s="90">
        <v>691580</v>
      </c>
      <c r="AA21" s="91">
        <v>47216</v>
      </c>
      <c r="AB21" s="82">
        <f t="shared" si="3"/>
        <v>14.647153507285665</v>
      </c>
    </row>
    <row r="22" spans="1:28" s="83" customFormat="1" ht="11.25">
      <c r="A22" s="61">
        <v>16</v>
      </c>
      <c r="B22" s="62"/>
      <c r="C22" s="63" t="s">
        <v>79</v>
      </c>
      <c r="D22" s="64" t="s">
        <v>30</v>
      </c>
      <c r="E22" s="65" t="s">
        <v>78</v>
      </c>
      <c r="F22" s="66">
        <v>43371</v>
      </c>
      <c r="G22" s="67" t="s">
        <v>39</v>
      </c>
      <c r="H22" s="68">
        <v>82</v>
      </c>
      <c r="I22" s="68">
        <v>12</v>
      </c>
      <c r="J22" s="69">
        <v>12</v>
      </c>
      <c r="K22" s="70">
        <v>3</v>
      </c>
      <c r="L22" s="71">
        <v>4665.86</v>
      </c>
      <c r="M22" s="72">
        <v>231</v>
      </c>
      <c r="N22" s="71">
        <v>8276.99</v>
      </c>
      <c r="O22" s="72">
        <v>435</v>
      </c>
      <c r="P22" s="71">
        <v>5408.3</v>
      </c>
      <c r="Q22" s="72">
        <v>301</v>
      </c>
      <c r="R22" s="73">
        <f t="shared" si="0"/>
        <v>18351.149999999998</v>
      </c>
      <c r="S22" s="74">
        <f t="shared" si="1"/>
        <v>967</v>
      </c>
      <c r="T22" s="75">
        <f>S22/J22</f>
        <v>80.58333333333333</v>
      </c>
      <c r="U22" s="76">
        <f t="shared" si="2"/>
        <v>18.977404343329884</v>
      </c>
      <c r="V22" s="77">
        <v>41411.41</v>
      </c>
      <c r="W22" s="78">
        <v>2535</v>
      </c>
      <c r="X22" s="79">
        <f t="shared" si="6"/>
        <v>-0.5568576389936977</v>
      </c>
      <c r="Y22" s="79">
        <f t="shared" si="6"/>
        <v>-0.6185404339250493</v>
      </c>
      <c r="Z22" s="93">
        <v>235509.33</v>
      </c>
      <c r="AA22" s="94">
        <v>16048</v>
      </c>
      <c r="AB22" s="82">
        <f t="shared" si="3"/>
        <v>14.67530720338983</v>
      </c>
    </row>
    <row r="23" spans="1:28" s="83" customFormat="1" ht="11.25">
      <c r="A23" s="61">
        <v>17</v>
      </c>
      <c r="B23" s="62"/>
      <c r="C23" s="85" t="s">
        <v>58</v>
      </c>
      <c r="D23" s="86" t="s">
        <v>53</v>
      </c>
      <c r="E23" s="87" t="s">
        <v>58</v>
      </c>
      <c r="F23" s="88">
        <v>43329</v>
      </c>
      <c r="G23" s="67" t="s">
        <v>31</v>
      </c>
      <c r="H23" s="89">
        <v>350</v>
      </c>
      <c r="I23" s="89">
        <v>12</v>
      </c>
      <c r="J23" s="69">
        <v>12</v>
      </c>
      <c r="K23" s="70">
        <v>9</v>
      </c>
      <c r="L23" s="71">
        <v>1933.22</v>
      </c>
      <c r="M23" s="72">
        <v>194</v>
      </c>
      <c r="N23" s="71">
        <v>3227.6</v>
      </c>
      <c r="O23" s="72">
        <v>331</v>
      </c>
      <c r="P23" s="71">
        <v>4272.35</v>
      </c>
      <c r="Q23" s="72">
        <v>412</v>
      </c>
      <c r="R23" s="73">
        <f t="shared" si="0"/>
        <v>9433.17</v>
      </c>
      <c r="S23" s="74">
        <f t="shared" si="1"/>
        <v>937</v>
      </c>
      <c r="T23" s="75">
        <f>S23/J23</f>
        <v>78.08333333333333</v>
      </c>
      <c r="U23" s="76">
        <f t="shared" si="2"/>
        <v>10.067417289220918</v>
      </c>
      <c r="V23" s="77">
        <v>35765.28</v>
      </c>
      <c r="W23" s="78">
        <v>3701</v>
      </c>
      <c r="X23" s="79">
        <f t="shared" si="6"/>
        <v>-0.7362478358900029</v>
      </c>
      <c r="Y23" s="79">
        <f t="shared" si="6"/>
        <v>-0.7468251823831397</v>
      </c>
      <c r="Z23" s="90">
        <v>7539334</v>
      </c>
      <c r="AA23" s="91">
        <v>632552</v>
      </c>
      <c r="AB23" s="82">
        <f t="shared" si="3"/>
        <v>11.918915757123525</v>
      </c>
    </row>
    <row r="24" spans="1:28" s="83" customFormat="1" ht="11.25">
      <c r="A24" s="61">
        <v>18</v>
      </c>
      <c r="B24" s="62"/>
      <c r="C24" s="63" t="s">
        <v>66</v>
      </c>
      <c r="D24" s="64" t="s">
        <v>30</v>
      </c>
      <c r="E24" s="65" t="s">
        <v>67</v>
      </c>
      <c r="F24" s="66">
        <v>43357</v>
      </c>
      <c r="G24" s="67" t="s">
        <v>39</v>
      </c>
      <c r="H24" s="68">
        <v>69</v>
      </c>
      <c r="I24" s="68">
        <v>5</v>
      </c>
      <c r="J24" s="69">
        <v>5</v>
      </c>
      <c r="K24" s="70">
        <v>5</v>
      </c>
      <c r="L24" s="71">
        <v>4799.16</v>
      </c>
      <c r="M24" s="72">
        <v>214</v>
      </c>
      <c r="N24" s="71">
        <v>7271.97</v>
      </c>
      <c r="O24" s="72">
        <v>318</v>
      </c>
      <c r="P24" s="71">
        <v>5827.73</v>
      </c>
      <c r="Q24" s="72">
        <v>271</v>
      </c>
      <c r="R24" s="73">
        <f t="shared" si="0"/>
        <v>17898.86</v>
      </c>
      <c r="S24" s="74">
        <f t="shared" si="1"/>
        <v>803</v>
      </c>
      <c r="T24" s="75">
        <f>S24/J24</f>
        <v>160.6</v>
      </c>
      <c r="U24" s="76">
        <f t="shared" si="2"/>
        <v>22.289987546699876</v>
      </c>
      <c r="V24" s="77">
        <v>27502.14</v>
      </c>
      <c r="W24" s="78">
        <v>1284</v>
      </c>
      <c r="X24" s="79">
        <f t="shared" si="6"/>
        <v>-0.3491830090312972</v>
      </c>
      <c r="Y24" s="79">
        <f t="shared" si="6"/>
        <v>-0.37461059190031154</v>
      </c>
      <c r="Z24" s="106">
        <v>535931.05</v>
      </c>
      <c r="AA24" s="107">
        <v>32067</v>
      </c>
      <c r="AB24" s="82">
        <f t="shared" si="3"/>
        <v>16.71285277699816</v>
      </c>
    </row>
    <row r="25" spans="1:28" s="83" customFormat="1" ht="11.25">
      <c r="A25" s="61">
        <v>19</v>
      </c>
      <c r="B25" s="84" t="s">
        <v>29</v>
      </c>
      <c r="C25" s="63" t="s">
        <v>106</v>
      </c>
      <c r="D25" s="64" t="s">
        <v>48</v>
      </c>
      <c r="E25" s="65" t="s">
        <v>107</v>
      </c>
      <c r="F25" s="66">
        <v>43385</v>
      </c>
      <c r="G25" s="67" t="s">
        <v>47</v>
      </c>
      <c r="H25" s="68">
        <v>20</v>
      </c>
      <c r="I25" s="68">
        <v>20</v>
      </c>
      <c r="J25" s="69">
        <v>20</v>
      </c>
      <c r="K25" s="70">
        <v>1</v>
      </c>
      <c r="L25" s="71">
        <v>2542</v>
      </c>
      <c r="M25" s="72">
        <v>185</v>
      </c>
      <c r="N25" s="71">
        <v>3976</v>
      </c>
      <c r="O25" s="72">
        <v>294</v>
      </c>
      <c r="P25" s="71">
        <v>3694</v>
      </c>
      <c r="Q25" s="72">
        <v>279</v>
      </c>
      <c r="R25" s="113">
        <f t="shared" si="0"/>
        <v>10212</v>
      </c>
      <c r="S25" s="114">
        <f t="shared" si="1"/>
        <v>758</v>
      </c>
      <c r="T25" s="75">
        <f>S25/J25</f>
        <v>37.9</v>
      </c>
      <c r="U25" s="76">
        <f t="shared" si="2"/>
        <v>13.472295514511874</v>
      </c>
      <c r="V25" s="77"/>
      <c r="W25" s="78"/>
      <c r="X25" s="79"/>
      <c r="Y25" s="79"/>
      <c r="Z25" s="115">
        <v>10212</v>
      </c>
      <c r="AA25" s="116">
        <v>758</v>
      </c>
      <c r="AB25" s="82">
        <f t="shared" si="3"/>
        <v>13.472295514511874</v>
      </c>
    </row>
    <row r="26" spans="1:28" s="83" customFormat="1" ht="11.25">
      <c r="A26" s="61">
        <v>20</v>
      </c>
      <c r="B26" s="62"/>
      <c r="C26" s="63" t="s">
        <v>52</v>
      </c>
      <c r="D26" s="64" t="s">
        <v>36</v>
      </c>
      <c r="E26" s="65" t="s">
        <v>52</v>
      </c>
      <c r="F26" s="66">
        <v>43238</v>
      </c>
      <c r="G26" s="67" t="s">
        <v>38</v>
      </c>
      <c r="H26" s="68">
        <v>191</v>
      </c>
      <c r="I26" s="68">
        <v>20</v>
      </c>
      <c r="J26" s="69">
        <v>20</v>
      </c>
      <c r="K26" s="70">
        <v>7</v>
      </c>
      <c r="L26" s="71">
        <v>716.25</v>
      </c>
      <c r="M26" s="72">
        <v>75</v>
      </c>
      <c r="N26" s="71">
        <v>2840.52</v>
      </c>
      <c r="O26" s="72">
        <v>303</v>
      </c>
      <c r="P26" s="71">
        <v>2095</v>
      </c>
      <c r="Q26" s="72">
        <v>213</v>
      </c>
      <c r="R26" s="73">
        <f t="shared" si="0"/>
        <v>5651.77</v>
      </c>
      <c r="S26" s="74">
        <f t="shared" si="1"/>
        <v>591</v>
      </c>
      <c r="T26" s="75">
        <f>S26/J26</f>
        <v>29.55</v>
      </c>
      <c r="U26" s="76">
        <f t="shared" si="2"/>
        <v>9.563062605752961</v>
      </c>
      <c r="V26" s="77">
        <v>0</v>
      </c>
      <c r="W26" s="78">
        <v>0</v>
      </c>
      <c r="X26" s="79">
        <f aca="true" t="shared" si="7" ref="X26:X45">IF(V26&lt;&gt;0,-(V26-R26)/V26,"")</f>
      </c>
      <c r="Y26" s="79">
        <f aca="true" t="shared" si="8" ref="Y26:Y45">IF(W26&lt;&gt;0,-(W26-S26)/W26,"")</f>
      </c>
      <c r="Z26" s="80">
        <v>763540.6</v>
      </c>
      <c r="AA26" s="81">
        <v>61702</v>
      </c>
      <c r="AB26" s="82">
        <f t="shared" si="3"/>
        <v>12.374649119963696</v>
      </c>
    </row>
    <row r="27" spans="1:28" s="83" customFormat="1" ht="11.25">
      <c r="A27" s="61">
        <v>21</v>
      </c>
      <c r="B27" s="62"/>
      <c r="C27" s="63" t="s">
        <v>98</v>
      </c>
      <c r="D27" s="64" t="s">
        <v>43</v>
      </c>
      <c r="E27" s="65" t="s">
        <v>98</v>
      </c>
      <c r="F27" s="66">
        <v>43378</v>
      </c>
      <c r="G27" s="67" t="s">
        <v>49</v>
      </c>
      <c r="H27" s="68">
        <v>73</v>
      </c>
      <c r="I27" s="68">
        <v>25</v>
      </c>
      <c r="J27" s="69">
        <v>25</v>
      </c>
      <c r="K27" s="70">
        <v>2</v>
      </c>
      <c r="L27" s="71">
        <v>555</v>
      </c>
      <c r="M27" s="72">
        <v>57</v>
      </c>
      <c r="N27" s="71">
        <v>2023</v>
      </c>
      <c r="O27" s="72">
        <v>194</v>
      </c>
      <c r="P27" s="71">
        <v>1849</v>
      </c>
      <c r="Q27" s="72">
        <v>183</v>
      </c>
      <c r="R27" s="73">
        <f t="shared" si="0"/>
        <v>4427</v>
      </c>
      <c r="S27" s="74">
        <f t="shared" si="1"/>
        <v>434</v>
      </c>
      <c r="T27" s="75">
        <f>S27/J27</f>
        <v>17.36</v>
      </c>
      <c r="U27" s="76">
        <f t="shared" si="2"/>
        <v>10.200460829493087</v>
      </c>
      <c r="V27" s="77">
        <v>29104</v>
      </c>
      <c r="W27" s="78">
        <v>2493</v>
      </c>
      <c r="X27" s="79">
        <f t="shared" si="7"/>
        <v>-0.8478903243540407</v>
      </c>
      <c r="Y27" s="79">
        <f t="shared" si="8"/>
        <v>-0.8259125551544324</v>
      </c>
      <c r="Z27" s="80">
        <v>48663</v>
      </c>
      <c r="AA27" s="81">
        <v>4298</v>
      </c>
      <c r="AB27" s="82">
        <f t="shared" si="3"/>
        <v>11.322242903676129</v>
      </c>
    </row>
    <row r="28" spans="1:28" s="83" customFormat="1" ht="11.25">
      <c r="A28" s="61">
        <v>22</v>
      </c>
      <c r="B28" s="62"/>
      <c r="C28" s="63" t="s">
        <v>74</v>
      </c>
      <c r="D28" s="64" t="s">
        <v>36</v>
      </c>
      <c r="E28" s="65" t="s">
        <v>77</v>
      </c>
      <c r="F28" s="66">
        <v>43364</v>
      </c>
      <c r="G28" s="67" t="s">
        <v>38</v>
      </c>
      <c r="H28" s="68">
        <v>216</v>
      </c>
      <c r="I28" s="68">
        <v>21</v>
      </c>
      <c r="J28" s="69">
        <v>21</v>
      </c>
      <c r="K28" s="70">
        <v>4</v>
      </c>
      <c r="L28" s="71">
        <v>1393.5</v>
      </c>
      <c r="M28" s="72">
        <v>149</v>
      </c>
      <c r="N28" s="71">
        <v>1185.5</v>
      </c>
      <c r="O28" s="72">
        <v>107</v>
      </c>
      <c r="P28" s="71">
        <v>1800.4</v>
      </c>
      <c r="Q28" s="72">
        <v>166</v>
      </c>
      <c r="R28" s="73">
        <f t="shared" si="0"/>
        <v>4379.4</v>
      </c>
      <c r="S28" s="74">
        <f t="shared" si="1"/>
        <v>422</v>
      </c>
      <c r="T28" s="75">
        <f>S28/J28</f>
        <v>20.095238095238095</v>
      </c>
      <c r="U28" s="76">
        <f t="shared" si="2"/>
        <v>10.377725118483411</v>
      </c>
      <c r="V28" s="77">
        <v>41064.29</v>
      </c>
      <c r="W28" s="78">
        <v>3500</v>
      </c>
      <c r="X28" s="79">
        <f t="shared" si="7"/>
        <v>-0.8933525941882837</v>
      </c>
      <c r="Y28" s="79">
        <f t="shared" si="8"/>
        <v>-0.8794285714285714</v>
      </c>
      <c r="Z28" s="80">
        <v>999788.66</v>
      </c>
      <c r="AA28" s="81">
        <v>94108</v>
      </c>
      <c r="AB28" s="82">
        <f t="shared" si="3"/>
        <v>10.623843456454287</v>
      </c>
    </row>
    <row r="29" spans="1:28" s="83" customFormat="1" ht="11.25">
      <c r="A29" s="61">
        <v>23</v>
      </c>
      <c r="B29" s="62"/>
      <c r="C29" s="63" t="s">
        <v>37</v>
      </c>
      <c r="D29" s="64" t="s">
        <v>32</v>
      </c>
      <c r="E29" s="65" t="s">
        <v>37</v>
      </c>
      <c r="F29" s="66">
        <v>43252</v>
      </c>
      <c r="G29" s="67" t="s">
        <v>38</v>
      </c>
      <c r="H29" s="68">
        <v>215</v>
      </c>
      <c r="I29" s="68">
        <v>4</v>
      </c>
      <c r="J29" s="69">
        <v>4</v>
      </c>
      <c r="K29" s="70">
        <v>20</v>
      </c>
      <c r="L29" s="71">
        <v>1632.5</v>
      </c>
      <c r="M29" s="72">
        <v>101</v>
      </c>
      <c r="N29" s="71">
        <v>2553</v>
      </c>
      <c r="O29" s="72">
        <v>153</v>
      </c>
      <c r="P29" s="71">
        <v>2451</v>
      </c>
      <c r="Q29" s="72">
        <v>150</v>
      </c>
      <c r="R29" s="73">
        <f t="shared" si="0"/>
        <v>6636.5</v>
      </c>
      <c r="S29" s="74">
        <f t="shared" si="1"/>
        <v>404</v>
      </c>
      <c r="T29" s="75">
        <f>S29/J29</f>
        <v>101</v>
      </c>
      <c r="U29" s="76">
        <f t="shared" si="2"/>
        <v>16.426980198019802</v>
      </c>
      <c r="V29" s="77">
        <v>6640.5</v>
      </c>
      <c r="W29" s="78">
        <v>423</v>
      </c>
      <c r="X29" s="79">
        <f t="shared" si="7"/>
        <v>-0.0006023642797982079</v>
      </c>
      <c r="Y29" s="79">
        <f t="shared" si="8"/>
        <v>-0.04491725768321513</v>
      </c>
      <c r="Z29" s="106">
        <v>3194701.93</v>
      </c>
      <c r="AA29" s="107">
        <v>239131</v>
      </c>
      <c r="AB29" s="82">
        <f t="shared" si="3"/>
        <v>13.359631039053909</v>
      </c>
    </row>
    <row r="30" spans="1:28" s="83" customFormat="1" ht="11.25">
      <c r="A30" s="61">
        <v>24</v>
      </c>
      <c r="B30" s="62"/>
      <c r="C30" s="85" t="s">
        <v>61</v>
      </c>
      <c r="D30" s="86" t="s">
        <v>30</v>
      </c>
      <c r="E30" s="87" t="s">
        <v>62</v>
      </c>
      <c r="F30" s="88">
        <v>43336</v>
      </c>
      <c r="G30" s="67" t="s">
        <v>33</v>
      </c>
      <c r="H30" s="89">
        <v>287</v>
      </c>
      <c r="I30" s="89">
        <v>1</v>
      </c>
      <c r="J30" s="69">
        <v>1</v>
      </c>
      <c r="K30" s="70">
        <v>8</v>
      </c>
      <c r="L30" s="71">
        <v>578</v>
      </c>
      <c r="M30" s="72">
        <v>106</v>
      </c>
      <c r="N30" s="71">
        <v>616</v>
      </c>
      <c r="O30" s="72">
        <v>113</v>
      </c>
      <c r="P30" s="71">
        <v>282</v>
      </c>
      <c r="Q30" s="72">
        <v>78</v>
      </c>
      <c r="R30" s="73">
        <f t="shared" si="0"/>
        <v>1476</v>
      </c>
      <c r="S30" s="74">
        <f t="shared" si="1"/>
        <v>297</v>
      </c>
      <c r="T30" s="75">
        <f>S30/J30</f>
        <v>297</v>
      </c>
      <c r="U30" s="76">
        <f t="shared" si="2"/>
        <v>4.96969696969697</v>
      </c>
      <c r="V30" s="77">
        <v>560</v>
      </c>
      <c r="W30" s="78">
        <v>31</v>
      </c>
      <c r="X30" s="79">
        <f t="shared" si="7"/>
        <v>1.6357142857142857</v>
      </c>
      <c r="Y30" s="79">
        <f t="shared" si="8"/>
        <v>8.580645161290322</v>
      </c>
      <c r="Z30" s="90">
        <v>2822748</v>
      </c>
      <c r="AA30" s="91">
        <v>195832</v>
      </c>
      <c r="AB30" s="82">
        <f t="shared" si="3"/>
        <v>14.414130479186241</v>
      </c>
    </row>
    <row r="31" spans="1:28" s="83" customFormat="1" ht="11.25">
      <c r="A31" s="61">
        <v>25</v>
      </c>
      <c r="B31" s="62"/>
      <c r="C31" s="63" t="s">
        <v>80</v>
      </c>
      <c r="D31" s="64" t="s">
        <v>53</v>
      </c>
      <c r="E31" s="65" t="s">
        <v>81</v>
      </c>
      <c r="F31" s="66">
        <v>43371</v>
      </c>
      <c r="G31" s="67" t="s">
        <v>47</v>
      </c>
      <c r="H31" s="68">
        <v>10</v>
      </c>
      <c r="I31" s="68">
        <v>8</v>
      </c>
      <c r="J31" s="69">
        <v>8</v>
      </c>
      <c r="K31" s="70">
        <v>3</v>
      </c>
      <c r="L31" s="71">
        <v>1293</v>
      </c>
      <c r="M31" s="72">
        <v>78</v>
      </c>
      <c r="N31" s="71">
        <v>1324</v>
      </c>
      <c r="O31" s="72">
        <v>79</v>
      </c>
      <c r="P31" s="71">
        <v>1378</v>
      </c>
      <c r="Q31" s="72">
        <v>83</v>
      </c>
      <c r="R31" s="113">
        <f t="shared" si="0"/>
        <v>3995</v>
      </c>
      <c r="S31" s="114">
        <f t="shared" si="1"/>
        <v>240</v>
      </c>
      <c r="T31" s="75">
        <f>S31/J31</f>
        <v>30</v>
      </c>
      <c r="U31" s="76">
        <f t="shared" si="2"/>
        <v>16.645833333333332</v>
      </c>
      <c r="V31" s="77">
        <v>10628</v>
      </c>
      <c r="W31" s="78">
        <v>657</v>
      </c>
      <c r="X31" s="79">
        <f t="shared" si="7"/>
        <v>-0.6241061347384268</v>
      </c>
      <c r="Y31" s="79">
        <f t="shared" si="8"/>
        <v>-0.634703196347032</v>
      </c>
      <c r="Z31" s="115">
        <v>23318</v>
      </c>
      <c r="AA31" s="116">
        <v>1479</v>
      </c>
      <c r="AB31" s="82">
        <f t="shared" si="3"/>
        <v>15.76605814739689</v>
      </c>
    </row>
    <row r="32" spans="1:28" s="83" customFormat="1" ht="11.25">
      <c r="A32" s="61">
        <v>26</v>
      </c>
      <c r="B32" s="103"/>
      <c r="C32" s="63" t="s">
        <v>87</v>
      </c>
      <c r="D32" s="64" t="s">
        <v>32</v>
      </c>
      <c r="E32" s="65" t="s">
        <v>88</v>
      </c>
      <c r="F32" s="66">
        <v>43371</v>
      </c>
      <c r="G32" s="67" t="s">
        <v>42</v>
      </c>
      <c r="H32" s="68">
        <v>180</v>
      </c>
      <c r="I32" s="68">
        <v>4</v>
      </c>
      <c r="J32" s="69">
        <v>4</v>
      </c>
      <c r="K32" s="70">
        <v>3</v>
      </c>
      <c r="L32" s="71">
        <v>716.5</v>
      </c>
      <c r="M32" s="72">
        <v>68</v>
      </c>
      <c r="N32" s="71">
        <v>705</v>
      </c>
      <c r="O32" s="72">
        <v>70</v>
      </c>
      <c r="P32" s="71">
        <v>434</v>
      </c>
      <c r="Q32" s="72">
        <v>54</v>
      </c>
      <c r="R32" s="73">
        <f t="shared" si="0"/>
        <v>1855.5</v>
      </c>
      <c r="S32" s="74">
        <f t="shared" si="1"/>
        <v>192</v>
      </c>
      <c r="T32" s="75">
        <f>S32/J32</f>
        <v>48</v>
      </c>
      <c r="U32" s="76">
        <f t="shared" si="2"/>
        <v>9.6640625</v>
      </c>
      <c r="V32" s="77">
        <v>43702.369999999995</v>
      </c>
      <c r="W32" s="78">
        <v>2795</v>
      </c>
      <c r="X32" s="79">
        <f t="shared" si="7"/>
        <v>-0.9575423483898012</v>
      </c>
      <c r="Y32" s="79">
        <f t="shared" si="8"/>
        <v>-0.9313059033989266</v>
      </c>
      <c r="Z32" s="80">
        <v>379102.22</v>
      </c>
      <c r="AA32" s="81">
        <v>27385</v>
      </c>
      <c r="AB32" s="82">
        <f t="shared" si="3"/>
        <v>13.843425963118495</v>
      </c>
    </row>
    <row r="33" spans="1:28" s="83" customFormat="1" ht="11.25">
      <c r="A33" s="61">
        <v>27</v>
      </c>
      <c r="B33" s="62"/>
      <c r="C33" s="63" t="s">
        <v>64</v>
      </c>
      <c r="D33" s="64" t="s">
        <v>36</v>
      </c>
      <c r="E33" s="65" t="s">
        <v>65</v>
      </c>
      <c r="F33" s="66">
        <v>43350</v>
      </c>
      <c r="G33" s="67" t="s">
        <v>28</v>
      </c>
      <c r="H33" s="68">
        <v>313</v>
      </c>
      <c r="I33" s="68">
        <v>3</v>
      </c>
      <c r="J33" s="69">
        <v>3</v>
      </c>
      <c r="K33" s="70">
        <v>6</v>
      </c>
      <c r="L33" s="71">
        <v>800</v>
      </c>
      <c r="M33" s="72">
        <v>95</v>
      </c>
      <c r="N33" s="71">
        <v>516</v>
      </c>
      <c r="O33" s="72">
        <v>39</v>
      </c>
      <c r="P33" s="71">
        <v>440</v>
      </c>
      <c r="Q33" s="72">
        <v>39</v>
      </c>
      <c r="R33" s="73">
        <f t="shared" si="0"/>
        <v>1756</v>
      </c>
      <c r="S33" s="74">
        <f t="shared" si="1"/>
        <v>173</v>
      </c>
      <c r="T33" s="75">
        <f>S33/J33</f>
        <v>57.666666666666664</v>
      </c>
      <c r="U33" s="76">
        <f t="shared" si="2"/>
        <v>10.15028901734104</v>
      </c>
      <c r="V33" s="77">
        <v>10007</v>
      </c>
      <c r="W33" s="78">
        <v>831</v>
      </c>
      <c r="X33" s="79">
        <f t="shared" si="7"/>
        <v>-0.8245228340161886</v>
      </c>
      <c r="Y33" s="79">
        <f t="shared" si="8"/>
        <v>-0.7918170878459687</v>
      </c>
      <c r="Z33" s="80">
        <v>1559195</v>
      </c>
      <c r="AA33" s="81">
        <v>123746</v>
      </c>
      <c r="AB33" s="82">
        <f t="shared" si="3"/>
        <v>12.59996282708128</v>
      </c>
    </row>
    <row r="34" spans="1:28" s="83" customFormat="1" ht="11.25">
      <c r="A34" s="61">
        <v>28</v>
      </c>
      <c r="B34" s="92"/>
      <c r="C34" s="63" t="s">
        <v>50</v>
      </c>
      <c r="D34" s="64" t="s">
        <v>43</v>
      </c>
      <c r="E34" s="65" t="s">
        <v>50</v>
      </c>
      <c r="F34" s="66">
        <v>43189</v>
      </c>
      <c r="G34" s="67" t="s">
        <v>35</v>
      </c>
      <c r="H34" s="68">
        <v>77</v>
      </c>
      <c r="I34" s="68">
        <v>3</v>
      </c>
      <c r="J34" s="68">
        <v>3</v>
      </c>
      <c r="K34" s="70">
        <v>29</v>
      </c>
      <c r="L34" s="71">
        <v>620</v>
      </c>
      <c r="M34" s="72">
        <v>39</v>
      </c>
      <c r="N34" s="71">
        <v>835</v>
      </c>
      <c r="O34" s="72">
        <v>50</v>
      </c>
      <c r="P34" s="71">
        <v>789</v>
      </c>
      <c r="Q34" s="72">
        <v>48</v>
      </c>
      <c r="R34" s="73">
        <f t="shared" si="0"/>
        <v>2244</v>
      </c>
      <c r="S34" s="74">
        <f t="shared" si="1"/>
        <v>137</v>
      </c>
      <c r="T34" s="75">
        <f>S34/J34</f>
        <v>45.666666666666664</v>
      </c>
      <c r="U34" s="76">
        <f t="shared" si="2"/>
        <v>16.37956204379562</v>
      </c>
      <c r="V34" s="77">
        <v>2162</v>
      </c>
      <c r="W34" s="78">
        <v>167</v>
      </c>
      <c r="X34" s="79">
        <f t="shared" si="7"/>
        <v>0.037927844588344126</v>
      </c>
      <c r="Y34" s="79">
        <f t="shared" si="8"/>
        <v>-0.17964071856287425</v>
      </c>
      <c r="Z34" s="111">
        <v>1978807.91</v>
      </c>
      <c r="AA34" s="112">
        <v>132919</v>
      </c>
      <c r="AB34" s="82">
        <f t="shared" si="3"/>
        <v>14.887321677111624</v>
      </c>
    </row>
    <row r="35" spans="1:28" s="83" customFormat="1" ht="11.25">
      <c r="A35" s="61">
        <v>29</v>
      </c>
      <c r="B35" s="92"/>
      <c r="C35" s="99" t="s">
        <v>99</v>
      </c>
      <c r="D35" s="64" t="s">
        <v>43</v>
      </c>
      <c r="E35" s="100" t="s">
        <v>99</v>
      </c>
      <c r="F35" s="66">
        <v>43378</v>
      </c>
      <c r="G35" s="67" t="s">
        <v>41</v>
      </c>
      <c r="H35" s="68">
        <v>17</v>
      </c>
      <c r="I35" s="68">
        <v>7</v>
      </c>
      <c r="J35" s="69">
        <v>7</v>
      </c>
      <c r="K35" s="70">
        <v>2</v>
      </c>
      <c r="L35" s="71">
        <v>170</v>
      </c>
      <c r="M35" s="72">
        <v>21</v>
      </c>
      <c r="N35" s="71">
        <v>416.5</v>
      </c>
      <c r="O35" s="72">
        <v>48</v>
      </c>
      <c r="P35" s="71">
        <v>469</v>
      </c>
      <c r="Q35" s="72">
        <v>53</v>
      </c>
      <c r="R35" s="73">
        <f t="shared" si="0"/>
        <v>1055.5</v>
      </c>
      <c r="S35" s="74">
        <f t="shared" si="1"/>
        <v>122</v>
      </c>
      <c r="T35" s="75">
        <f>S35/J35</f>
        <v>17.428571428571427</v>
      </c>
      <c r="U35" s="76">
        <f t="shared" si="2"/>
        <v>8.651639344262295</v>
      </c>
      <c r="V35" s="77">
        <v>12713.85</v>
      </c>
      <c r="W35" s="78">
        <v>1039</v>
      </c>
      <c r="X35" s="79">
        <f t="shared" si="7"/>
        <v>-0.9169803010103156</v>
      </c>
      <c r="Y35" s="79">
        <f t="shared" si="8"/>
        <v>-0.8825794032723773</v>
      </c>
      <c r="Z35" s="101">
        <v>19838.5</v>
      </c>
      <c r="AA35" s="102">
        <v>1745</v>
      </c>
      <c r="AB35" s="82">
        <f t="shared" si="3"/>
        <v>11.368767908309456</v>
      </c>
    </row>
    <row r="36" spans="1:28" s="83" customFormat="1" ht="11.25">
      <c r="A36" s="61">
        <v>30</v>
      </c>
      <c r="B36" s="62"/>
      <c r="C36" s="63" t="s">
        <v>93</v>
      </c>
      <c r="D36" s="64" t="s">
        <v>30</v>
      </c>
      <c r="E36" s="65" t="s">
        <v>94</v>
      </c>
      <c r="F36" s="66">
        <v>43378</v>
      </c>
      <c r="G36" s="67" t="s">
        <v>47</v>
      </c>
      <c r="H36" s="68">
        <v>13</v>
      </c>
      <c r="I36" s="68">
        <v>6</v>
      </c>
      <c r="J36" s="69">
        <v>6</v>
      </c>
      <c r="K36" s="70">
        <v>2</v>
      </c>
      <c r="L36" s="71">
        <v>366</v>
      </c>
      <c r="M36" s="72">
        <v>19</v>
      </c>
      <c r="N36" s="71">
        <v>967</v>
      </c>
      <c r="O36" s="72">
        <v>55</v>
      </c>
      <c r="P36" s="71">
        <v>824</v>
      </c>
      <c r="Q36" s="72">
        <v>40</v>
      </c>
      <c r="R36" s="113">
        <f t="shared" si="0"/>
        <v>2157</v>
      </c>
      <c r="S36" s="114">
        <f t="shared" si="1"/>
        <v>114</v>
      </c>
      <c r="T36" s="75">
        <f>S36/J36</f>
        <v>19</v>
      </c>
      <c r="U36" s="76">
        <f t="shared" si="2"/>
        <v>18.92105263157895</v>
      </c>
      <c r="V36" s="77">
        <v>5078</v>
      </c>
      <c r="W36" s="78">
        <v>303</v>
      </c>
      <c r="X36" s="79">
        <f t="shared" si="7"/>
        <v>-0.5752264671130366</v>
      </c>
      <c r="Y36" s="79">
        <f t="shared" si="8"/>
        <v>-0.6237623762376238</v>
      </c>
      <c r="Z36" s="115">
        <v>19207</v>
      </c>
      <c r="AA36" s="116">
        <v>1180</v>
      </c>
      <c r="AB36" s="82">
        <f t="shared" si="3"/>
        <v>16.277118644067798</v>
      </c>
    </row>
    <row r="37" spans="1:28" s="83" customFormat="1" ht="11.25">
      <c r="A37" s="61">
        <v>31</v>
      </c>
      <c r="B37" s="62"/>
      <c r="C37" s="63" t="s">
        <v>75</v>
      </c>
      <c r="D37" s="64" t="s">
        <v>30</v>
      </c>
      <c r="E37" s="65" t="s">
        <v>76</v>
      </c>
      <c r="F37" s="66">
        <v>43364</v>
      </c>
      <c r="G37" s="67" t="s">
        <v>38</v>
      </c>
      <c r="H37" s="68">
        <v>126</v>
      </c>
      <c r="I37" s="68">
        <v>5</v>
      </c>
      <c r="J37" s="69">
        <v>5</v>
      </c>
      <c r="K37" s="70">
        <v>4</v>
      </c>
      <c r="L37" s="71">
        <v>214.3</v>
      </c>
      <c r="M37" s="72">
        <v>19</v>
      </c>
      <c r="N37" s="71">
        <v>632</v>
      </c>
      <c r="O37" s="72">
        <v>52</v>
      </c>
      <c r="P37" s="71">
        <v>357.78</v>
      </c>
      <c r="Q37" s="72">
        <v>33</v>
      </c>
      <c r="R37" s="73">
        <f t="shared" si="0"/>
        <v>1204.08</v>
      </c>
      <c r="S37" s="74">
        <f t="shared" si="1"/>
        <v>104</v>
      </c>
      <c r="T37" s="75">
        <f>S37/J37</f>
        <v>20.8</v>
      </c>
      <c r="U37" s="76">
        <f t="shared" si="2"/>
        <v>11.577692307692306</v>
      </c>
      <c r="V37" s="77">
        <v>19897.14</v>
      </c>
      <c r="W37" s="78">
        <v>1227</v>
      </c>
      <c r="X37" s="79">
        <f t="shared" si="7"/>
        <v>-0.9394847701729997</v>
      </c>
      <c r="Y37" s="79">
        <f t="shared" si="8"/>
        <v>-0.9152404237978811</v>
      </c>
      <c r="Z37" s="80">
        <v>489109.41</v>
      </c>
      <c r="AA37" s="81">
        <v>34783</v>
      </c>
      <c r="AB37" s="82">
        <f t="shared" si="3"/>
        <v>14.06173734295489</v>
      </c>
    </row>
    <row r="38" spans="1:28" s="83" customFormat="1" ht="11.25">
      <c r="A38" s="61">
        <v>32</v>
      </c>
      <c r="B38" s="62"/>
      <c r="C38" s="63" t="s">
        <v>68</v>
      </c>
      <c r="D38" s="64" t="s">
        <v>30</v>
      </c>
      <c r="E38" s="65" t="s">
        <v>68</v>
      </c>
      <c r="F38" s="66">
        <v>43357</v>
      </c>
      <c r="G38" s="67" t="s">
        <v>42</v>
      </c>
      <c r="H38" s="68">
        <v>203</v>
      </c>
      <c r="I38" s="68">
        <v>1</v>
      </c>
      <c r="J38" s="69">
        <v>1</v>
      </c>
      <c r="K38" s="70">
        <v>5</v>
      </c>
      <c r="L38" s="71">
        <v>352</v>
      </c>
      <c r="M38" s="72">
        <v>44</v>
      </c>
      <c r="N38" s="71">
        <v>240</v>
      </c>
      <c r="O38" s="72">
        <v>30</v>
      </c>
      <c r="P38" s="71">
        <v>200</v>
      </c>
      <c r="Q38" s="72">
        <v>25</v>
      </c>
      <c r="R38" s="73">
        <f t="shared" si="0"/>
        <v>792</v>
      </c>
      <c r="S38" s="74">
        <f t="shared" si="1"/>
        <v>99</v>
      </c>
      <c r="T38" s="75">
        <f>S38/J38</f>
        <v>99</v>
      </c>
      <c r="U38" s="76">
        <f t="shared" si="2"/>
        <v>8</v>
      </c>
      <c r="V38" s="77">
        <v>10204.79</v>
      </c>
      <c r="W38" s="78">
        <v>672</v>
      </c>
      <c r="X38" s="79">
        <f t="shared" si="7"/>
        <v>-0.9223893877287038</v>
      </c>
      <c r="Y38" s="79">
        <f t="shared" si="8"/>
        <v>-0.8526785714285714</v>
      </c>
      <c r="Z38" s="80">
        <v>780905.4</v>
      </c>
      <c r="AA38" s="81">
        <v>59102</v>
      </c>
      <c r="AB38" s="82">
        <f t="shared" si="3"/>
        <v>13.212842205001524</v>
      </c>
    </row>
    <row r="39" spans="1:28" s="83" customFormat="1" ht="11.25">
      <c r="A39" s="61">
        <v>33</v>
      </c>
      <c r="B39" s="62"/>
      <c r="C39" s="63" t="s">
        <v>86</v>
      </c>
      <c r="D39" s="64" t="s">
        <v>30</v>
      </c>
      <c r="E39" s="65" t="s">
        <v>85</v>
      </c>
      <c r="F39" s="66">
        <v>43371</v>
      </c>
      <c r="G39" s="67" t="s">
        <v>44</v>
      </c>
      <c r="H39" s="68">
        <v>99</v>
      </c>
      <c r="I39" s="68">
        <v>3</v>
      </c>
      <c r="J39" s="69">
        <v>3</v>
      </c>
      <c r="K39" s="70">
        <v>3</v>
      </c>
      <c r="L39" s="71">
        <v>56</v>
      </c>
      <c r="M39" s="72">
        <v>6</v>
      </c>
      <c r="N39" s="71">
        <v>111</v>
      </c>
      <c r="O39" s="72">
        <v>11</v>
      </c>
      <c r="P39" s="71">
        <v>209</v>
      </c>
      <c r="Q39" s="72">
        <v>20</v>
      </c>
      <c r="R39" s="73">
        <f t="shared" si="0"/>
        <v>376</v>
      </c>
      <c r="S39" s="74">
        <f t="shared" si="1"/>
        <v>37</v>
      </c>
      <c r="T39" s="75">
        <f>S39/J39</f>
        <v>12.333333333333334</v>
      </c>
      <c r="U39" s="76">
        <f aca="true" t="shared" si="9" ref="U39:U45">R39/S39</f>
        <v>10.162162162162161</v>
      </c>
      <c r="V39" s="77">
        <v>4603.5</v>
      </c>
      <c r="W39" s="78">
        <v>346</v>
      </c>
      <c r="X39" s="79">
        <f t="shared" si="7"/>
        <v>-0.9183230150972086</v>
      </c>
      <c r="Y39" s="79">
        <f t="shared" si="8"/>
        <v>-0.8930635838150289</v>
      </c>
      <c r="Z39" s="90">
        <v>105838.5</v>
      </c>
      <c r="AA39" s="91">
        <v>8405</v>
      </c>
      <c r="AB39" s="82">
        <f t="shared" si="3"/>
        <v>12.592325996430697</v>
      </c>
    </row>
    <row r="40" spans="1:28" s="83" customFormat="1" ht="11.25">
      <c r="A40" s="61">
        <v>34</v>
      </c>
      <c r="B40" s="62"/>
      <c r="C40" s="63" t="s">
        <v>45</v>
      </c>
      <c r="D40" s="64" t="s">
        <v>34</v>
      </c>
      <c r="E40" s="65" t="s">
        <v>46</v>
      </c>
      <c r="F40" s="66">
        <v>43245</v>
      </c>
      <c r="G40" s="67" t="s">
        <v>44</v>
      </c>
      <c r="H40" s="68">
        <v>249</v>
      </c>
      <c r="I40" s="68">
        <v>1</v>
      </c>
      <c r="J40" s="69">
        <v>1</v>
      </c>
      <c r="K40" s="70">
        <v>12</v>
      </c>
      <c r="L40" s="71">
        <v>0</v>
      </c>
      <c r="M40" s="72">
        <v>0</v>
      </c>
      <c r="N40" s="71">
        <v>128</v>
      </c>
      <c r="O40" s="72">
        <v>16</v>
      </c>
      <c r="P40" s="71">
        <v>160</v>
      </c>
      <c r="Q40" s="72">
        <v>20</v>
      </c>
      <c r="R40" s="73">
        <f t="shared" si="0"/>
        <v>288</v>
      </c>
      <c r="S40" s="74">
        <f t="shared" si="1"/>
        <v>36</v>
      </c>
      <c r="T40" s="75">
        <f>S40/J40</f>
        <v>36</v>
      </c>
      <c r="U40" s="76">
        <f t="shared" si="9"/>
        <v>8</v>
      </c>
      <c r="V40" s="77">
        <v>0</v>
      </c>
      <c r="W40" s="78">
        <v>0</v>
      </c>
      <c r="X40" s="79">
        <f t="shared" si="7"/>
      </c>
      <c r="Y40" s="79">
        <f t="shared" si="8"/>
      </c>
      <c r="Z40" s="104">
        <v>707602</v>
      </c>
      <c r="AA40" s="105">
        <v>62858</v>
      </c>
      <c r="AB40" s="82">
        <f t="shared" si="3"/>
        <v>11.25715103884947</v>
      </c>
    </row>
    <row r="41" spans="1:28" s="83" customFormat="1" ht="11.25">
      <c r="A41" s="61">
        <v>35</v>
      </c>
      <c r="B41" s="62"/>
      <c r="C41" s="85" t="s">
        <v>57</v>
      </c>
      <c r="D41" s="86" t="s">
        <v>43</v>
      </c>
      <c r="E41" s="87" t="s">
        <v>56</v>
      </c>
      <c r="F41" s="88">
        <v>43322</v>
      </c>
      <c r="G41" s="67" t="s">
        <v>33</v>
      </c>
      <c r="H41" s="89">
        <v>333</v>
      </c>
      <c r="I41" s="89">
        <v>1</v>
      </c>
      <c r="J41" s="69">
        <v>1</v>
      </c>
      <c r="K41" s="70">
        <v>10</v>
      </c>
      <c r="L41" s="71">
        <v>56</v>
      </c>
      <c r="M41" s="72">
        <v>6</v>
      </c>
      <c r="N41" s="71">
        <v>97</v>
      </c>
      <c r="O41" s="72">
        <v>7</v>
      </c>
      <c r="P41" s="71">
        <v>197</v>
      </c>
      <c r="Q41" s="72">
        <v>14</v>
      </c>
      <c r="R41" s="73">
        <f t="shared" si="0"/>
        <v>350</v>
      </c>
      <c r="S41" s="74">
        <f t="shared" si="1"/>
        <v>27</v>
      </c>
      <c r="T41" s="75">
        <f>S41/J41</f>
        <v>27</v>
      </c>
      <c r="U41" s="76">
        <f t="shared" si="9"/>
        <v>12.962962962962964</v>
      </c>
      <c r="V41" s="77">
        <v>9326</v>
      </c>
      <c r="W41" s="78">
        <v>1025</v>
      </c>
      <c r="X41" s="79">
        <f t="shared" si="7"/>
        <v>-0.9624705125455715</v>
      </c>
      <c r="Y41" s="79">
        <f t="shared" si="8"/>
        <v>-0.9736585365853658</v>
      </c>
      <c r="Z41" s="90">
        <v>8324048</v>
      </c>
      <c r="AA41" s="91">
        <v>615284</v>
      </c>
      <c r="AB41" s="82">
        <f t="shared" si="3"/>
        <v>13.528789957157995</v>
      </c>
    </row>
    <row r="42" spans="1:28" s="83" customFormat="1" ht="11.25">
      <c r="A42" s="61">
        <v>36</v>
      </c>
      <c r="B42" s="62"/>
      <c r="C42" s="63" t="s">
        <v>63</v>
      </c>
      <c r="D42" s="64" t="s">
        <v>53</v>
      </c>
      <c r="E42" s="65" t="s">
        <v>63</v>
      </c>
      <c r="F42" s="66">
        <v>43350</v>
      </c>
      <c r="G42" s="67" t="s">
        <v>49</v>
      </c>
      <c r="H42" s="68">
        <v>135</v>
      </c>
      <c r="I42" s="68">
        <v>2</v>
      </c>
      <c r="J42" s="69">
        <v>2</v>
      </c>
      <c r="K42" s="70">
        <v>6</v>
      </c>
      <c r="L42" s="71">
        <v>24</v>
      </c>
      <c r="M42" s="72">
        <v>3</v>
      </c>
      <c r="N42" s="71">
        <v>116</v>
      </c>
      <c r="O42" s="72">
        <v>14</v>
      </c>
      <c r="P42" s="71">
        <v>74</v>
      </c>
      <c r="Q42" s="72">
        <v>9</v>
      </c>
      <c r="R42" s="73">
        <f t="shared" si="0"/>
        <v>214</v>
      </c>
      <c r="S42" s="74">
        <f t="shared" si="1"/>
        <v>26</v>
      </c>
      <c r="T42" s="75">
        <f>S42/J42</f>
        <v>13</v>
      </c>
      <c r="U42" s="76">
        <f t="shared" si="9"/>
        <v>8.23076923076923</v>
      </c>
      <c r="V42" s="77">
        <v>334</v>
      </c>
      <c r="W42" s="78">
        <v>41</v>
      </c>
      <c r="X42" s="79">
        <f t="shared" si="7"/>
        <v>-0.3592814371257485</v>
      </c>
      <c r="Y42" s="79">
        <f t="shared" si="8"/>
        <v>-0.36585365853658536</v>
      </c>
      <c r="Z42" s="80">
        <v>180040</v>
      </c>
      <c r="AA42" s="81">
        <v>16319</v>
      </c>
      <c r="AB42" s="82">
        <f t="shared" si="3"/>
        <v>11.032538758502358</v>
      </c>
    </row>
    <row r="43" spans="1:28" s="83" customFormat="1" ht="11.25">
      <c r="A43" s="61">
        <v>37</v>
      </c>
      <c r="B43" s="62"/>
      <c r="C43" s="63" t="s">
        <v>54</v>
      </c>
      <c r="D43" s="64" t="s">
        <v>34</v>
      </c>
      <c r="E43" s="65" t="s">
        <v>55</v>
      </c>
      <c r="F43" s="66">
        <v>43280</v>
      </c>
      <c r="G43" s="67" t="s">
        <v>44</v>
      </c>
      <c r="H43" s="68">
        <v>248</v>
      </c>
      <c r="I43" s="68">
        <v>1</v>
      </c>
      <c r="J43" s="69">
        <v>1</v>
      </c>
      <c r="K43" s="70">
        <v>16</v>
      </c>
      <c r="L43" s="71">
        <v>0</v>
      </c>
      <c r="M43" s="72">
        <v>0</v>
      </c>
      <c r="N43" s="71">
        <v>102</v>
      </c>
      <c r="O43" s="72">
        <v>8</v>
      </c>
      <c r="P43" s="71">
        <v>98</v>
      </c>
      <c r="Q43" s="72">
        <v>8</v>
      </c>
      <c r="R43" s="73">
        <f t="shared" si="0"/>
        <v>200</v>
      </c>
      <c r="S43" s="74">
        <f t="shared" si="1"/>
        <v>16</v>
      </c>
      <c r="T43" s="75">
        <f>S43/J43</f>
        <v>16</v>
      </c>
      <c r="U43" s="76">
        <f t="shared" si="9"/>
        <v>12.5</v>
      </c>
      <c r="V43" s="77">
        <v>354</v>
      </c>
      <c r="W43" s="78">
        <v>28</v>
      </c>
      <c r="X43" s="79">
        <f t="shared" si="7"/>
        <v>-0.4350282485875706</v>
      </c>
      <c r="Y43" s="79">
        <f t="shared" si="8"/>
        <v>-0.42857142857142855</v>
      </c>
      <c r="Z43" s="104">
        <v>494781.5</v>
      </c>
      <c r="AA43" s="105">
        <v>43237</v>
      </c>
      <c r="AB43" s="82">
        <f t="shared" si="3"/>
        <v>11.44347433910771</v>
      </c>
    </row>
    <row r="44" spans="1:28" s="83" customFormat="1" ht="11.25">
      <c r="A44" s="61">
        <v>38</v>
      </c>
      <c r="B44" s="62"/>
      <c r="C44" s="63" t="s">
        <v>84</v>
      </c>
      <c r="D44" s="64" t="s">
        <v>36</v>
      </c>
      <c r="E44" s="65" t="s">
        <v>83</v>
      </c>
      <c r="F44" s="66">
        <v>43371</v>
      </c>
      <c r="G44" s="67" t="s">
        <v>49</v>
      </c>
      <c r="H44" s="68">
        <v>19</v>
      </c>
      <c r="I44" s="68">
        <v>1</v>
      </c>
      <c r="J44" s="69">
        <v>1</v>
      </c>
      <c r="K44" s="70">
        <v>3</v>
      </c>
      <c r="L44" s="71">
        <v>36</v>
      </c>
      <c r="M44" s="72">
        <v>6</v>
      </c>
      <c r="N44" s="71">
        <v>24</v>
      </c>
      <c r="O44" s="72">
        <v>4</v>
      </c>
      <c r="P44" s="71">
        <v>36</v>
      </c>
      <c r="Q44" s="72">
        <v>6</v>
      </c>
      <c r="R44" s="73">
        <f t="shared" si="0"/>
        <v>96</v>
      </c>
      <c r="S44" s="74">
        <f t="shared" si="1"/>
        <v>16</v>
      </c>
      <c r="T44" s="75">
        <f>S44/J44</f>
        <v>16</v>
      </c>
      <c r="U44" s="76">
        <f t="shared" si="9"/>
        <v>6</v>
      </c>
      <c r="V44" s="77">
        <v>84</v>
      </c>
      <c r="W44" s="78">
        <v>14</v>
      </c>
      <c r="X44" s="79">
        <f t="shared" si="7"/>
        <v>0.14285714285714285</v>
      </c>
      <c r="Y44" s="79">
        <f t="shared" si="8"/>
        <v>0.14285714285714285</v>
      </c>
      <c r="Z44" s="80">
        <v>3941</v>
      </c>
      <c r="AA44" s="81">
        <v>379</v>
      </c>
      <c r="AB44" s="82">
        <f t="shared" si="3"/>
        <v>10.398416886543536</v>
      </c>
    </row>
    <row r="45" spans="1:28" s="83" customFormat="1" ht="11.25">
      <c r="A45" s="61">
        <v>39</v>
      </c>
      <c r="B45" s="92"/>
      <c r="C45" s="99" t="s">
        <v>71</v>
      </c>
      <c r="D45" s="64" t="s">
        <v>43</v>
      </c>
      <c r="E45" s="100" t="s">
        <v>71</v>
      </c>
      <c r="F45" s="66">
        <v>43364</v>
      </c>
      <c r="G45" s="67" t="s">
        <v>41</v>
      </c>
      <c r="H45" s="68">
        <v>25</v>
      </c>
      <c r="I45" s="68">
        <v>2</v>
      </c>
      <c r="J45" s="69">
        <v>2</v>
      </c>
      <c r="K45" s="70">
        <v>4</v>
      </c>
      <c r="L45" s="71">
        <v>10</v>
      </c>
      <c r="M45" s="72">
        <v>1</v>
      </c>
      <c r="N45" s="71">
        <v>40</v>
      </c>
      <c r="O45" s="72">
        <v>4</v>
      </c>
      <c r="P45" s="71">
        <v>50</v>
      </c>
      <c r="Q45" s="72">
        <v>5</v>
      </c>
      <c r="R45" s="73">
        <f t="shared" si="0"/>
        <v>100</v>
      </c>
      <c r="S45" s="74">
        <f t="shared" si="1"/>
        <v>10</v>
      </c>
      <c r="T45" s="75">
        <f>S45/J45</f>
        <v>5</v>
      </c>
      <c r="U45" s="76">
        <f t="shared" si="9"/>
        <v>10</v>
      </c>
      <c r="V45" s="77">
        <v>450</v>
      </c>
      <c r="W45" s="78">
        <v>47</v>
      </c>
      <c r="X45" s="79">
        <f t="shared" si="7"/>
        <v>-0.7777777777777778</v>
      </c>
      <c r="Y45" s="79">
        <f t="shared" si="8"/>
        <v>-0.7872340425531915</v>
      </c>
      <c r="Z45" s="101">
        <v>27870.48</v>
      </c>
      <c r="AA45" s="102">
        <v>2627</v>
      </c>
      <c r="AB45" s="82">
        <f t="shared" si="3"/>
        <v>10.609242481918539</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2018-10-15T16:03:32Z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