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300" windowHeight="4755" tabRatio="697" activeTab="0"/>
  </bookViews>
  <sheets>
    <sheet name="5-11.10.2018 (hafta)" sheetId="1" r:id="rId1"/>
  </sheets>
  <definedNames>
    <definedName name="Excel_BuiltIn__FilterDatabase" localSheetId="0">'5-11.10.2018 (hafta)'!$A$1:$V$80</definedName>
    <definedName name="_xlnm.Print_Area" localSheetId="0">'5-11.10.2018 (hafta)'!#REF!</definedName>
  </definedNames>
  <calcPr fullCalcOnLoad="1"/>
</workbook>
</file>

<file path=xl/sharedStrings.xml><?xml version="1.0" encoding="utf-8"?>
<sst xmlns="http://schemas.openxmlformats.org/spreadsheetml/2006/main" count="328" uniqueCount="167">
  <si>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</si>
  <si>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</si>
  <si>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</si>
  <si>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</si>
  <si>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</si>
  <si>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</si>
  <si>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</si>
  <si>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</si>
  <si>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</si>
  <si>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</si>
  <si>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</si>
  <si>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</si>
  <si>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</si>
  <si>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</si>
  <si>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</si>
  <si>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</si>
  <si>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</si>
  <si>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</si>
  <si>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</si>
  <si>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</si>
  <si>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</si>
  <si>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</si>
  <si>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</si>
  <si>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</si>
  <si>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</si>
  <si>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</si>
  <si>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</si>
  <si>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</si>
  <si>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</si>
  <si>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</si>
  <si>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</si>
  <si>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</si>
  <si>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</si>
  <si>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</si>
  <si>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BİR FİLM</t>
  </si>
  <si>
    <t>7+</t>
  </si>
  <si>
    <t>DERİN FİLM</t>
  </si>
  <si>
    <t>PİNEMA</t>
  </si>
  <si>
    <t>FİLMARTI</t>
  </si>
  <si>
    <t>BOOK CLUB</t>
  </si>
  <si>
    <t>13+</t>
  </si>
  <si>
    <t>KİTAP KULÜBÜ</t>
  </si>
  <si>
    <t>ÖZEN FİLM</t>
  </si>
  <si>
    <t>BS DAĞITIM</t>
  </si>
  <si>
    <t>BİZİM KÖYÜN ŞARKISI</t>
  </si>
  <si>
    <t>13+15A</t>
  </si>
  <si>
    <t>MC FİLM</t>
  </si>
  <si>
    <t>KELEBEKLER</t>
  </si>
  <si>
    <t>KURMACA</t>
  </si>
  <si>
    <t>VYKRADENA PRYNTSESA: RUSLAN I LUDMILA</t>
  </si>
  <si>
    <t>KAYIP PRENSES</t>
  </si>
  <si>
    <t>FERDINAND</t>
  </si>
  <si>
    <t>THE DEATH OF STALIN</t>
  </si>
  <si>
    <t>18+</t>
  </si>
  <si>
    <t>STALIN'İN ÖLÜMÜ</t>
  </si>
  <si>
    <t>M3 FİLM</t>
  </si>
  <si>
    <t>DAHA</t>
  </si>
  <si>
    <t>TAYO, THE LITTLE BUS</t>
  </si>
  <si>
    <t>TAYO, KÜÇÜK OTOBÜS</t>
  </si>
  <si>
    <t>DIE HASCHENSCHULE: JAGD NACH DEM GOLDENEN</t>
  </si>
  <si>
    <t>TAVŞAN OKULU</t>
  </si>
  <si>
    <t>SAUL FIA</t>
  </si>
  <si>
    <t>SAUL'UN OĞLU</t>
  </si>
  <si>
    <t>LE REDOUTABLE</t>
  </si>
  <si>
    <t>GODARD VE BEN</t>
  </si>
  <si>
    <t>FORUSHANDE</t>
  </si>
  <si>
    <t>SATICI</t>
  </si>
  <si>
    <t>DER KLEINE RABE SOCKE</t>
  </si>
  <si>
    <t>AFACANLAR TAKIMI: BÜYÜK YARIŞ</t>
  </si>
  <si>
    <t>ELSER: ER HATTE DIE WELT VERANDERT</t>
  </si>
  <si>
    <t>HİTLER'E SUİKAST</t>
  </si>
  <si>
    <t>MİSAFİR</t>
  </si>
  <si>
    <t>DIVAS ASTES</t>
  </si>
  <si>
    <t>İKİ KAFADAR</t>
  </si>
  <si>
    <t>THE MOJICONS 2</t>
  </si>
  <si>
    <t>SEVİMLİ EMOJİLER 2</t>
  </si>
  <si>
    <t>ZAMA</t>
  </si>
  <si>
    <t>LA VILLA</t>
  </si>
  <si>
    <t>DENİZ KIYISINDAKİ EV</t>
  </si>
  <si>
    <t>DEEP</t>
  </si>
  <si>
    <t>DİP DİP: BİR OKYANUS MACERASI</t>
  </si>
  <si>
    <t>DÖRT KÖŞELİ ÜÇGEN</t>
  </si>
  <si>
    <t>MISSION:IMPOSSIBLE FALLOUT</t>
  </si>
  <si>
    <t>MISSION:IMPOSSIBLE YANSIMALAR</t>
  </si>
  <si>
    <t>SIFIRIN ALTINDA: DAĞDAKİ MUCİZE</t>
  </si>
  <si>
    <t>6 BELOW: MIRACLE ON THE MOUNTAIN</t>
  </si>
  <si>
    <t>DERİNLERDEKİ DEHŞET</t>
  </si>
  <si>
    <t>THE MEG</t>
  </si>
  <si>
    <t>SİCCİN 5</t>
  </si>
  <si>
    <t>THE INCREDIBLES 2</t>
  </si>
  <si>
    <t>İNANILMAZ AİLE 2</t>
  </si>
  <si>
    <t>THE EQUALIZER 2</t>
  </si>
  <si>
    <t>ADALET 2</t>
  </si>
  <si>
    <t>FACİA ÜÇLÜ</t>
  </si>
  <si>
    <t>GÜRBÜZ: HADİ ALLAHA EMANET</t>
  </si>
  <si>
    <t>DIŞARIDA</t>
  </si>
  <si>
    <t>HE'S OUT THERE</t>
  </si>
  <si>
    <t>UPGRADE</t>
  </si>
  <si>
    <t>TRANSIT</t>
  </si>
  <si>
    <t>TRANSİT</t>
  </si>
  <si>
    <t>KELOĞLAN</t>
  </si>
  <si>
    <t>ZİFİR-İ AZAP</t>
  </si>
  <si>
    <t>DIE BIENE MAJA - DIE HONIGSPIELE</t>
  </si>
  <si>
    <t>ARI MAYA 2: BAL OYUNLARI</t>
  </si>
  <si>
    <t>ALPHA</t>
  </si>
  <si>
    <t>ALFA KURT</t>
  </si>
  <si>
    <t>A SIMPLE FAVOR</t>
  </si>
  <si>
    <t>BASİT BİR FİLM</t>
  </si>
  <si>
    <t>BEAST</t>
  </si>
  <si>
    <t>WESTERN</t>
  </si>
  <si>
    <t>CANAVAR</t>
  </si>
  <si>
    <t>İÇİMDEKİ HAZİNE</t>
  </si>
  <si>
    <t>EVOLUTION OF EVIL</t>
  </si>
  <si>
    <t>SOSYOPAT</t>
  </si>
  <si>
    <t>MILE 22</t>
  </si>
  <si>
    <t>THE PREDATOR</t>
  </si>
  <si>
    <t>PREDATOR</t>
  </si>
  <si>
    <t>ORGANİK AŞK</t>
  </si>
  <si>
    <t>OGANİK AŞK</t>
  </si>
  <si>
    <t>SORMA NEDEN?</t>
  </si>
  <si>
    <t>THE NUN</t>
  </si>
  <si>
    <t>DEHŞETİN YÜZÜ</t>
  </si>
  <si>
    <t>GÖÇ YOLU</t>
  </si>
  <si>
    <t>WHELLY</t>
  </si>
  <si>
    <t>CESUR ARABA</t>
  </si>
  <si>
    <t>GÜVERCİN</t>
  </si>
  <si>
    <t>RADIOGRAM</t>
  </si>
  <si>
    <t>BÜCÜR</t>
  </si>
  <si>
    <t>CJET</t>
  </si>
  <si>
    <t>NEVER LEAVE ME</t>
  </si>
  <si>
    <t>PEPPERMINT</t>
  </si>
  <si>
    <t>İNTİKAM MELEĞİ</t>
  </si>
  <si>
    <t>BIRAKMA BENİ</t>
  </si>
  <si>
    <t>İSTİKAMET: DÜĞÜN</t>
  </si>
  <si>
    <t>DESTINATION WEDDING</t>
  </si>
  <si>
    <t>HALEF</t>
  </si>
  <si>
    <t>TOUCH ME NOT</t>
  </si>
  <si>
    <t>DOKUNMA BANA</t>
  </si>
  <si>
    <t>GÖKTAŞI</t>
  </si>
  <si>
    <t>ÜÇ TEPE</t>
  </si>
  <si>
    <t>DREI ZINNEN</t>
  </si>
  <si>
    <t>AİLE OYUNLARI</t>
  </si>
  <si>
    <t>FAMILY GAMES</t>
  </si>
  <si>
    <t>CESUR SAVAŞÇILAR</t>
  </si>
  <si>
    <t>REDBAD</t>
  </si>
  <si>
    <t>THE HOUSE WITH A CLOCK IN ITS WALLS</t>
  </si>
  <si>
    <t>ESKİ EVDEKİBÜYÜLÜ SAAT</t>
  </si>
  <si>
    <t>BLACKKKLANSMAN</t>
  </si>
  <si>
    <t>KARANLIKLA KARŞI KARŞIYA</t>
  </si>
  <si>
    <t>SMALLFOOT</t>
  </si>
  <si>
    <t>KÜÇÜK AYAK</t>
  </si>
  <si>
    <t>KAYIP ARANIYOR</t>
  </si>
  <si>
    <t>SEARCHING</t>
  </si>
  <si>
    <t>LA NUIT A DEVORE LE MONDE</t>
  </si>
  <si>
    <t>GECE DÜNYAYI YUTTUĞUNDA</t>
  </si>
  <si>
    <t>BABAMIN CEKETİ</t>
  </si>
  <si>
    <t>İSTANBUL MUHAFIZLARI</t>
  </si>
  <si>
    <t>AYDEDE</t>
  </si>
  <si>
    <t>BÜYÜLÜ KONAKTA RUH ÇAĞIRAN GENÇLER</t>
  </si>
  <si>
    <t>SOKAK SINIFI</t>
  </si>
  <si>
    <t>JOHNNY ENGLISH STRIKES AGAIN</t>
  </si>
  <si>
    <t>JOHNNY ENGLISH TEKRAR İŞ BAŞINDA</t>
  </si>
  <si>
    <t>VENOM</t>
  </si>
  <si>
    <t>VENOM: ZEHİRLİ ÖFKE</t>
  </si>
  <si>
    <t>5 - 11 EKİM 2018 / 41. VİZYON HAFTASI</t>
  </si>
  <si>
    <t>A STAR IS BORN</t>
  </si>
  <si>
    <t>BİR YILDIZ DOĞUYOR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</si>
</sst>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</numFmts>
  <fonts count="7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b/>
      <sz val="7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9" fillId="20" borderId="5" applyNumberFormat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60" fillId="22" borderId="6" applyNumberFormat="0" applyAlignment="0" applyProtection="0"/>
    <xf numFmtId="0" fontId="61" fillId="20" borderId="6" applyNumberFormat="0" applyAlignment="0" applyProtection="0"/>
    <xf numFmtId="0" fontId="62" fillId="23" borderId="7" applyNumberFormat="0" applyAlignment="0" applyProtection="0"/>
    <xf numFmtId="0" fontId="63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5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72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9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72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8" fillId="35" borderId="14" xfId="0" applyNumberFormat="1" applyFont="1" applyFill="1" applyBorder="1" applyAlignment="1" applyProtection="1">
      <alignment horizontal="center" vertical="center"/>
      <protection/>
    </xf>
    <xf numFmtId="181" fontId="29" fillId="0" borderId="14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2" fillId="0" borderId="14" xfId="44" applyNumberFormat="1" applyFont="1" applyFill="1" applyBorder="1" applyAlignment="1" applyProtection="1">
      <alignment horizontal="right" vertical="center"/>
      <protection locked="0"/>
    </xf>
    <xf numFmtId="3" fontId="32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3" fontId="33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32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Fill="1" applyBorder="1" applyAlignment="1">
      <alignment horizontal="right" vertical="center"/>
    </xf>
    <xf numFmtId="0" fontId="28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1" fillId="0" borderId="14" xfId="81" applyFont="1" applyFill="1" applyBorder="1" applyAlignment="1" applyProtection="1">
      <alignment horizontal="center" vertical="center"/>
      <protection locked="0"/>
    </xf>
    <xf numFmtId="3" fontId="32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vertical="center"/>
      <protection/>
    </xf>
    <xf numFmtId="4" fontId="68" fillId="0" borderId="14" xfId="46" applyNumberFormat="1" applyFont="1" applyFill="1" applyBorder="1" applyAlignment="1" applyProtection="1">
      <alignment horizontal="right" vertical="center"/>
      <protection locked="0"/>
    </xf>
    <xf numFmtId="3" fontId="68" fillId="0" borderId="14" xfId="46" applyNumberFormat="1" applyFont="1" applyFill="1" applyBorder="1" applyAlignment="1" applyProtection="1">
      <alignment horizontal="right" vertical="center"/>
      <protection locked="0"/>
    </xf>
    <xf numFmtId="4" fontId="68" fillId="0" borderId="14" xfId="65" applyNumberFormat="1" applyFont="1" applyFill="1" applyBorder="1" applyAlignment="1" applyProtection="1">
      <alignment horizontal="right" vertical="center"/>
      <protection/>
    </xf>
    <xf numFmtId="3" fontId="68" fillId="0" borderId="14" xfId="65" applyNumberFormat="1" applyFont="1" applyFill="1" applyBorder="1" applyAlignment="1" applyProtection="1">
      <alignment horizontal="right" vertical="center"/>
      <protection/>
    </xf>
    <xf numFmtId="4" fontId="68" fillId="0" borderId="14" xfId="44" applyNumberFormat="1" applyFont="1" applyFill="1" applyBorder="1" applyAlignment="1" applyProtection="1">
      <alignment horizontal="right" vertical="center"/>
      <protection locked="0"/>
    </xf>
    <xf numFmtId="3" fontId="68" fillId="0" borderId="14" xfId="44" applyNumberFormat="1" applyFont="1" applyFill="1" applyBorder="1" applyAlignment="1" applyProtection="1">
      <alignment horizontal="right" vertical="center"/>
      <protection locked="0"/>
    </xf>
    <xf numFmtId="4" fontId="68" fillId="0" borderId="14" xfId="121" applyNumberFormat="1" applyFont="1" applyFill="1" applyBorder="1" applyAlignment="1" applyProtection="1">
      <alignment horizontal="right" vertical="center"/>
      <protection locked="0"/>
    </xf>
    <xf numFmtId="3" fontId="68" fillId="0" borderId="14" xfId="121" applyNumberFormat="1" applyFont="1" applyFill="1" applyBorder="1" applyAlignment="1" applyProtection="1">
      <alignment horizontal="right" vertical="center"/>
      <protection locked="0"/>
    </xf>
    <xf numFmtId="4" fontId="68" fillId="0" borderId="14" xfId="0" applyNumberFormat="1" applyFont="1" applyFill="1" applyBorder="1" applyAlignment="1" applyProtection="1">
      <alignment horizontal="right" vertical="center" shrinkToFit="1"/>
      <protection/>
    </xf>
    <xf numFmtId="3" fontId="68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35" fillId="35" borderId="0" xfId="0" applyFont="1" applyFill="1" applyAlignment="1">
      <alignment horizontal="center" vertical="center"/>
    </xf>
    <xf numFmtId="0" fontId="32" fillId="36" borderId="12" xfId="0" applyFont="1" applyFill="1" applyBorder="1" applyAlignment="1" applyProtection="1">
      <alignment horizontal="center"/>
      <protection locked="0"/>
    </xf>
    <xf numFmtId="0" fontId="6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68" fillId="0" borderId="14" xfId="45" applyNumberFormat="1" applyFont="1" applyFill="1" applyBorder="1" applyAlignment="1" applyProtection="1">
      <alignment horizontal="right" vertical="center" shrinkToFit="1"/>
      <protection/>
    </xf>
    <xf numFmtId="3" fontId="68" fillId="0" borderId="14" xfId="45" applyNumberFormat="1" applyFont="1" applyFill="1" applyBorder="1" applyAlignment="1" applyProtection="1">
      <alignment horizontal="right" vertical="center" shrinkToFit="1"/>
      <protection/>
    </xf>
    <xf numFmtId="4" fontId="68" fillId="0" borderId="14" xfId="78" applyNumberFormat="1" applyFont="1" applyFill="1" applyBorder="1" applyAlignment="1" applyProtection="1">
      <alignment horizontal="right" vertical="center" wrapText="1"/>
      <protection/>
    </xf>
    <xf numFmtId="3" fontId="68" fillId="0" borderId="14" xfId="78" applyNumberFormat="1" applyFont="1" applyFill="1" applyBorder="1" applyAlignment="1" applyProtection="1">
      <alignment horizontal="right" vertical="center" wrapText="1"/>
      <protection/>
    </xf>
    <xf numFmtId="4" fontId="70" fillId="0" borderId="14" xfId="0" applyNumberFormat="1" applyFont="1" applyFill="1" applyBorder="1" applyAlignment="1">
      <alignment horizontal="right" vertical="center"/>
    </xf>
    <xf numFmtId="3" fontId="70" fillId="0" borderId="14" xfId="0" applyNumberFormat="1" applyFont="1" applyFill="1" applyBorder="1" applyAlignment="1">
      <alignment horizontal="right" vertical="center"/>
    </xf>
    <xf numFmtId="0" fontId="23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="90" zoomScaleNormal="9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8.8515625" style="3" bestFit="1" customWidth="1"/>
    <col min="4" max="4" width="4.00390625" style="4" bestFit="1" customWidth="1"/>
    <col min="5" max="5" width="24.281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7.7109375" style="13" bestFit="1" customWidth="1"/>
    <col min="15" max="15" width="7.7109375" style="12" bestFit="1" customWidth="1"/>
    <col min="16" max="16" width="8.28125" style="12" bestFit="1" customWidth="1"/>
    <col min="17" max="17" width="5.57421875" style="12" bestFit="1" customWidth="1"/>
    <col min="18" max="19" width="5.00390625" style="13" bestFit="1" customWidth="1"/>
    <col min="20" max="20" width="9.00390625" style="14" bestFit="1" customWidth="1"/>
    <col min="21" max="21" width="6.8515625" style="17" bestFit="1" customWidth="1"/>
    <col min="22" max="22" width="7.7109375" style="18" bestFit="1" customWidth="1"/>
    <col min="23" max="16384" width="4.28125" style="3" customWidth="1"/>
  </cols>
  <sheetData>
    <row r="1" spans="1:22" s="25" customFormat="1" ht="12.75">
      <c r="A1" s="19"/>
      <c r="B1" s="132" t="s">
        <v>0</v>
      </c>
      <c r="C1" s="132"/>
      <c r="D1" s="20"/>
      <c r="E1" s="21"/>
      <c r="F1" s="22"/>
      <c r="G1" s="21"/>
      <c r="H1" s="23"/>
      <c r="I1" s="122"/>
      <c r="J1" s="24"/>
      <c r="K1" s="2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s="25" customFormat="1" ht="12.75">
      <c r="A2" s="19"/>
      <c r="B2" s="134" t="s">
        <v>1</v>
      </c>
      <c r="C2" s="134"/>
      <c r="D2" s="26"/>
      <c r="E2" s="27"/>
      <c r="F2" s="28"/>
      <c r="G2" s="27"/>
      <c r="H2" s="29"/>
      <c r="I2" s="29"/>
      <c r="J2" s="30"/>
      <c r="K2" s="31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25" customFormat="1" ht="11.25">
      <c r="A3" s="19"/>
      <c r="B3" s="135" t="s">
        <v>164</v>
      </c>
      <c r="C3" s="135"/>
      <c r="D3" s="32"/>
      <c r="E3" s="33"/>
      <c r="F3" s="34"/>
      <c r="G3" s="33"/>
      <c r="H3" s="35"/>
      <c r="I3" s="35"/>
      <c r="J3" s="36"/>
      <c r="K3" s="35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s="44" customFormat="1" ht="11.25" customHeight="1">
      <c r="A4" s="37"/>
      <c r="B4" s="38"/>
      <c r="C4" s="39"/>
      <c r="D4" s="40"/>
      <c r="E4" s="39"/>
      <c r="F4" s="41"/>
      <c r="G4" s="42"/>
      <c r="H4" s="42"/>
      <c r="I4" s="123"/>
      <c r="J4" s="43"/>
      <c r="K4" s="42"/>
      <c r="L4" s="131" t="s">
        <v>3</v>
      </c>
      <c r="M4" s="131"/>
      <c r="N4" s="131" t="s">
        <v>3</v>
      </c>
      <c r="O4" s="131"/>
      <c r="P4" s="131" t="s">
        <v>4</v>
      </c>
      <c r="Q4" s="131"/>
      <c r="R4" s="131" t="s">
        <v>2</v>
      </c>
      <c r="S4" s="131"/>
      <c r="T4" s="131" t="s">
        <v>5</v>
      </c>
      <c r="U4" s="131"/>
      <c r="V4" s="131"/>
    </row>
    <row r="5" spans="1:22" s="56" customFormat="1" ht="34.5" customHeight="1">
      <c r="A5" s="45"/>
      <c r="B5" s="46"/>
      <c r="C5" s="47" t="s">
        <v>6</v>
      </c>
      <c r="D5" s="48" t="s">
        <v>7</v>
      </c>
      <c r="E5" s="47" t="s">
        <v>8</v>
      </c>
      <c r="F5" s="49" t="s">
        <v>9</v>
      </c>
      <c r="G5" s="50" t="s">
        <v>10</v>
      </c>
      <c r="H5" s="51" t="s">
        <v>11</v>
      </c>
      <c r="I5" s="124" t="s">
        <v>12</v>
      </c>
      <c r="J5" s="52" t="s">
        <v>13</v>
      </c>
      <c r="K5" s="51" t="s">
        <v>14</v>
      </c>
      <c r="L5" s="53" t="s">
        <v>15</v>
      </c>
      <c r="M5" s="54" t="s">
        <v>21</v>
      </c>
      <c r="N5" s="55" t="s">
        <v>17</v>
      </c>
      <c r="O5" s="55" t="s">
        <v>18</v>
      </c>
      <c r="P5" s="53" t="s">
        <v>15</v>
      </c>
      <c r="Q5" s="54" t="s">
        <v>19</v>
      </c>
      <c r="R5" s="55" t="s">
        <v>20</v>
      </c>
      <c r="S5" s="55" t="s">
        <v>22</v>
      </c>
      <c r="T5" s="53" t="s">
        <v>15</v>
      </c>
      <c r="U5" s="54" t="s">
        <v>16</v>
      </c>
      <c r="V5" s="55" t="s">
        <v>18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3" s="75" customFormat="1" ht="11.25">
      <c r="A7" s="57">
        <v>1</v>
      </c>
      <c r="B7" s="77" t="s">
        <v>24</v>
      </c>
      <c r="C7" s="78" t="s">
        <v>162</v>
      </c>
      <c r="D7" s="79" t="s">
        <v>45</v>
      </c>
      <c r="E7" s="80" t="s">
        <v>163</v>
      </c>
      <c r="F7" s="81">
        <v>43378</v>
      </c>
      <c r="G7" s="63" t="s">
        <v>28</v>
      </c>
      <c r="H7" s="82">
        <v>355</v>
      </c>
      <c r="I7" s="82">
        <v>355</v>
      </c>
      <c r="J7" s="65">
        <v>620</v>
      </c>
      <c r="K7" s="66">
        <v>1</v>
      </c>
      <c r="L7" s="67">
        <v>6576535</v>
      </c>
      <c r="M7" s="68">
        <v>431894</v>
      </c>
      <c r="N7" s="69">
        <f>M7/J7</f>
        <v>696.6032258064516</v>
      </c>
      <c r="O7" s="70">
        <f>L7/M7</f>
        <v>15.227196951103743</v>
      </c>
      <c r="P7" s="71"/>
      <c r="Q7" s="72"/>
      <c r="R7" s="73"/>
      <c r="S7" s="73"/>
      <c r="T7" s="83">
        <v>6576535</v>
      </c>
      <c r="U7" s="84">
        <v>431894</v>
      </c>
      <c r="V7" s="74">
        <f aca="true" t="shared" si="0" ref="V7:V70">T7/U7</f>
        <v>15.227196951103743</v>
      </c>
      <c r="W7" s="76"/>
    </row>
    <row r="8" spans="1:22" s="75" customFormat="1" ht="11.25">
      <c r="A8" s="57">
        <v>2</v>
      </c>
      <c r="B8" s="58"/>
      <c r="C8" s="59" t="s">
        <v>138</v>
      </c>
      <c r="D8" s="60" t="s">
        <v>35</v>
      </c>
      <c r="E8" s="61" t="s">
        <v>138</v>
      </c>
      <c r="F8" s="62">
        <v>43371</v>
      </c>
      <c r="G8" s="63" t="s">
        <v>33</v>
      </c>
      <c r="H8" s="64">
        <v>370</v>
      </c>
      <c r="I8" s="64">
        <v>360</v>
      </c>
      <c r="J8" s="65">
        <v>360</v>
      </c>
      <c r="K8" s="66">
        <v>2</v>
      </c>
      <c r="L8" s="67">
        <v>1299859.03</v>
      </c>
      <c r="M8" s="68">
        <v>104369</v>
      </c>
      <c r="N8" s="69">
        <f>M8/J8</f>
        <v>289.9138888888889</v>
      </c>
      <c r="O8" s="70">
        <f>L8/M8</f>
        <v>12.454455154308272</v>
      </c>
      <c r="P8" s="71">
        <v>1878209.23</v>
      </c>
      <c r="Q8" s="72">
        <v>149749</v>
      </c>
      <c r="R8" s="73">
        <f>IF(P8&lt;&gt;0,-(P8-L8)/P8,"")</f>
        <v>-0.3079263964643598</v>
      </c>
      <c r="S8" s="73">
        <f>IF(Q8&lt;&gt;0,-(Q8-M8)/Q8,"")</f>
        <v>-0.30304042097109163</v>
      </c>
      <c r="T8" s="67">
        <v>3178068.26</v>
      </c>
      <c r="U8" s="68">
        <v>254118</v>
      </c>
      <c r="V8" s="74">
        <f t="shared" si="0"/>
        <v>12.506269764440141</v>
      </c>
    </row>
    <row r="9" spans="1:22" s="75" customFormat="1" ht="11.25">
      <c r="A9" s="57">
        <v>3</v>
      </c>
      <c r="B9" s="77" t="s">
        <v>24</v>
      </c>
      <c r="C9" s="59" t="s">
        <v>156</v>
      </c>
      <c r="D9" s="60" t="s">
        <v>31</v>
      </c>
      <c r="E9" s="61" t="s">
        <v>156</v>
      </c>
      <c r="F9" s="62">
        <v>43378</v>
      </c>
      <c r="G9" s="63" t="s">
        <v>33</v>
      </c>
      <c r="H9" s="64">
        <v>262</v>
      </c>
      <c r="I9" s="64">
        <v>262</v>
      </c>
      <c r="J9" s="65">
        <v>262</v>
      </c>
      <c r="K9" s="66">
        <v>1</v>
      </c>
      <c r="L9" s="67">
        <v>896973.73</v>
      </c>
      <c r="M9" s="68">
        <v>69020</v>
      </c>
      <c r="N9" s="69">
        <f>M9/J9</f>
        <v>263.4351145038168</v>
      </c>
      <c r="O9" s="70">
        <f>L9/M9</f>
        <v>12.99585236163431</v>
      </c>
      <c r="P9" s="71"/>
      <c r="Q9" s="72"/>
      <c r="R9" s="73"/>
      <c r="S9" s="73"/>
      <c r="T9" s="67">
        <v>896973.73</v>
      </c>
      <c r="U9" s="68">
        <v>69020</v>
      </c>
      <c r="V9" s="74">
        <f t="shared" si="0"/>
        <v>12.99585236163431</v>
      </c>
    </row>
    <row r="10" spans="1:22" s="75" customFormat="1" ht="11.25">
      <c r="A10" s="57">
        <v>4</v>
      </c>
      <c r="B10" s="58"/>
      <c r="C10" s="78" t="s">
        <v>149</v>
      </c>
      <c r="D10" s="79" t="s">
        <v>31</v>
      </c>
      <c r="E10" s="80" t="s">
        <v>150</v>
      </c>
      <c r="F10" s="81">
        <v>43371</v>
      </c>
      <c r="G10" s="63" t="s">
        <v>28</v>
      </c>
      <c r="H10" s="82">
        <v>326</v>
      </c>
      <c r="I10" s="82">
        <v>321</v>
      </c>
      <c r="J10" s="65">
        <v>321</v>
      </c>
      <c r="K10" s="66">
        <v>2</v>
      </c>
      <c r="L10" s="67">
        <v>846641</v>
      </c>
      <c r="M10" s="68">
        <v>64335</v>
      </c>
      <c r="N10" s="69">
        <f>M10/J10</f>
        <v>200.42056074766356</v>
      </c>
      <c r="O10" s="70">
        <f>L10/M10</f>
        <v>13.15988186834538</v>
      </c>
      <c r="P10" s="71">
        <v>998482</v>
      </c>
      <c r="Q10" s="72">
        <v>75270</v>
      </c>
      <c r="R10" s="73">
        <f aca="true" t="shared" si="1" ref="R10:S12">IF(P10&lt;&gt;0,-(P10-L10)/P10,"")</f>
        <v>-0.1520718450608023</v>
      </c>
      <c r="S10" s="73">
        <f t="shared" si="1"/>
        <v>-0.14527700278995614</v>
      </c>
      <c r="T10" s="83">
        <v>1845123</v>
      </c>
      <c r="U10" s="84">
        <v>139605</v>
      </c>
      <c r="V10" s="74">
        <f t="shared" si="0"/>
        <v>13.216740088105727</v>
      </c>
    </row>
    <row r="11" spans="1:22" s="75" customFormat="1" ht="11.25">
      <c r="A11" s="57">
        <v>5</v>
      </c>
      <c r="B11" s="58"/>
      <c r="C11" s="78" t="s">
        <v>127</v>
      </c>
      <c r="D11" s="79" t="s">
        <v>27</v>
      </c>
      <c r="E11" s="80" t="s">
        <v>127</v>
      </c>
      <c r="F11" s="81">
        <v>43364</v>
      </c>
      <c r="G11" s="63" t="s">
        <v>128</v>
      </c>
      <c r="H11" s="82">
        <v>359</v>
      </c>
      <c r="I11" s="88">
        <v>338</v>
      </c>
      <c r="J11" s="89">
        <v>338</v>
      </c>
      <c r="K11" s="66">
        <v>2</v>
      </c>
      <c r="L11" s="90">
        <v>696724</v>
      </c>
      <c r="M11" s="91">
        <v>55333</v>
      </c>
      <c r="N11" s="69">
        <f>M11/J11</f>
        <v>163.70710059171597</v>
      </c>
      <c r="O11" s="70">
        <f aca="true" t="shared" si="2" ref="O11:O17">L11/M11</f>
        <v>12.5914734426111</v>
      </c>
      <c r="P11" s="71">
        <v>941479</v>
      </c>
      <c r="Q11" s="72">
        <v>75372</v>
      </c>
      <c r="R11" s="73">
        <f t="shared" si="1"/>
        <v>-0.25996862383547586</v>
      </c>
      <c r="S11" s="73">
        <f t="shared" si="1"/>
        <v>-0.2658679615772435</v>
      </c>
      <c r="T11" s="90">
        <v>2774350</v>
      </c>
      <c r="U11" s="91">
        <v>222508</v>
      </c>
      <c r="V11" s="74">
        <f t="shared" si="0"/>
        <v>12.468540456972333</v>
      </c>
    </row>
    <row r="12" spans="1:22" s="75" customFormat="1" ht="11.25">
      <c r="A12" s="57">
        <v>6</v>
      </c>
      <c r="B12" s="58"/>
      <c r="C12" s="78" t="s">
        <v>120</v>
      </c>
      <c r="D12" s="79" t="s">
        <v>25</v>
      </c>
      <c r="E12" s="80" t="s">
        <v>121</v>
      </c>
      <c r="F12" s="81">
        <v>43364</v>
      </c>
      <c r="G12" s="63" t="s">
        <v>28</v>
      </c>
      <c r="H12" s="82">
        <v>318</v>
      </c>
      <c r="I12" s="82">
        <v>281</v>
      </c>
      <c r="J12" s="65">
        <v>281</v>
      </c>
      <c r="K12" s="66">
        <v>3</v>
      </c>
      <c r="L12" s="67">
        <v>565762</v>
      </c>
      <c r="M12" s="68">
        <v>42493</v>
      </c>
      <c r="N12" s="69">
        <f>M12/J12</f>
        <v>151.22064056939502</v>
      </c>
      <c r="O12" s="70">
        <f t="shared" si="2"/>
        <v>13.314239992469348</v>
      </c>
      <c r="P12" s="71">
        <v>1081059</v>
      </c>
      <c r="Q12" s="72">
        <v>77091</v>
      </c>
      <c r="R12" s="73">
        <f t="shared" si="1"/>
        <v>-0.47665946076948623</v>
      </c>
      <c r="S12" s="73">
        <f t="shared" si="1"/>
        <v>-0.4487942820822145</v>
      </c>
      <c r="T12" s="83">
        <v>3235953</v>
      </c>
      <c r="U12" s="84">
        <v>232128</v>
      </c>
      <c r="V12" s="74">
        <f t="shared" si="0"/>
        <v>13.940382030603805</v>
      </c>
    </row>
    <row r="13" spans="1:22" s="75" customFormat="1" ht="11.25">
      <c r="A13" s="57">
        <v>7</v>
      </c>
      <c r="B13" s="77" t="s">
        <v>24</v>
      </c>
      <c r="C13" s="59" t="s">
        <v>155</v>
      </c>
      <c r="D13" s="60" t="s">
        <v>27</v>
      </c>
      <c r="E13" s="61" t="s">
        <v>155</v>
      </c>
      <c r="F13" s="62">
        <v>43378</v>
      </c>
      <c r="G13" s="63" t="s">
        <v>33</v>
      </c>
      <c r="H13" s="64">
        <v>280</v>
      </c>
      <c r="I13" s="64">
        <v>280</v>
      </c>
      <c r="J13" s="65">
        <v>280</v>
      </c>
      <c r="K13" s="66">
        <v>1</v>
      </c>
      <c r="L13" s="67">
        <v>428979.95</v>
      </c>
      <c r="M13" s="68">
        <v>34026</v>
      </c>
      <c r="N13" s="69">
        <f>M13/J13</f>
        <v>121.52142857142857</v>
      </c>
      <c r="O13" s="70">
        <f t="shared" si="2"/>
        <v>12.607416387468406</v>
      </c>
      <c r="P13" s="71"/>
      <c r="Q13" s="72"/>
      <c r="R13" s="73"/>
      <c r="S13" s="73"/>
      <c r="T13" s="67">
        <v>428979.95</v>
      </c>
      <c r="U13" s="68">
        <v>34026</v>
      </c>
      <c r="V13" s="74">
        <f t="shared" si="0"/>
        <v>12.607416387468406</v>
      </c>
    </row>
    <row r="14" spans="1:22" s="75" customFormat="1" ht="11.25">
      <c r="A14" s="57">
        <v>8</v>
      </c>
      <c r="B14" s="77" t="s">
        <v>24</v>
      </c>
      <c r="C14" s="59" t="s">
        <v>160</v>
      </c>
      <c r="D14" s="60" t="s">
        <v>35</v>
      </c>
      <c r="E14" s="61" t="s">
        <v>161</v>
      </c>
      <c r="F14" s="62">
        <v>43378</v>
      </c>
      <c r="G14" s="63" t="s">
        <v>23</v>
      </c>
      <c r="H14" s="64">
        <v>131</v>
      </c>
      <c r="I14" s="64">
        <v>131</v>
      </c>
      <c r="J14" s="65">
        <v>131</v>
      </c>
      <c r="K14" s="66">
        <v>1</v>
      </c>
      <c r="L14" s="67">
        <v>349391</v>
      </c>
      <c r="M14" s="68">
        <v>23717</v>
      </c>
      <c r="N14" s="69">
        <f>M14/J14</f>
        <v>181.04580152671755</v>
      </c>
      <c r="O14" s="70">
        <f t="shared" si="2"/>
        <v>14.731669266770671</v>
      </c>
      <c r="P14" s="71"/>
      <c r="Q14" s="72"/>
      <c r="R14" s="73"/>
      <c r="S14" s="73"/>
      <c r="T14" s="67">
        <v>349391</v>
      </c>
      <c r="U14" s="68">
        <v>23717</v>
      </c>
      <c r="V14" s="74">
        <f t="shared" si="0"/>
        <v>14.731669266770671</v>
      </c>
    </row>
    <row r="15" spans="1:22" s="75" customFormat="1" ht="11.25">
      <c r="A15" s="57">
        <v>9</v>
      </c>
      <c r="B15" s="58"/>
      <c r="C15" s="59" t="s">
        <v>89</v>
      </c>
      <c r="D15" s="60" t="s">
        <v>31</v>
      </c>
      <c r="E15" s="61" t="s">
        <v>90</v>
      </c>
      <c r="F15" s="62">
        <v>43334</v>
      </c>
      <c r="G15" s="63" t="s">
        <v>23</v>
      </c>
      <c r="H15" s="64">
        <v>369</v>
      </c>
      <c r="I15" s="64">
        <v>133</v>
      </c>
      <c r="J15" s="65">
        <v>133</v>
      </c>
      <c r="K15" s="66">
        <v>7</v>
      </c>
      <c r="L15" s="67">
        <v>287017</v>
      </c>
      <c r="M15" s="68">
        <v>20597</v>
      </c>
      <c r="N15" s="69">
        <f>M15/J15</f>
        <v>154.86466165413535</v>
      </c>
      <c r="O15" s="70">
        <f t="shared" si="2"/>
        <v>13.934893431082196</v>
      </c>
      <c r="P15" s="71">
        <v>572657</v>
      </c>
      <c r="Q15" s="72">
        <v>41467</v>
      </c>
      <c r="R15" s="73">
        <f>IF(P15&lt;&gt;0,-(P15-L15)/P15,"")</f>
        <v>-0.4987977096237364</v>
      </c>
      <c r="S15" s="73">
        <f>IF(Q15&lt;&gt;0,-(Q15-M15)/Q15,"")</f>
        <v>-0.5032917741818795</v>
      </c>
      <c r="T15" s="67">
        <v>16062508</v>
      </c>
      <c r="U15" s="68">
        <v>1250552</v>
      </c>
      <c r="V15" s="74">
        <f t="shared" si="0"/>
        <v>12.844334341954593</v>
      </c>
    </row>
    <row r="16" spans="1:22" s="75" customFormat="1" ht="11.25">
      <c r="A16" s="57">
        <v>10</v>
      </c>
      <c r="B16" s="58"/>
      <c r="C16" s="78" t="s">
        <v>152</v>
      </c>
      <c r="D16" s="79" t="s">
        <v>40</v>
      </c>
      <c r="E16" s="80" t="s">
        <v>151</v>
      </c>
      <c r="F16" s="81">
        <v>43371</v>
      </c>
      <c r="G16" s="63" t="s">
        <v>28</v>
      </c>
      <c r="H16" s="82">
        <v>113</v>
      </c>
      <c r="I16" s="82">
        <v>103</v>
      </c>
      <c r="J16" s="65">
        <v>103</v>
      </c>
      <c r="K16" s="66">
        <v>2</v>
      </c>
      <c r="L16" s="67">
        <v>197947</v>
      </c>
      <c r="M16" s="68">
        <v>13539</v>
      </c>
      <c r="N16" s="69">
        <f>M16/J16</f>
        <v>131.44660194174756</v>
      </c>
      <c r="O16" s="70">
        <f t="shared" si="2"/>
        <v>14.620503729965286</v>
      </c>
      <c r="P16" s="71">
        <v>464358</v>
      </c>
      <c r="Q16" s="72">
        <v>32131</v>
      </c>
      <c r="R16" s="73">
        <f>IF(P16&lt;&gt;0,-(P16-L16)/P16,"")</f>
        <v>-0.5737189840597126</v>
      </c>
      <c r="S16" s="73">
        <f>IF(Q16&lt;&gt;0,-(Q16-M16)/Q16,"")</f>
        <v>-0.5786312284087018</v>
      </c>
      <c r="T16" s="83">
        <v>662305</v>
      </c>
      <c r="U16" s="84">
        <v>45670</v>
      </c>
      <c r="V16" s="74">
        <f t="shared" si="0"/>
        <v>14.50197065907598</v>
      </c>
    </row>
    <row r="17" spans="1:22" s="75" customFormat="1" ht="11.25">
      <c r="A17" s="57">
        <v>11</v>
      </c>
      <c r="B17" s="77" t="s">
        <v>24</v>
      </c>
      <c r="C17" s="59" t="s">
        <v>157</v>
      </c>
      <c r="D17" s="60" t="s">
        <v>27</v>
      </c>
      <c r="E17" s="61" t="s">
        <v>157</v>
      </c>
      <c r="F17" s="62">
        <v>43378</v>
      </c>
      <c r="G17" s="63" t="s">
        <v>48</v>
      </c>
      <c r="H17" s="64">
        <v>122</v>
      </c>
      <c r="I17" s="64">
        <v>122</v>
      </c>
      <c r="J17" s="65">
        <v>122</v>
      </c>
      <c r="K17" s="66">
        <v>1</v>
      </c>
      <c r="L17" s="67">
        <v>138243.28</v>
      </c>
      <c r="M17" s="68">
        <v>10759</v>
      </c>
      <c r="N17" s="69">
        <f>M17/J17</f>
        <v>88.18852459016394</v>
      </c>
      <c r="O17" s="70">
        <f t="shared" si="2"/>
        <v>12.849082628497072</v>
      </c>
      <c r="P17" s="71"/>
      <c r="Q17" s="72"/>
      <c r="R17" s="73"/>
      <c r="S17" s="73"/>
      <c r="T17" s="67">
        <v>138243.28</v>
      </c>
      <c r="U17" s="68">
        <v>10759</v>
      </c>
      <c r="V17" s="74">
        <f t="shared" si="0"/>
        <v>12.849082628497072</v>
      </c>
    </row>
    <row r="18" spans="1:22" s="75" customFormat="1" ht="11.25">
      <c r="A18" s="57">
        <v>12</v>
      </c>
      <c r="B18" s="58"/>
      <c r="C18" s="59" t="s">
        <v>129</v>
      </c>
      <c r="D18" s="60" t="s">
        <v>31</v>
      </c>
      <c r="E18" s="61" t="s">
        <v>132</v>
      </c>
      <c r="F18" s="62">
        <v>43364</v>
      </c>
      <c r="G18" s="63" t="s">
        <v>33</v>
      </c>
      <c r="H18" s="64">
        <v>216</v>
      </c>
      <c r="I18" s="64">
        <v>94</v>
      </c>
      <c r="J18" s="65">
        <v>94</v>
      </c>
      <c r="K18" s="66">
        <v>3</v>
      </c>
      <c r="L18" s="67">
        <v>89642.08</v>
      </c>
      <c r="M18" s="68">
        <v>8065</v>
      </c>
      <c r="N18" s="69">
        <f>M18/J18</f>
        <v>85.79787234042553</v>
      </c>
      <c r="O18" s="70">
        <f aca="true" t="shared" si="3" ref="O18:O80">L18/M18</f>
        <v>11.114951022938623</v>
      </c>
      <c r="P18" s="71">
        <v>308803.37</v>
      </c>
      <c r="Q18" s="72">
        <v>28464</v>
      </c>
      <c r="R18" s="73">
        <f aca="true" t="shared" si="4" ref="R18:S21">IF(P18&lt;&gt;0,-(P18-L18)/P18,"")</f>
        <v>-0.7097114581359653</v>
      </c>
      <c r="S18" s="73">
        <f t="shared" si="4"/>
        <v>-0.71665964024733</v>
      </c>
      <c r="T18" s="67">
        <v>995409.26</v>
      </c>
      <c r="U18" s="68">
        <v>93686</v>
      </c>
      <c r="V18" s="74">
        <f t="shared" si="0"/>
        <v>10.62495207394915</v>
      </c>
    </row>
    <row r="19" spans="1:22" s="75" customFormat="1" ht="11.25">
      <c r="A19" s="57">
        <v>13</v>
      </c>
      <c r="B19" s="58"/>
      <c r="C19" s="78" t="s">
        <v>88</v>
      </c>
      <c r="D19" s="79" t="s">
        <v>53</v>
      </c>
      <c r="E19" s="80" t="s">
        <v>88</v>
      </c>
      <c r="F19" s="81">
        <v>43329</v>
      </c>
      <c r="G19" s="63" t="s">
        <v>26</v>
      </c>
      <c r="H19" s="82">
        <v>350</v>
      </c>
      <c r="I19" s="82">
        <v>37</v>
      </c>
      <c r="J19" s="65">
        <v>37</v>
      </c>
      <c r="K19" s="66">
        <v>8</v>
      </c>
      <c r="L19" s="67">
        <v>62675.4</v>
      </c>
      <c r="M19" s="68">
        <v>6493</v>
      </c>
      <c r="N19" s="69">
        <f>M19/J19</f>
        <v>175.48648648648648</v>
      </c>
      <c r="O19" s="70">
        <f t="shared" si="3"/>
        <v>9.652764515632219</v>
      </c>
      <c r="P19" s="71">
        <v>108837.9</v>
      </c>
      <c r="Q19" s="72">
        <v>11036</v>
      </c>
      <c r="R19" s="73">
        <f t="shared" si="4"/>
        <v>-0.42413993654783855</v>
      </c>
      <c r="S19" s="73">
        <f t="shared" si="4"/>
        <v>-0.41165277274374773</v>
      </c>
      <c r="T19" s="83">
        <v>7529900.080000001</v>
      </c>
      <c r="U19" s="84">
        <v>631615</v>
      </c>
      <c r="V19" s="74">
        <f t="shared" si="0"/>
        <v>11.921661265169448</v>
      </c>
    </row>
    <row r="20" spans="1:22" s="75" customFormat="1" ht="11.25">
      <c r="A20" s="57">
        <v>14</v>
      </c>
      <c r="B20" s="58"/>
      <c r="C20" s="59" t="s">
        <v>134</v>
      </c>
      <c r="D20" s="60" t="s">
        <v>25</v>
      </c>
      <c r="E20" s="61" t="s">
        <v>133</v>
      </c>
      <c r="F20" s="62">
        <v>43371</v>
      </c>
      <c r="G20" s="63" t="s">
        <v>34</v>
      </c>
      <c r="H20" s="64">
        <v>82</v>
      </c>
      <c r="I20" s="64">
        <v>43</v>
      </c>
      <c r="J20" s="65">
        <v>43</v>
      </c>
      <c r="K20" s="66">
        <v>2</v>
      </c>
      <c r="L20" s="67">
        <v>66817.72</v>
      </c>
      <c r="M20" s="68">
        <v>4419</v>
      </c>
      <c r="N20" s="69">
        <f>M20/J20</f>
        <v>102.76744186046511</v>
      </c>
      <c r="O20" s="70">
        <f t="shared" si="3"/>
        <v>15.120552161122426</v>
      </c>
      <c r="P20" s="71">
        <v>150340.46</v>
      </c>
      <c r="Q20" s="72">
        <v>10662</v>
      </c>
      <c r="R20" s="73">
        <f t="shared" si="4"/>
        <v>-0.5555572997448591</v>
      </c>
      <c r="S20" s="73">
        <f t="shared" si="4"/>
        <v>-0.5855374226223973</v>
      </c>
      <c r="T20" s="86">
        <v>217158.18</v>
      </c>
      <c r="U20" s="87">
        <v>15081</v>
      </c>
      <c r="V20" s="74">
        <f t="shared" si="0"/>
        <v>14.399454943306147</v>
      </c>
    </row>
    <row r="21" spans="1:22" s="75" customFormat="1" ht="11.25">
      <c r="A21" s="57">
        <v>15</v>
      </c>
      <c r="B21" s="98"/>
      <c r="C21" s="59" t="s">
        <v>145</v>
      </c>
      <c r="D21" s="60" t="s">
        <v>27</v>
      </c>
      <c r="E21" s="61" t="s">
        <v>146</v>
      </c>
      <c r="F21" s="62">
        <v>43371</v>
      </c>
      <c r="G21" s="63" t="s">
        <v>37</v>
      </c>
      <c r="H21" s="64">
        <v>180</v>
      </c>
      <c r="I21" s="64">
        <v>70</v>
      </c>
      <c r="J21" s="65">
        <v>70</v>
      </c>
      <c r="K21" s="66">
        <v>2</v>
      </c>
      <c r="L21" s="67">
        <v>61268.28</v>
      </c>
      <c r="M21" s="68">
        <v>4146</v>
      </c>
      <c r="N21" s="69">
        <f>M21/J21</f>
        <v>59.22857142857143</v>
      </c>
      <c r="O21" s="70">
        <f t="shared" si="3"/>
        <v>14.777684515195368</v>
      </c>
      <c r="P21" s="71">
        <v>315981.44</v>
      </c>
      <c r="Q21" s="72">
        <v>23047</v>
      </c>
      <c r="R21" s="73">
        <f t="shared" si="4"/>
        <v>-0.8061016495146044</v>
      </c>
      <c r="S21" s="73">
        <f t="shared" si="4"/>
        <v>-0.8201067384041307</v>
      </c>
      <c r="T21" s="67">
        <v>377249.72</v>
      </c>
      <c r="U21" s="68">
        <v>27193</v>
      </c>
      <c r="V21" s="74">
        <f t="shared" si="0"/>
        <v>13.87304526900305</v>
      </c>
    </row>
    <row r="22" spans="1:22" s="75" customFormat="1" ht="11.25">
      <c r="A22" s="57">
        <v>16</v>
      </c>
      <c r="B22" s="77" t="s">
        <v>24</v>
      </c>
      <c r="C22" s="59" t="s">
        <v>158</v>
      </c>
      <c r="D22" s="60" t="s">
        <v>40</v>
      </c>
      <c r="E22" s="61" t="s">
        <v>158</v>
      </c>
      <c r="F22" s="62">
        <v>43378</v>
      </c>
      <c r="G22" s="63" t="s">
        <v>46</v>
      </c>
      <c r="H22" s="64">
        <v>73</v>
      </c>
      <c r="I22" s="64">
        <v>73</v>
      </c>
      <c r="J22" s="65">
        <v>73</v>
      </c>
      <c r="K22" s="66">
        <v>1</v>
      </c>
      <c r="L22" s="67">
        <v>44236</v>
      </c>
      <c r="M22" s="68">
        <v>3864</v>
      </c>
      <c r="N22" s="69">
        <f>M22/J22</f>
        <v>52.93150684931507</v>
      </c>
      <c r="O22" s="70">
        <f t="shared" si="3"/>
        <v>11.44824016563147</v>
      </c>
      <c r="P22" s="71"/>
      <c r="Q22" s="72"/>
      <c r="R22" s="73"/>
      <c r="S22" s="73"/>
      <c r="T22" s="67">
        <v>44236</v>
      </c>
      <c r="U22" s="68">
        <v>3864</v>
      </c>
      <c r="V22" s="74">
        <f t="shared" si="0"/>
        <v>11.44824016563147</v>
      </c>
    </row>
    <row r="23" spans="1:22" s="75" customFormat="1" ht="11.25">
      <c r="A23" s="57">
        <v>17</v>
      </c>
      <c r="B23" s="58"/>
      <c r="C23" s="59" t="s">
        <v>147</v>
      </c>
      <c r="D23" s="60" t="s">
        <v>45</v>
      </c>
      <c r="E23" s="61" t="s">
        <v>148</v>
      </c>
      <c r="F23" s="62">
        <v>43371</v>
      </c>
      <c r="G23" s="63" t="s">
        <v>23</v>
      </c>
      <c r="H23" s="64">
        <v>67</v>
      </c>
      <c r="I23" s="64">
        <v>52</v>
      </c>
      <c r="J23" s="65">
        <v>52</v>
      </c>
      <c r="K23" s="66">
        <v>2</v>
      </c>
      <c r="L23" s="67">
        <v>42487</v>
      </c>
      <c r="M23" s="68">
        <v>2737</v>
      </c>
      <c r="N23" s="69">
        <f>M23/J23</f>
        <v>52.63461538461539</v>
      </c>
      <c r="O23" s="70">
        <f t="shared" si="3"/>
        <v>15.523200584581659</v>
      </c>
      <c r="P23" s="71">
        <v>142459</v>
      </c>
      <c r="Q23" s="72">
        <v>9678</v>
      </c>
      <c r="R23" s="73">
        <f aca="true" t="shared" si="5" ref="R23:S27">IF(P23&lt;&gt;0,-(P23-L23)/P23,"")</f>
        <v>-0.7017598045753515</v>
      </c>
      <c r="S23" s="73">
        <f t="shared" si="5"/>
        <v>-0.7171936350485637</v>
      </c>
      <c r="T23" s="67">
        <v>231446</v>
      </c>
      <c r="U23" s="68">
        <v>18415</v>
      </c>
      <c r="V23" s="74">
        <f t="shared" si="0"/>
        <v>12.568341026337226</v>
      </c>
    </row>
    <row r="24" spans="1:22" s="75" customFormat="1" ht="11.25">
      <c r="A24" s="57">
        <v>18</v>
      </c>
      <c r="B24" s="58"/>
      <c r="C24" s="78" t="s">
        <v>115</v>
      </c>
      <c r="D24" s="79" t="s">
        <v>25</v>
      </c>
      <c r="E24" s="80" t="s">
        <v>116</v>
      </c>
      <c r="F24" s="81">
        <v>43357</v>
      </c>
      <c r="G24" s="63" t="s">
        <v>26</v>
      </c>
      <c r="H24" s="82">
        <v>324</v>
      </c>
      <c r="I24" s="82">
        <v>55</v>
      </c>
      <c r="J24" s="65">
        <v>55</v>
      </c>
      <c r="K24" s="66">
        <v>4</v>
      </c>
      <c r="L24" s="67">
        <v>30060.06</v>
      </c>
      <c r="M24" s="68">
        <v>2412</v>
      </c>
      <c r="N24" s="69">
        <f>M24/J24</f>
        <v>43.85454545454545</v>
      </c>
      <c r="O24" s="70">
        <f t="shared" si="3"/>
        <v>12.46271144278607</v>
      </c>
      <c r="P24" s="71">
        <v>273692</v>
      </c>
      <c r="Q24" s="72">
        <v>19702</v>
      </c>
      <c r="R24" s="73">
        <f t="shared" si="5"/>
        <v>-0.890168291364015</v>
      </c>
      <c r="S24" s="73">
        <f t="shared" si="5"/>
        <v>-0.8775758806212567</v>
      </c>
      <c r="T24" s="83">
        <v>2173202.86</v>
      </c>
      <c r="U24" s="84">
        <v>152323</v>
      </c>
      <c r="V24" s="74">
        <f t="shared" si="0"/>
        <v>14.26706971370049</v>
      </c>
    </row>
    <row r="25" spans="1:22" s="75" customFormat="1" ht="11.25">
      <c r="A25" s="57">
        <v>19</v>
      </c>
      <c r="B25" s="58"/>
      <c r="C25" s="59" t="s">
        <v>130</v>
      </c>
      <c r="D25" s="60" t="s">
        <v>25</v>
      </c>
      <c r="E25" s="61" t="s">
        <v>131</v>
      </c>
      <c r="F25" s="62">
        <v>43364</v>
      </c>
      <c r="G25" s="63" t="s">
        <v>33</v>
      </c>
      <c r="H25" s="64">
        <v>126</v>
      </c>
      <c r="I25" s="64">
        <v>49</v>
      </c>
      <c r="J25" s="65">
        <v>49</v>
      </c>
      <c r="K25" s="66">
        <v>3</v>
      </c>
      <c r="L25" s="67">
        <v>34446.66</v>
      </c>
      <c r="M25" s="68">
        <v>2284</v>
      </c>
      <c r="N25" s="69">
        <f>M25/J25</f>
        <v>46.61224489795919</v>
      </c>
      <c r="O25" s="70">
        <f t="shared" si="3"/>
        <v>15.08172504378284</v>
      </c>
      <c r="P25" s="71">
        <v>154316.59</v>
      </c>
      <c r="Q25" s="72">
        <v>10752</v>
      </c>
      <c r="R25" s="73">
        <f t="shared" si="5"/>
        <v>-0.7767792821238468</v>
      </c>
      <c r="S25" s="73">
        <f t="shared" si="5"/>
        <v>-0.7875744047619048</v>
      </c>
      <c r="T25" s="67">
        <v>487905.33</v>
      </c>
      <c r="U25" s="68">
        <v>34679</v>
      </c>
      <c r="V25" s="74">
        <f t="shared" si="0"/>
        <v>14.0691868277632</v>
      </c>
    </row>
    <row r="26" spans="1:22" s="75" customFormat="1" ht="11.25">
      <c r="A26" s="57">
        <v>20</v>
      </c>
      <c r="B26" s="58"/>
      <c r="C26" s="59" t="s">
        <v>106</v>
      </c>
      <c r="D26" s="60" t="s">
        <v>25</v>
      </c>
      <c r="E26" s="61" t="s">
        <v>107</v>
      </c>
      <c r="F26" s="62">
        <v>43357</v>
      </c>
      <c r="G26" s="63" t="s">
        <v>34</v>
      </c>
      <c r="H26" s="64">
        <v>69</v>
      </c>
      <c r="I26" s="64">
        <v>14</v>
      </c>
      <c r="J26" s="65">
        <v>14</v>
      </c>
      <c r="K26" s="66">
        <v>4</v>
      </c>
      <c r="L26" s="116">
        <v>42642.01</v>
      </c>
      <c r="M26" s="117">
        <v>2137</v>
      </c>
      <c r="N26" s="69">
        <f>M26/J26</f>
        <v>152.64285714285714</v>
      </c>
      <c r="O26" s="70">
        <f t="shared" si="3"/>
        <v>19.95414599906411</v>
      </c>
      <c r="P26" s="71">
        <v>83160.94</v>
      </c>
      <c r="Q26" s="72">
        <v>4469</v>
      </c>
      <c r="R26" s="73">
        <f t="shared" si="5"/>
        <v>-0.487235113023013</v>
      </c>
      <c r="S26" s="73">
        <f t="shared" si="5"/>
        <v>-0.5218169612888789</v>
      </c>
      <c r="T26" s="116">
        <v>518032.19</v>
      </c>
      <c r="U26" s="117">
        <v>31264</v>
      </c>
      <c r="V26" s="74">
        <f t="shared" si="0"/>
        <v>16.569606896110542</v>
      </c>
    </row>
    <row r="27" spans="1:22" s="75" customFormat="1" ht="11.25">
      <c r="A27" s="57">
        <v>21</v>
      </c>
      <c r="B27" s="58"/>
      <c r="C27" s="78" t="s">
        <v>87</v>
      </c>
      <c r="D27" s="79" t="s">
        <v>40</v>
      </c>
      <c r="E27" s="80" t="s">
        <v>86</v>
      </c>
      <c r="F27" s="81">
        <v>43322</v>
      </c>
      <c r="G27" s="63" t="s">
        <v>28</v>
      </c>
      <c r="H27" s="82">
        <v>333</v>
      </c>
      <c r="I27" s="82">
        <v>8</v>
      </c>
      <c r="J27" s="65">
        <v>8</v>
      </c>
      <c r="K27" s="66">
        <v>9</v>
      </c>
      <c r="L27" s="67">
        <v>16094</v>
      </c>
      <c r="M27" s="68">
        <v>1785</v>
      </c>
      <c r="N27" s="69">
        <f>M27/J27</f>
        <v>223.125</v>
      </c>
      <c r="O27" s="70">
        <f t="shared" si="3"/>
        <v>9.01624649859944</v>
      </c>
      <c r="P27" s="71">
        <v>42013</v>
      </c>
      <c r="Q27" s="72">
        <v>3714</v>
      </c>
      <c r="R27" s="73">
        <f t="shared" si="5"/>
        <v>-0.6169280936852879</v>
      </c>
      <c r="S27" s="73">
        <f t="shared" si="5"/>
        <v>-0.5193861066235864</v>
      </c>
      <c r="T27" s="83">
        <v>8323698</v>
      </c>
      <c r="U27" s="84">
        <v>615237</v>
      </c>
      <c r="V27" s="74">
        <f t="shared" si="0"/>
        <v>13.529254579942364</v>
      </c>
    </row>
    <row r="28" spans="1:22" s="75" customFormat="1" ht="11.25">
      <c r="A28" s="57">
        <v>22</v>
      </c>
      <c r="B28" s="77" t="s">
        <v>24</v>
      </c>
      <c r="C28" s="92" t="s">
        <v>159</v>
      </c>
      <c r="D28" s="60" t="s">
        <v>40</v>
      </c>
      <c r="E28" s="93" t="s">
        <v>159</v>
      </c>
      <c r="F28" s="62">
        <v>43378</v>
      </c>
      <c r="G28" s="63" t="s">
        <v>36</v>
      </c>
      <c r="H28" s="64">
        <v>17</v>
      </c>
      <c r="I28" s="64">
        <v>17</v>
      </c>
      <c r="J28" s="65">
        <v>17</v>
      </c>
      <c r="K28" s="66">
        <v>1</v>
      </c>
      <c r="L28" s="129">
        <v>18499</v>
      </c>
      <c r="M28" s="130">
        <v>1590</v>
      </c>
      <c r="N28" s="69">
        <f>M28/J28</f>
        <v>93.52941176470588</v>
      </c>
      <c r="O28" s="70">
        <f t="shared" si="3"/>
        <v>11.634591194968554</v>
      </c>
      <c r="P28" s="96"/>
      <c r="Q28" s="97"/>
      <c r="R28" s="73"/>
      <c r="S28" s="73"/>
      <c r="T28" s="94">
        <v>18499</v>
      </c>
      <c r="U28" s="95">
        <v>2629</v>
      </c>
      <c r="V28" s="74">
        <f t="shared" si="0"/>
        <v>7.03651578546976</v>
      </c>
    </row>
    <row r="29" spans="1:22" s="75" customFormat="1" ht="11.25">
      <c r="A29" s="57">
        <v>23</v>
      </c>
      <c r="B29" s="58"/>
      <c r="C29" s="78" t="s">
        <v>104</v>
      </c>
      <c r="D29" s="79" t="s">
        <v>27</v>
      </c>
      <c r="E29" s="80" t="s">
        <v>105</v>
      </c>
      <c r="F29" s="81">
        <v>43350</v>
      </c>
      <c r="G29" s="63" t="s">
        <v>28</v>
      </c>
      <c r="H29" s="82">
        <v>218</v>
      </c>
      <c r="I29" s="82">
        <v>24</v>
      </c>
      <c r="J29" s="65">
        <v>24</v>
      </c>
      <c r="K29" s="66">
        <v>5</v>
      </c>
      <c r="L29" s="67">
        <v>18663</v>
      </c>
      <c r="M29" s="68">
        <v>1313</v>
      </c>
      <c r="N29" s="69">
        <f>M29/J29</f>
        <v>54.708333333333336</v>
      </c>
      <c r="O29" s="70">
        <f t="shared" si="3"/>
        <v>14.214013709063215</v>
      </c>
      <c r="P29" s="71">
        <v>177587</v>
      </c>
      <c r="Q29" s="72">
        <v>12567</v>
      </c>
      <c r="R29" s="73">
        <f aca="true" t="shared" si="6" ref="R29:R39">IF(P29&lt;&gt;0,-(P29-L29)/P29,"")</f>
        <v>-0.8949078479843682</v>
      </c>
      <c r="S29" s="73">
        <f aca="true" t="shared" si="7" ref="S29:S39">IF(Q29&lt;&gt;0,-(Q29-M29)/Q29,"")</f>
        <v>-0.8955200127317577</v>
      </c>
      <c r="T29" s="83">
        <v>2866908</v>
      </c>
      <c r="U29" s="84">
        <v>198067</v>
      </c>
      <c r="V29" s="74">
        <f t="shared" si="0"/>
        <v>14.474435418318043</v>
      </c>
    </row>
    <row r="30" spans="1:22" s="75" customFormat="1" ht="11.25">
      <c r="A30" s="57">
        <v>24</v>
      </c>
      <c r="B30" s="58"/>
      <c r="C30" s="59" t="s">
        <v>136</v>
      </c>
      <c r="D30" s="60" t="s">
        <v>53</v>
      </c>
      <c r="E30" s="61" t="s">
        <v>137</v>
      </c>
      <c r="F30" s="62">
        <v>43371</v>
      </c>
      <c r="G30" s="63" t="s">
        <v>43</v>
      </c>
      <c r="H30" s="64">
        <v>10</v>
      </c>
      <c r="I30" s="64">
        <v>10</v>
      </c>
      <c r="J30" s="65">
        <v>10</v>
      </c>
      <c r="K30" s="66">
        <v>2</v>
      </c>
      <c r="L30" s="67">
        <v>18519</v>
      </c>
      <c r="M30" s="68">
        <v>1187</v>
      </c>
      <c r="N30" s="69">
        <f>M30/J30</f>
        <v>118.7</v>
      </c>
      <c r="O30" s="70">
        <f t="shared" si="3"/>
        <v>15.601516427969672</v>
      </c>
      <c r="P30" s="71">
        <v>804</v>
      </c>
      <c r="Q30" s="72">
        <v>52</v>
      </c>
      <c r="R30" s="73">
        <f t="shared" si="6"/>
        <v>22.03358208955224</v>
      </c>
      <c r="S30" s="73">
        <f t="shared" si="7"/>
        <v>21.826923076923077</v>
      </c>
      <c r="T30" s="67">
        <v>19323</v>
      </c>
      <c r="U30" s="68">
        <v>1239</v>
      </c>
      <c r="V30" s="74">
        <f t="shared" si="0"/>
        <v>15.595641646489105</v>
      </c>
    </row>
    <row r="31" spans="1:22" s="75" customFormat="1" ht="11.25">
      <c r="A31" s="57">
        <v>25</v>
      </c>
      <c r="B31" s="58"/>
      <c r="C31" s="59" t="s">
        <v>114</v>
      </c>
      <c r="D31" s="60" t="s">
        <v>25</v>
      </c>
      <c r="E31" s="61" t="s">
        <v>114</v>
      </c>
      <c r="F31" s="62">
        <v>43357</v>
      </c>
      <c r="G31" s="63" t="s">
        <v>37</v>
      </c>
      <c r="H31" s="64">
        <v>203</v>
      </c>
      <c r="I31" s="64">
        <v>15</v>
      </c>
      <c r="J31" s="65">
        <v>15</v>
      </c>
      <c r="K31" s="66">
        <v>4</v>
      </c>
      <c r="L31" s="67">
        <v>16838.37</v>
      </c>
      <c r="M31" s="68">
        <v>1187</v>
      </c>
      <c r="N31" s="69">
        <f>M31/J31</f>
        <v>79.13333333333334</v>
      </c>
      <c r="O31" s="70">
        <f t="shared" si="3"/>
        <v>14.185652906486942</v>
      </c>
      <c r="P31" s="71">
        <v>72680.22</v>
      </c>
      <c r="Q31" s="72">
        <v>4865</v>
      </c>
      <c r="R31" s="73">
        <f t="shared" si="6"/>
        <v>-0.7683225229642949</v>
      </c>
      <c r="S31" s="73">
        <f t="shared" si="7"/>
        <v>-0.7560123329907502</v>
      </c>
      <c r="T31" s="67">
        <v>780113.4</v>
      </c>
      <c r="U31" s="68">
        <v>59003</v>
      </c>
      <c r="V31" s="74">
        <f t="shared" si="0"/>
        <v>13.2215887327763</v>
      </c>
    </row>
    <row r="32" spans="1:22" s="75" customFormat="1" ht="11.25">
      <c r="A32" s="57">
        <v>26</v>
      </c>
      <c r="B32" s="58"/>
      <c r="C32" s="59" t="s">
        <v>102</v>
      </c>
      <c r="D32" s="60" t="s">
        <v>31</v>
      </c>
      <c r="E32" s="61" t="s">
        <v>103</v>
      </c>
      <c r="F32" s="62">
        <v>43350</v>
      </c>
      <c r="G32" s="63" t="s">
        <v>23</v>
      </c>
      <c r="H32" s="64">
        <v>313</v>
      </c>
      <c r="I32" s="64">
        <v>13</v>
      </c>
      <c r="J32" s="65">
        <v>13</v>
      </c>
      <c r="K32" s="66">
        <v>5</v>
      </c>
      <c r="L32" s="67">
        <v>12749</v>
      </c>
      <c r="M32" s="68">
        <v>1155</v>
      </c>
      <c r="N32" s="69">
        <f>M32/J32</f>
        <v>88.84615384615384</v>
      </c>
      <c r="O32" s="70">
        <f t="shared" si="3"/>
        <v>11.038095238095238</v>
      </c>
      <c r="P32" s="71">
        <v>52472</v>
      </c>
      <c r="Q32" s="72">
        <v>4027</v>
      </c>
      <c r="R32" s="73">
        <f t="shared" si="6"/>
        <v>-0.7570323220003049</v>
      </c>
      <c r="S32" s="73">
        <f t="shared" si="7"/>
        <v>-0.713185994536876</v>
      </c>
      <c r="T32" s="67">
        <v>1557439</v>
      </c>
      <c r="U32" s="68">
        <v>123573</v>
      </c>
      <c r="V32" s="74">
        <f t="shared" si="0"/>
        <v>12.60339232680278</v>
      </c>
    </row>
    <row r="33" spans="1:22" s="75" customFormat="1" ht="11.25">
      <c r="A33" s="57">
        <v>27</v>
      </c>
      <c r="B33" s="58"/>
      <c r="C33" s="59" t="s">
        <v>97</v>
      </c>
      <c r="D33" s="60" t="s">
        <v>25</v>
      </c>
      <c r="E33" s="61" t="s">
        <v>97</v>
      </c>
      <c r="F33" s="62">
        <v>43343</v>
      </c>
      <c r="G33" s="63" t="s">
        <v>23</v>
      </c>
      <c r="H33" s="64">
        <v>204</v>
      </c>
      <c r="I33" s="64">
        <v>14</v>
      </c>
      <c r="J33" s="65">
        <v>14</v>
      </c>
      <c r="K33" s="66">
        <v>6</v>
      </c>
      <c r="L33" s="67">
        <v>12885</v>
      </c>
      <c r="M33" s="68">
        <v>846</v>
      </c>
      <c r="N33" s="69">
        <f>M33/J33</f>
        <v>60.42857142857143</v>
      </c>
      <c r="O33" s="70">
        <f t="shared" si="3"/>
        <v>15.23049645390071</v>
      </c>
      <c r="P33" s="71">
        <v>55713</v>
      </c>
      <c r="Q33" s="72">
        <v>3727</v>
      </c>
      <c r="R33" s="73">
        <f t="shared" si="6"/>
        <v>-0.7687254321253567</v>
      </c>
      <c r="S33" s="73">
        <f t="shared" si="7"/>
        <v>-0.7730077810571505</v>
      </c>
      <c r="T33" s="67">
        <v>1828496</v>
      </c>
      <c r="U33" s="68">
        <v>137788</v>
      </c>
      <c r="V33" s="74">
        <f t="shared" si="0"/>
        <v>13.270357360582924</v>
      </c>
    </row>
    <row r="34" spans="1:22" s="75" customFormat="1" ht="11.25">
      <c r="A34" s="57">
        <v>28</v>
      </c>
      <c r="B34" s="58"/>
      <c r="C34" s="59" t="s">
        <v>32</v>
      </c>
      <c r="D34" s="60" t="s">
        <v>27</v>
      </c>
      <c r="E34" s="61" t="s">
        <v>32</v>
      </c>
      <c r="F34" s="62">
        <v>43252</v>
      </c>
      <c r="G34" s="63" t="s">
        <v>33</v>
      </c>
      <c r="H34" s="64">
        <v>215</v>
      </c>
      <c r="I34" s="64">
        <v>4</v>
      </c>
      <c r="J34" s="65">
        <v>4</v>
      </c>
      <c r="K34" s="66">
        <v>19</v>
      </c>
      <c r="L34" s="116">
        <v>11923.5</v>
      </c>
      <c r="M34" s="117">
        <v>770</v>
      </c>
      <c r="N34" s="69">
        <f>M34/J34</f>
        <v>192.5</v>
      </c>
      <c r="O34" s="70">
        <f t="shared" si="3"/>
        <v>15.485064935064935</v>
      </c>
      <c r="P34" s="71">
        <v>12342</v>
      </c>
      <c r="Q34" s="72">
        <v>845</v>
      </c>
      <c r="R34" s="73">
        <f t="shared" si="6"/>
        <v>-0.03390860476421974</v>
      </c>
      <c r="S34" s="73">
        <f t="shared" si="7"/>
        <v>-0.08875739644970414</v>
      </c>
      <c r="T34" s="116">
        <v>3188065.43</v>
      </c>
      <c r="U34" s="117">
        <v>238727</v>
      </c>
      <c r="V34" s="74">
        <f t="shared" si="0"/>
        <v>13.354440134546994</v>
      </c>
    </row>
    <row r="35" spans="1:22" s="75" customFormat="1" ht="11.25">
      <c r="A35" s="57">
        <v>29</v>
      </c>
      <c r="B35" s="58"/>
      <c r="C35" s="59" t="s">
        <v>140</v>
      </c>
      <c r="D35" s="60" t="s">
        <v>40</v>
      </c>
      <c r="E35" s="61" t="s">
        <v>139</v>
      </c>
      <c r="F35" s="62">
        <v>43371</v>
      </c>
      <c r="G35" s="63" t="s">
        <v>38</v>
      </c>
      <c r="H35" s="64">
        <v>18</v>
      </c>
      <c r="I35" s="64">
        <v>12</v>
      </c>
      <c r="J35" s="65">
        <v>12</v>
      </c>
      <c r="K35" s="66">
        <v>2</v>
      </c>
      <c r="L35" s="67">
        <v>7534.91</v>
      </c>
      <c r="M35" s="68">
        <v>661</v>
      </c>
      <c r="N35" s="69">
        <f>M35/J35</f>
        <v>55.083333333333336</v>
      </c>
      <c r="O35" s="70">
        <f t="shared" si="3"/>
        <v>11.399258698940999</v>
      </c>
      <c r="P35" s="71">
        <v>16529.02</v>
      </c>
      <c r="Q35" s="72">
        <v>1262</v>
      </c>
      <c r="R35" s="73">
        <f t="shared" si="6"/>
        <v>-0.5441405479574711</v>
      </c>
      <c r="S35" s="73">
        <f t="shared" si="7"/>
        <v>-0.4762282091917591</v>
      </c>
      <c r="T35" s="67">
        <v>24063.93</v>
      </c>
      <c r="U35" s="68">
        <v>1923</v>
      </c>
      <c r="V35" s="74">
        <f t="shared" si="0"/>
        <v>12.51374414976599</v>
      </c>
    </row>
    <row r="36" spans="1:22" s="75" customFormat="1" ht="11.25">
      <c r="A36" s="57">
        <v>30</v>
      </c>
      <c r="B36" s="58"/>
      <c r="C36" s="59" t="s">
        <v>109</v>
      </c>
      <c r="D36" s="60" t="s">
        <v>40</v>
      </c>
      <c r="E36" s="61" t="s">
        <v>109</v>
      </c>
      <c r="F36" s="62">
        <v>43357</v>
      </c>
      <c r="G36" s="63" t="s">
        <v>43</v>
      </c>
      <c r="H36" s="64">
        <v>9</v>
      </c>
      <c r="I36" s="64">
        <v>3</v>
      </c>
      <c r="J36" s="65">
        <v>3</v>
      </c>
      <c r="K36" s="66">
        <v>4</v>
      </c>
      <c r="L36" s="116">
        <v>3462.6</v>
      </c>
      <c r="M36" s="117">
        <v>661</v>
      </c>
      <c r="N36" s="69">
        <f>M36/J36</f>
        <v>220.33333333333334</v>
      </c>
      <c r="O36" s="70">
        <f t="shared" si="3"/>
        <v>5.238426626323752</v>
      </c>
      <c r="P36" s="71">
        <v>435</v>
      </c>
      <c r="Q36" s="72">
        <v>33</v>
      </c>
      <c r="R36" s="73">
        <f t="shared" si="6"/>
        <v>6.96</v>
      </c>
      <c r="S36" s="73">
        <f t="shared" si="7"/>
        <v>19.03030303030303</v>
      </c>
      <c r="T36" s="116">
        <v>12906.6</v>
      </c>
      <c r="U36" s="117">
        <v>1417</v>
      </c>
      <c r="V36" s="74">
        <f t="shared" si="0"/>
        <v>9.108398023994354</v>
      </c>
    </row>
    <row r="37" spans="1:22" s="75" customFormat="1" ht="11.25">
      <c r="A37" s="57">
        <v>31</v>
      </c>
      <c r="B37" s="58"/>
      <c r="C37" s="59" t="s">
        <v>56</v>
      </c>
      <c r="D37" s="60" t="s">
        <v>53</v>
      </c>
      <c r="E37" s="61" t="s">
        <v>56</v>
      </c>
      <c r="F37" s="62">
        <v>43112</v>
      </c>
      <c r="G37" s="63" t="s">
        <v>34</v>
      </c>
      <c r="H37" s="64">
        <v>36</v>
      </c>
      <c r="I37" s="64">
        <v>2</v>
      </c>
      <c r="J37" s="65">
        <v>2</v>
      </c>
      <c r="K37" s="66">
        <v>19</v>
      </c>
      <c r="L37" s="125">
        <v>3207.62</v>
      </c>
      <c r="M37" s="126">
        <v>641</v>
      </c>
      <c r="N37" s="69">
        <f>M37/J37</f>
        <v>320.5</v>
      </c>
      <c r="O37" s="70">
        <f t="shared" si="3"/>
        <v>5.0040873634945395</v>
      </c>
      <c r="P37" s="71">
        <v>10216.82</v>
      </c>
      <c r="Q37" s="72">
        <v>2043</v>
      </c>
      <c r="R37" s="73">
        <f t="shared" si="6"/>
        <v>-0.68604516865326</v>
      </c>
      <c r="S37" s="73">
        <f t="shared" si="7"/>
        <v>-0.6862457170827215</v>
      </c>
      <c r="T37" s="120">
        <v>543100.48</v>
      </c>
      <c r="U37" s="121">
        <v>44385</v>
      </c>
      <c r="V37" s="74">
        <f t="shared" si="0"/>
        <v>12.236126619353385</v>
      </c>
    </row>
    <row r="38" spans="1:22" s="75" customFormat="1" ht="11.25">
      <c r="A38" s="57">
        <v>32</v>
      </c>
      <c r="B38" s="58"/>
      <c r="C38" s="59" t="s">
        <v>39</v>
      </c>
      <c r="D38" s="60" t="s">
        <v>40</v>
      </c>
      <c r="E38" s="61" t="s">
        <v>41</v>
      </c>
      <c r="F38" s="62">
        <v>43252</v>
      </c>
      <c r="G38" s="63" t="s">
        <v>34</v>
      </c>
      <c r="H38" s="64">
        <v>48</v>
      </c>
      <c r="I38" s="64">
        <v>1</v>
      </c>
      <c r="J38" s="65">
        <v>1</v>
      </c>
      <c r="K38" s="66">
        <v>11</v>
      </c>
      <c r="L38" s="67">
        <v>2970.01</v>
      </c>
      <c r="M38" s="68">
        <v>594</v>
      </c>
      <c r="N38" s="69">
        <f>M38/J38</f>
        <v>594</v>
      </c>
      <c r="O38" s="70">
        <f t="shared" si="3"/>
        <v>5.000016835016836</v>
      </c>
      <c r="P38" s="71">
        <v>4158.01</v>
      </c>
      <c r="Q38" s="72">
        <v>832</v>
      </c>
      <c r="R38" s="73">
        <f t="shared" si="6"/>
        <v>-0.285713598572394</v>
      </c>
      <c r="S38" s="73">
        <f t="shared" si="7"/>
        <v>-0.2860576923076923</v>
      </c>
      <c r="T38" s="86">
        <v>203859.08000000002</v>
      </c>
      <c r="U38" s="87">
        <v>14296</v>
      </c>
      <c r="V38" s="74">
        <f t="shared" si="0"/>
        <v>14.259868494683829</v>
      </c>
    </row>
    <row r="39" spans="1:22" s="75" customFormat="1" ht="11.25">
      <c r="A39" s="57">
        <v>33</v>
      </c>
      <c r="B39" s="58"/>
      <c r="C39" s="59" t="s">
        <v>144</v>
      </c>
      <c r="D39" s="60" t="s">
        <v>25</v>
      </c>
      <c r="E39" s="61" t="s">
        <v>143</v>
      </c>
      <c r="F39" s="62">
        <v>43371</v>
      </c>
      <c r="G39" s="63" t="s">
        <v>42</v>
      </c>
      <c r="H39" s="64">
        <v>99</v>
      </c>
      <c r="I39" s="64">
        <v>31</v>
      </c>
      <c r="J39" s="65">
        <v>31</v>
      </c>
      <c r="K39" s="66">
        <v>2</v>
      </c>
      <c r="L39" s="67">
        <v>7665.5</v>
      </c>
      <c r="M39" s="84">
        <v>592</v>
      </c>
      <c r="N39" s="69">
        <f>M39/J39</f>
        <v>19.096774193548388</v>
      </c>
      <c r="O39" s="70">
        <f t="shared" si="3"/>
        <v>12.94847972972973</v>
      </c>
      <c r="P39" s="71">
        <v>97797</v>
      </c>
      <c r="Q39" s="101">
        <v>7776</v>
      </c>
      <c r="R39" s="73">
        <f t="shared" si="6"/>
        <v>-0.92161825004857</v>
      </c>
      <c r="S39" s="73">
        <f t="shared" si="7"/>
        <v>-0.9238683127572016</v>
      </c>
      <c r="T39" s="83">
        <v>105462.5</v>
      </c>
      <c r="U39" s="84">
        <v>8368</v>
      </c>
      <c r="V39" s="74">
        <f t="shared" si="0"/>
        <v>12.60307122370937</v>
      </c>
    </row>
    <row r="40" spans="1:22" s="75" customFormat="1" ht="11.25">
      <c r="A40" s="57">
        <v>34</v>
      </c>
      <c r="B40" s="77" t="s">
        <v>24</v>
      </c>
      <c r="C40" s="59" t="s">
        <v>153</v>
      </c>
      <c r="D40" s="60" t="s">
        <v>25</v>
      </c>
      <c r="E40" s="61" t="s">
        <v>154</v>
      </c>
      <c r="F40" s="62">
        <v>43378</v>
      </c>
      <c r="G40" s="63" t="s">
        <v>43</v>
      </c>
      <c r="H40" s="64">
        <v>13</v>
      </c>
      <c r="I40" s="64">
        <v>13</v>
      </c>
      <c r="J40" s="65">
        <v>13</v>
      </c>
      <c r="K40" s="66">
        <v>2</v>
      </c>
      <c r="L40" s="67">
        <v>8379.96</v>
      </c>
      <c r="M40" s="68">
        <v>530</v>
      </c>
      <c r="N40" s="69">
        <f>M40/J40</f>
        <v>40.76923076923077</v>
      </c>
      <c r="O40" s="70">
        <f t="shared" si="3"/>
        <v>15.811245283018867</v>
      </c>
      <c r="P40" s="71"/>
      <c r="Q40" s="72"/>
      <c r="R40" s="73"/>
      <c r="S40" s="73"/>
      <c r="T40" s="67">
        <v>17050.46</v>
      </c>
      <c r="U40" s="68">
        <v>1066</v>
      </c>
      <c r="V40" s="74">
        <f t="shared" si="0"/>
        <v>15.994803001876171</v>
      </c>
    </row>
    <row r="41" spans="1:22" s="75" customFormat="1" ht="11.25">
      <c r="A41" s="57">
        <v>35</v>
      </c>
      <c r="B41" s="58"/>
      <c r="C41" s="59" t="s">
        <v>126</v>
      </c>
      <c r="D41" s="60" t="s">
        <v>27</v>
      </c>
      <c r="E41" s="61" t="s">
        <v>126</v>
      </c>
      <c r="F41" s="62">
        <v>43364</v>
      </c>
      <c r="G41" s="63" t="s">
        <v>43</v>
      </c>
      <c r="H41" s="64">
        <v>14</v>
      </c>
      <c r="I41" s="64">
        <v>7</v>
      </c>
      <c r="J41" s="65">
        <v>7</v>
      </c>
      <c r="K41" s="66">
        <v>3</v>
      </c>
      <c r="L41" s="67">
        <v>6133</v>
      </c>
      <c r="M41" s="68">
        <v>474</v>
      </c>
      <c r="N41" s="69">
        <f>M41/J41</f>
        <v>67.71428571428571</v>
      </c>
      <c r="O41" s="70">
        <f t="shared" si="3"/>
        <v>12.938818565400844</v>
      </c>
      <c r="P41" s="71">
        <v>8470.5</v>
      </c>
      <c r="Q41" s="72">
        <v>591</v>
      </c>
      <c r="R41" s="73">
        <f aca="true" t="shared" si="8" ref="R41:S46">IF(P41&lt;&gt;0,-(P41-L41)/P41,"")</f>
        <v>-0.2759577356708577</v>
      </c>
      <c r="S41" s="73">
        <f t="shared" si="8"/>
        <v>-0.19796954314720813</v>
      </c>
      <c r="T41" s="67">
        <v>27392.5</v>
      </c>
      <c r="U41" s="68">
        <v>1983</v>
      </c>
      <c r="V41" s="74">
        <f t="shared" si="0"/>
        <v>13.813666162380231</v>
      </c>
    </row>
    <row r="42" spans="1:22" s="75" customFormat="1" ht="11.25">
      <c r="A42" s="57">
        <v>36</v>
      </c>
      <c r="B42" s="58"/>
      <c r="C42" s="59" t="s">
        <v>119</v>
      </c>
      <c r="D42" s="60" t="s">
        <v>40</v>
      </c>
      <c r="E42" s="61" t="s">
        <v>119</v>
      </c>
      <c r="F42" s="62">
        <v>43364</v>
      </c>
      <c r="G42" s="63" t="s">
        <v>34</v>
      </c>
      <c r="H42" s="64">
        <v>147</v>
      </c>
      <c r="I42" s="64">
        <v>4</v>
      </c>
      <c r="J42" s="65">
        <v>4</v>
      </c>
      <c r="K42" s="66">
        <v>3</v>
      </c>
      <c r="L42" s="67">
        <v>2302.01</v>
      </c>
      <c r="M42" s="68">
        <v>444</v>
      </c>
      <c r="N42" s="69">
        <f>M42/J42</f>
        <v>111</v>
      </c>
      <c r="O42" s="70">
        <f t="shared" si="3"/>
        <v>5.184707207207207</v>
      </c>
      <c r="P42" s="71">
        <v>8461</v>
      </c>
      <c r="Q42" s="72">
        <v>729</v>
      </c>
      <c r="R42" s="73">
        <f t="shared" si="8"/>
        <v>-0.7279269589882992</v>
      </c>
      <c r="S42" s="73">
        <f t="shared" si="8"/>
        <v>-0.39094650205761317</v>
      </c>
      <c r="T42" s="86">
        <v>137381.71000000002</v>
      </c>
      <c r="U42" s="87">
        <v>11579</v>
      </c>
      <c r="V42" s="74">
        <f t="shared" si="0"/>
        <v>11.864730114863116</v>
      </c>
    </row>
    <row r="43" spans="1:22" s="75" customFormat="1" ht="11.25">
      <c r="A43" s="57">
        <v>37</v>
      </c>
      <c r="B43" s="58"/>
      <c r="C43" s="59" t="s">
        <v>49</v>
      </c>
      <c r="D43" s="60" t="s">
        <v>35</v>
      </c>
      <c r="E43" s="61" t="s">
        <v>50</v>
      </c>
      <c r="F43" s="62">
        <v>43182</v>
      </c>
      <c r="G43" s="63" t="s">
        <v>34</v>
      </c>
      <c r="H43" s="64">
        <v>250</v>
      </c>
      <c r="I43" s="102">
        <v>1</v>
      </c>
      <c r="J43" s="103">
        <v>1</v>
      </c>
      <c r="K43" s="66">
        <v>15</v>
      </c>
      <c r="L43" s="104">
        <v>1782</v>
      </c>
      <c r="M43" s="105">
        <v>356</v>
      </c>
      <c r="N43" s="69">
        <f>M43/J43</f>
        <v>356</v>
      </c>
      <c r="O43" s="70">
        <f t="shared" si="3"/>
        <v>5.00561797752809</v>
      </c>
      <c r="P43" s="71">
        <v>989.25</v>
      </c>
      <c r="Q43" s="72">
        <v>182</v>
      </c>
      <c r="R43" s="73">
        <f t="shared" si="8"/>
        <v>0.8013646702047005</v>
      </c>
      <c r="S43" s="73">
        <f t="shared" si="8"/>
        <v>0.9560439560439561</v>
      </c>
      <c r="T43" s="106">
        <v>1151543.7000000002</v>
      </c>
      <c r="U43" s="107">
        <v>94043</v>
      </c>
      <c r="V43" s="74">
        <f t="shared" si="0"/>
        <v>12.244863519879207</v>
      </c>
    </row>
    <row r="44" spans="1:22" s="75" customFormat="1" ht="11.25">
      <c r="A44" s="57">
        <v>38</v>
      </c>
      <c r="B44" s="58"/>
      <c r="C44" s="59" t="s">
        <v>63</v>
      </c>
      <c r="D44" s="60" t="s">
        <v>25</v>
      </c>
      <c r="E44" s="61" t="s">
        <v>64</v>
      </c>
      <c r="F44" s="62">
        <v>43084</v>
      </c>
      <c r="G44" s="63" t="s">
        <v>43</v>
      </c>
      <c r="H44" s="64">
        <v>23</v>
      </c>
      <c r="I44" s="64">
        <v>1</v>
      </c>
      <c r="J44" s="65">
        <v>1</v>
      </c>
      <c r="K44" s="66">
        <v>14</v>
      </c>
      <c r="L44" s="67">
        <v>1782</v>
      </c>
      <c r="M44" s="68">
        <v>356</v>
      </c>
      <c r="N44" s="69">
        <f>M44/J44</f>
        <v>356</v>
      </c>
      <c r="O44" s="70">
        <f t="shared" si="3"/>
        <v>5.00561797752809</v>
      </c>
      <c r="P44" s="71">
        <v>70</v>
      </c>
      <c r="Q44" s="72">
        <v>7</v>
      </c>
      <c r="R44" s="73">
        <f t="shared" si="8"/>
        <v>24.457142857142856</v>
      </c>
      <c r="S44" s="73">
        <f t="shared" si="8"/>
        <v>49.857142857142854</v>
      </c>
      <c r="T44" s="67">
        <v>82302.63</v>
      </c>
      <c r="U44" s="68">
        <v>8072</v>
      </c>
      <c r="V44" s="74">
        <f t="shared" si="0"/>
        <v>10.196064172447969</v>
      </c>
    </row>
    <row r="45" spans="1:22" s="75" customFormat="1" ht="11.25">
      <c r="A45" s="57">
        <v>39</v>
      </c>
      <c r="B45" s="58"/>
      <c r="C45" s="59" t="s">
        <v>71</v>
      </c>
      <c r="D45" s="60" t="s">
        <v>45</v>
      </c>
      <c r="E45" s="61" t="s">
        <v>71</v>
      </c>
      <c r="F45" s="62">
        <v>43357</v>
      </c>
      <c r="G45" s="63" t="s">
        <v>33</v>
      </c>
      <c r="H45" s="64">
        <v>34</v>
      </c>
      <c r="I45" s="64">
        <v>2</v>
      </c>
      <c r="J45" s="65">
        <v>2</v>
      </c>
      <c r="K45" s="66">
        <v>4</v>
      </c>
      <c r="L45" s="67">
        <v>2996</v>
      </c>
      <c r="M45" s="68">
        <v>349</v>
      </c>
      <c r="N45" s="69">
        <f>M45/J45</f>
        <v>174.5</v>
      </c>
      <c r="O45" s="70">
        <f t="shared" si="3"/>
        <v>8.584527220630372</v>
      </c>
      <c r="P45" s="71">
        <v>7224.4</v>
      </c>
      <c r="Q45" s="72">
        <v>674</v>
      </c>
      <c r="R45" s="73">
        <f t="shared" si="8"/>
        <v>-0.5852942804938818</v>
      </c>
      <c r="S45" s="73">
        <f t="shared" si="8"/>
        <v>-0.4821958456973294</v>
      </c>
      <c r="T45" s="67">
        <v>62148.22</v>
      </c>
      <c r="U45" s="68">
        <v>4942</v>
      </c>
      <c r="V45" s="74">
        <f t="shared" si="0"/>
        <v>12.575520032375557</v>
      </c>
    </row>
    <row r="46" spans="1:22" s="75" customFormat="1" ht="11.25">
      <c r="A46" s="57">
        <v>40</v>
      </c>
      <c r="B46" s="58"/>
      <c r="C46" s="59" t="s">
        <v>98</v>
      </c>
      <c r="D46" s="60" t="s">
        <v>40</v>
      </c>
      <c r="E46" s="61" t="s">
        <v>99</v>
      </c>
      <c r="F46" s="62">
        <v>43350</v>
      </c>
      <c r="G46" s="63" t="s">
        <v>43</v>
      </c>
      <c r="H46" s="64">
        <v>22</v>
      </c>
      <c r="I46" s="64">
        <v>8</v>
      </c>
      <c r="J46" s="65">
        <v>8</v>
      </c>
      <c r="K46" s="66">
        <v>5</v>
      </c>
      <c r="L46" s="116">
        <v>5318.98</v>
      </c>
      <c r="M46" s="117">
        <v>348</v>
      </c>
      <c r="N46" s="69">
        <f>M46/J46</f>
        <v>43.5</v>
      </c>
      <c r="O46" s="70">
        <f t="shared" si="3"/>
        <v>15.28442528735632</v>
      </c>
      <c r="P46" s="71">
        <v>8659.6</v>
      </c>
      <c r="Q46" s="72">
        <v>762</v>
      </c>
      <c r="R46" s="73">
        <f t="shared" si="8"/>
        <v>-0.38577070534435776</v>
      </c>
      <c r="S46" s="73">
        <f t="shared" si="8"/>
        <v>-0.5433070866141733</v>
      </c>
      <c r="T46" s="116">
        <v>89254.58</v>
      </c>
      <c r="U46" s="117">
        <v>7032</v>
      </c>
      <c r="V46" s="74">
        <f t="shared" si="0"/>
        <v>12.692630830489193</v>
      </c>
    </row>
    <row r="47" spans="1:22" s="75" customFormat="1" ht="11.25">
      <c r="A47" s="57">
        <v>41</v>
      </c>
      <c r="B47" s="58"/>
      <c r="C47" s="78" t="s">
        <v>165</v>
      </c>
      <c r="D47" s="79"/>
      <c r="E47" s="80" t="s">
        <v>166</v>
      </c>
      <c r="F47" s="81">
        <v>43392</v>
      </c>
      <c r="G47" s="63" t="s">
        <v>28</v>
      </c>
      <c r="H47" s="82">
        <v>1</v>
      </c>
      <c r="I47" s="82">
        <v>1</v>
      </c>
      <c r="J47" s="65">
        <v>1</v>
      </c>
      <c r="K47" s="66">
        <v>0</v>
      </c>
      <c r="L47" s="67">
        <v>4762</v>
      </c>
      <c r="M47" s="68">
        <v>317</v>
      </c>
      <c r="N47" s="69">
        <f>M47/J47</f>
        <v>317</v>
      </c>
      <c r="O47" s="70">
        <f t="shared" si="3"/>
        <v>15.022082018927446</v>
      </c>
      <c r="P47" s="71"/>
      <c r="Q47" s="72"/>
      <c r="R47" s="73"/>
      <c r="S47" s="73"/>
      <c r="T47" s="83">
        <v>4762</v>
      </c>
      <c r="U47" s="84">
        <v>317</v>
      </c>
      <c r="V47" s="74">
        <f t="shared" si="0"/>
        <v>15.022082018927446</v>
      </c>
    </row>
    <row r="48" spans="1:22" s="75" customFormat="1" ht="11.25">
      <c r="A48" s="57">
        <v>42</v>
      </c>
      <c r="B48" s="58"/>
      <c r="C48" s="59" t="s">
        <v>77</v>
      </c>
      <c r="D48" s="60" t="s">
        <v>35</v>
      </c>
      <c r="E48" s="61" t="s">
        <v>78</v>
      </c>
      <c r="F48" s="62">
        <v>43294</v>
      </c>
      <c r="G48" s="63" t="s">
        <v>38</v>
      </c>
      <c r="H48" s="64">
        <v>20</v>
      </c>
      <c r="I48" s="64">
        <v>1</v>
      </c>
      <c r="J48" s="65">
        <v>1</v>
      </c>
      <c r="K48" s="66">
        <v>7</v>
      </c>
      <c r="L48" s="116">
        <v>1534</v>
      </c>
      <c r="M48" s="117">
        <v>306</v>
      </c>
      <c r="N48" s="69">
        <f>M48/J48</f>
        <v>306</v>
      </c>
      <c r="O48" s="70">
        <f t="shared" si="3"/>
        <v>5.0130718954248366</v>
      </c>
      <c r="P48" s="71">
        <v>1180</v>
      </c>
      <c r="Q48" s="72">
        <v>236</v>
      </c>
      <c r="R48" s="73">
        <f aca="true" t="shared" si="9" ref="R48:R80">IF(P48&lt;&gt;0,-(P48-L48)/P48,"")</f>
        <v>0.3</v>
      </c>
      <c r="S48" s="73">
        <f aca="true" t="shared" si="10" ref="S48:S80">IF(Q48&lt;&gt;0,-(Q48-M48)/Q48,"")</f>
        <v>0.2966101694915254</v>
      </c>
      <c r="T48" s="116">
        <v>53344.25</v>
      </c>
      <c r="U48" s="117">
        <v>5230</v>
      </c>
      <c r="V48" s="74">
        <f t="shared" si="0"/>
        <v>10.199665391969408</v>
      </c>
    </row>
    <row r="49" spans="1:22" s="75" customFormat="1" ht="11.25">
      <c r="A49" s="57">
        <v>43</v>
      </c>
      <c r="B49" s="85"/>
      <c r="C49" s="59" t="s">
        <v>47</v>
      </c>
      <c r="D49" s="60" t="s">
        <v>40</v>
      </c>
      <c r="E49" s="61" t="s">
        <v>47</v>
      </c>
      <c r="F49" s="62">
        <v>43189</v>
      </c>
      <c r="G49" s="63" t="s">
        <v>30</v>
      </c>
      <c r="H49" s="64">
        <v>77</v>
      </c>
      <c r="I49" s="64">
        <v>3</v>
      </c>
      <c r="J49" s="64">
        <v>3</v>
      </c>
      <c r="K49" s="66">
        <v>28</v>
      </c>
      <c r="L49" s="127">
        <v>3914</v>
      </c>
      <c r="M49" s="128">
        <v>302</v>
      </c>
      <c r="N49" s="69">
        <f>M49/J49</f>
        <v>100.66666666666667</v>
      </c>
      <c r="O49" s="70">
        <f t="shared" si="3"/>
        <v>12.960264900662251</v>
      </c>
      <c r="P49" s="71">
        <v>5237</v>
      </c>
      <c r="Q49" s="72">
        <v>414</v>
      </c>
      <c r="R49" s="73">
        <f t="shared" si="9"/>
        <v>-0.25262554897842276</v>
      </c>
      <c r="S49" s="73">
        <f t="shared" si="10"/>
        <v>-0.27053140096618356</v>
      </c>
      <c r="T49" s="127">
        <v>1976563.91</v>
      </c>
      <c r="U49" s="128">
        <v>132782</v>
      </c>
      <c r="V49" s="74">
        <f t="shared" si="0"/>
        <v>14.885782033709388</v>
      </c>
    </row>
    <row r="50" spans="1:22" s="75" customFormat="1" ht="11.25">
      <c r="A50" s="57">
        <v>44</v>
      </c>
      <c r="B50" s="58"/>
      <c r="C50" s="59" t="s">
        <v>59</v>
      </c>
      <c r="D50" s="60" t="s">
        <v>35</v>
      </c>
      <c r="E50" s="61" t="s">
        <v>60</v>
      </c>
      <c r="F50" s="62">
        <v>42909</v>
      </c>
      <c r="G50" s="63" t="s">
        <v>34</v>
      </c>
      <c r="H50" s="64">
        <v>114</v>
      </c>
      <c r="I50" s="64">
        <v>1</v>
      </c>
      <c r="J50" s="65">
        <v>1</v>
      </c>
      <c r="K50" s="66">
        <v>32</v>
      </c>
      <c r="L50" s="67">
        <v>1425.6</v>
      </c>
      <c r="M50" s="84">
        <v>285</v>
      </c>
      <c r="N50" s="69">
        <f>M50/J50</f>
        <v>285</v>
      </c>
      <c r="O50" s="70">
        <f t="shared" si="3"/>
        <v>5.002105263157895</v>
      </c>
      <c r="P50" s="71">
        <v>2376</v>
      </c>
      <c r="Q50" s="101">
        <v>475</v>
      </c>
      <c r="R50" s="73">
        <f t="shared" si="9"/>
        <v>-0.4</v>
      </c>
      <c r="S50" s="73">
        <f t="shared" si="10"/>
        <v>-0.4</v>
      </c>
      <c r="T50" s="83">
        <v>292830.07999999996</v>
      </c>
      <c r="U50" s="84">
        <v>32153</v>
      </c>
      <c r="V50" s="74">
        <f t="shared" si="0"/>
        <v>9.107395266382607</v>
      </c>
    </row>
    <row r="51" spans="1:22" s="75" customFormat="1" ht="11.25">
      <c r="A51" s="57">
        <v>45</v>
      </c>
      <c r="B51" s="58"/>
      <c r="C51" s="59" t="s">
        <v>100</v>
      </c>
      <c r="D51" s="60" t="s">
        <v>31</v>
      </c>
      <c r="E51" s="61" t="s">
        <v>100</v>
      </c>
      <c r="F51" s="62">
        <v>43350</v>
      </c>
      <c r="G51" s="63" t="s">
        <v>33</v>
      </c>
      <c r="H51" s="64">
        <v>292</v>
      </c>
      <c r="I51" s="64">
        <v>2</v>
      </c>
      <c r="J51" s="65">
        <v>2</v>
      </c>
      <c r="K51" s="66">
        <v>5</v>
      </c>
      <c r="L51" s="67">
        <v>1874.27</v>
      </c>
      <c r="M51" s="68">
        <v>264</v>
      </c>
      <c r="N51" s="69">
        <f>M51/J51</f>
        <v>132</v>
      </c>
      <c r="O51" s="70">
        <f t="shared" si="3"/>
        <v>7.099507575757576</v>
      </c>
      <c r="P51" s="71">
        <v>2664.5</v>
      </c>
      <c r="Q51" s="72">
        <v>266</v>
      </c>
      <c r="R51" s="73">
        <f t="shared" si="9"/>
        <v>-0.2965772189904297</v>
      </c>
      <c r="S51" s="73">
        <f t="shared" si="10"/>
        <v>-0.007518796992481203</v>
      </c>
      <c r="T51" s="67">
        <v>668871.81</v>
      </c>
      <c r="U51" s="68">
        <v>57225</v>
      </c>
      <c r="V51" s="74">
        <f t="shared" si="0"/>
        <v>11.688454521625165</v>
      </c>
    </row>
    <row r="52" spans="1:22" s="75" customFormat="1" ht="11.25">
      <c r="A52" s="57">
        <v>46</v>
      </c>
      <c r="B52" s="58"/>
      <c r="C52" s="78" t="s">
        <v>93</v>
      </c>
      <c r="D52" s="79" t="s">
        <v>25</v>
      </c>
      <c r="E52" s="80" t="s">
        <v>93</v>
      </c>
      <c r="F52" s="81">
        <v>43336</v>
      </c>
      <c r="G52" s="63" t="s">
        <v>26</v>
      </c>
      <c r="H52" s="82">
        <v>295</v>
      </c>
      <c r="I52" s="82">
        <v>3</v>
      </c>
      <c r="J52" s="65">
        <v>3</v>
      </c>
      <c r="K52" s="66">
        <v>7</v>
      </c>
      <c r="L52" s="67">
        <v>2952</v>
      </c>
      <c r="M52" s="68">
        <v>262</v>
      </c>
      <c r="N52" s="69">
        <f>M52/J52</f>
        <v>87.33333333333333</v>
      </c>
      <c r="O52" s="70">
        <f t="shared" si="3"/>
        <v>11.267175572519085</v>
      </c>
      <c r="P52" s="71">
        <v>33987.92</v>
      </c>
      <c r="Q52" s="72">
        <v>2771</v>
      </c>
      <c r="R52" s="73">
        <f t="shared" si="9"/>
        <v>-0.9131456117349929</v>
      </c>
      <c r="S52" s="73">
        <f t="shared" si="10"/>
        <v>-0.9054492962829304</v>
      </c>
      <c r="T52" s="83">
        <v>4158074.9200000004</v>
      </c>
      <c r="U52" s="84">
        <v>361018</v>
      </c>
      <c r="V52" s="74">
        <f t="shared" si="0"/>
        <v>11.51763878809367</v>
      </c>
    </row>
    <row r="53" spans="1:22" s="75" customFormat="1" ht="11.25">
      <c r="A53" s="57">
        <v>47</v>
      </c>
      <c r="B53" s="58"/>
      <c r="C53" s="59" t="s">
        <v>94</v>
      </c>
      <c r="D53" s="60" t="s">
        <v>40</v>
      </c>
      <c r="E53" s="61" t="s">
        <v>94</v>
      </c>
      <c r="F53" s="62">
        <v>43343</v>
      </c>
      <c r="G53" s="63" t="s">
        <v>33</v>
      </c>
      <c r="H53" s="64">
        <v>275</v>
      </c>
      <c r="I53" s="64">
        <v>1</v>
      </c>
      <c r="J53" s="65">
        <v>1</v>
      </c>
      <c r="K53" s="66">
        <v>5</v>
      </c>
      <c r="L53" s="67">
        <v>1797.27</v>
      </c>
      <c r="M53" s="68">
        <v>257</v>
      </c>
      <c r="N53" s="69">
        <f>M53/J53</f>
        <v>257</v>
      </c>
      <c r="O53" s="70">
        <f t="shared" si="3"/>
        <v>6.993268482490272</v>
      </c>
      <c r="P53" s="71">
        <v>1569</v>
      </c>
      <c r="Q53" s="72">
        <v>191</v>
      </c>
      <c r="R53" s="73">
        <f t="shared" si="9"/>
        <v>0.14548757170172083</v>
      </c>
      <c r="S53" s="73">
        <f t="shared" si="10"/>
        <v>0.34554973821989526</v>
      </c>
      <c r="T53" s="67">
        <v>829843.67</v>
      </c>
      <c r="U53" s="68">
        <v>97059</v>
      </c>
      <c r="V53" s="74">
        <f t="shared" si="0"/>
        <v>8.549888933535273</v>
      </c>
    </row>
    <row r="54" spans="1:22" s="75" customFormat="1" ht="11.25">
      <c r="A54" s="57">
        <v>48</v>
      </c>
      <c r="B54" s="58"/>
      <c r="C54" s="78" t="s">
        <v>123</v>
      </c>
      <c r="D54" s="79" t="s">
        <v>29</v>
      </c>
      <c r="E54" s="80" t="s">
        <v>124</v>
      </c>
      <c r="F54" s="81">
        <v>43364</v>
      </c>
      <c r="G54" s="63" t="s">
        <v>26</v>
      </c>
      <c r="H54" s="82">
        <v>223</v>
      </c>
      <c r="I54" s="82">
        <v>5</v>
      </c>
      <c r="J54" s="65">
        <v>5</v>
      </c>
      <c r="K54" s="66">
        <v>3</v>
      </c>
      <c r="L54" s="67">
        <v>2082.82</v>
      </c>
      <c r="M54" s="68">
        <v>244</v>
      </c>
      <c r="N54" s="69">
        <f>M54/J54</f>
        <v>48.8</v>
      </c>
      <c r="O54" s="70">
        <f t="shared" si="3"/>
        <v>8.536147540983608</v>
      </c>
      <c r="P54" s="71">
        <v>21259.31</v>
      </c>
      <c r="Q54" s="72">
        <v>1889</v>
      </c>
      <c r="R54" s="73">
        <f t="shared" si="9"/>
        <v>-0.9020278644979541</v>
      </c>
      <c r="S54" s="73">
        <f t="shared" si="10"/>
        <v>-0.8708311275807306</v>
      </c>
      <c r="T54" s="83">
        <v>167597.93</v>
      </c>
      <c r="U54" s="84">
        <v>13228</v>
      </c>
      <c r="V54" s="74">
        <f t="shared" si="0"/>
        <v>12.66993725430904</v>
      </c>
    </row>
    <row r="55" spans="1:22" s="75" customFormat="1" ht="11.25">
      <c r="A55" s="57">
        <v>49</v>
      </c>
      <c r="B55" s="58"/>
      <c r="C55" s="59" t="s">
        <v>67</v>
      </c>
      <c r="D55" s="60"/>
      <c r="E55" s="61" t="s">
        <v>68</v>
      </c>
      <c r="F55" s="62">
        <v>42307</v>
      </c>
      <c r="G55" s="63" t="s">
        <v>34</v>
      </c>
      <c r="H55" s="64">
        <v>115</v>
      </c>
      <c r="I55" s="64">
        <v>1</v>
      </c>
      <c r="J55" s="65">
        <v>1</v>
      </c>
      <c r="K55" s="66">
        <v>26</v>
      </c>
      <c r="L55" s="67">
        <v>1188</v>
      </c>
      <c r="M55" s="84">
        <v>238</v>
      </c>
      <c r="N55" s="69">
        <f>M55/J55</f>
        <v>238</v>
      </c>
      <c r="O55" s="70">
        <f t="shared" si="3"/>
        <v>4.991596638655462</v>
      </c>
      <c r="P55" s="71">
        <v>3564</v>
      </c>
      <c r="Q55" s="101">
        <v>712</v>
      </c>
      <c r="R55" s="73">
        <f t="shared" si="9"/>
        <v>-0.6666666666666666</v>
      </c>
      <c r="S55" s="73">
        <f t="shared" si="10"/>
        <v>-0.6657303370786517</v>
      </c>
      <c r="T55" s="83">
        <v>270606.49</v>
      </c>
      <c r="U55" s="84">
        <v>33959</v>
      </c>
      <c r="V55" s="74">
        <f t="shared" si="0"/>
        <v>7.968623634382638</v>
      </c>
    </row>
    <row r="56" spans="1:22" s="75" customFormat="1" ht="11.25">
      <c r="A56" s="57">
        <v>50</v>
      </c>
      <c r="B56" s="58"/>
      <c r="C56" s="59" t="s">
        <v>52</v>
      </c>
      <c r="D56" s="60" t="s">
        <v>53</v>
      </c>
      <c r="E56" s="61" t="s">
        <v>54</v>
      </c>
      <c r="F56" s="62">
        <v>43175</v>
      </c>
      <c r="G56" s="63" t="s">
        <v>43</v>
      </c>
      <c r="H56" s="64">
        <v>25</v>
      </c>
      <c r="I56" s="64">
        <v>1</v>
      </c>
      <c r="J56" s="65">
        <v>1</v>
      </c>
      <c r="K56" s="66">
        <v>16</v>
      </c>
      <c r="L56" s="108">
        <v>1188</v>
      </c>
      <c r="M56" s="109">
        <v>238</v>
      </c>
      <c r="N56" s="69">
        <f>M56/J56</f>
        <v>238</v>
      </c>
      <c r="O56" s="70">
        <f t="shared" si="3"/>
        <v>4.991596638655462</v>
      </c>
      <c r="P56" s="71">
        <v>1900.8</v>
      </c>
      <c r="Q56" s="72">
        <v>370</v>
      </c>
      <c r="R56" s="73">
        <f t="shared" si="9"/>
        <v>-0.375</v>
      </c>
      <c r="S56" s="73">
        <f t="shared" si="10"/>
        <v>-0.3567567567567568</v>
      </c>
      <c r="T56" s="108">
        <v>115174.51</v>
      </c>
      <c r="U56" s="109">
        <v>11475</v>
      </c>
      <c r="V56" s="74">
        <f t="shared" si="0"/>
        <v>10.036994335511983</v>
      </c>
    </row>
    <row r="57" spans="1:22" s="75" customFormat="1" ht="11.25">
      <c r="A57" s="57">
        <v>51</v>
      </c>
      <c r="B57" s="58"/>
      <c r="C57" s="59" t="s">
        <v>85</v>
      </c>
      <c r="D57" s="60" t="s">
        <v>40</v>
      </c>
      <c r="E57" s="61" t="s">
        <v>84</v>
      </c>
      <c r="F57" s="62">
        <v>43315</v>
      </c>
      <c r="G57" s="63" t="s">
        <v>34</v>
      </c>
      <c r="H57" s="64">
        <v>40</v>
      </c>
      <c r="I57" s="64">
        <v>1</v>
      </c>
      <c r="J57" s="65">
        <v>1</v>
      </c>
      <c r="K57" s="66">
        <v>4</v>
      </c>
      <c r="L57" s="67">
        <v>1188</v>
      </c>
      <c r="M57" s="68">
        <v>238</v>
      </c>
      <c r="N57" s="69">
        <f>M57/J57</f>
        <v>238</v>
      </c>
      <c r="O57" s="70">
        <f t="shared" si="3"/>
        <v>4.991596638655462</v>
      </c>
      <c r="P57" s="71">
        <v>3592.74</v>
      </c>
      <c r="Q57" s="72">
        <v>242</v>
      </c>
      <c r="R57" s="73">
        <f t="shared" si="9"/>
        <v>-0.6693331551963125</v>
      </c>
      <c r="S57" s="73">
        <f t="shared" si="10"/>
        <v>-0.01652892561983471</v>
      </c>
      <c r="T57" s="86">
        <v>107368.14</v>
      </c>
      <c r="U57" s="87">
        <v>7716</v>
      </c>
      <c r="V57" s="74">
        <f t="shared" si="0"/>
        <v>13.915</v>
      </c>
    </row>
    <row r="58" spans="1:22" s="75" customFormat="1" ht="11.25">
      <c r="A58" s="57">
        <v>52</v>
      </c>
      <c r="B58" s="58"/>
      <c r="C58" s="59" t="s">
        <v>76</v>
      </c>
      <c r="D58" s="60" t="s">
        <v>25</v>
      </c>
      <c r="E58" s="61" t="s">
        <v>76</v>
      </c>
      <c r="F58" s="62">
        <v>43287</v>
      </c>
      <c r="G58" s="63" t="s">
        <v>43</v>
      </c>
      <c r="H58" s="64">
        <v>10</v>
      </c>
      <c r="I58" s="64">
        <v>1</v>
      </c>
      <c r="J58" s="65">
        <v>1</v>
      </c>
      <c r="K58" s="66">
        <v>8</v>
      </c>
      <c r="L58" s="116">
        <v>950.4</v>
      </c>
      <c r="M58" s="117">
        <v>190</v>
      </c>
      <c r="N58" s="69">
        <f>M58/J58</f>
        <v>190</v>
      </c>
      <c r="O58" s="70">
        <f t="shared" si="3"/>
        <v>5.002105263157895</v>
      </c>
      <c r="P58" s="71">
        <v>1044.6</v>
      </c>
      <c r="Q58" s="72">
        <v>173</v>
      </c>
      <c r="R58" s="73">
        <f t="shared" si="9"/>
        <v>-0.0901780585870189</v>
      </c>
      <c r="S58" s="73">
        <f t="shared" si="10"/>
        <v>0.09826589595375723</v>
      </c>
      <c r="T58" s="67">
        <v>45317.02</v>
      </c>
      <c r="U58" s="68">
        <v>3858</v>
      </c>
      <c r="V58" s="74">
        <f t="shared" si="0"/>
        <v>11.746246759979263</v>
      </c>
    </row>
    <row r="59" spans="1:22" s="75" customFormat="1" ht="11.25">
      <c r="A59" s="57">
        <v>53</v>
      </c>
      <c r="B59" s="58"/>
      <c r="C59" s="59" t="s">
        <v>82</v>
      </c>
      <c r="D59" s="60" t="s">
        <v>40</v>
      </c>
      <c r="E59" s="61" t="s">
        <v>83</v>
      </c>
      <c r="F59" s="62">
        <v>43308</v>
      </c>
      <c r="G59" s="63" t="s">
        <v>23</v>
      </c>
      <c r="H59" s="64">
        <v>370</v>
      </c>
      <c r="I59" s="64">
        <v>2</v>
      </c>
      <c r="J59" s="65">
        <v>2</v>
      </c>
      <c r="K59" s="66">
        <v>11</v>
      </c>
      <c r="L59" s="116">
        <v>2896</v>
      </c>
      <c r="M59" s="117">
        <v>170</v>
      </c>
      <c r="N59" s="69">
        <f>M59/J59</f>
        <v>85</v>
      </c>
      <c r="O59" s="70">
        <f t="shared" si="3"/>
        <v>17.03529411764706</v>
      </c>
      <c r="P59" s="71">
        <v>10886</v>
      </c>
      <c r="Q59" s="72">
        <v>623</v>
      </c>
      <c r="R59" s="73">
        <f t="shared" si="9"/>
        <v>-0.7339702370016535</v>
      </c>
      <c r="S59" s="73">
        <f t="shared" si="10"/>
        <v>-0.7271268057784912</v>
      </c>
      <c r="T59" s="116">
        <v>9490317</v>
      </c>
      <c r="U59" s="117">
        <v>644861</v>
      </c>
      <c r="V59" s="74">
        <f t="shared" si="0"/>
        <v>14.716841303784847</v>
      </c>
    </row>
    <row r="60" spans="1:22" s="75" customFormat="1" ht="11.25">
      <c r="A60" s="57">
        <v>54</v>
      </c>
      <c r="B60" s="58"/>
      <c r="C60" s="59" t="s">
        <v>135</v>
      </c>
      <c r="D60" s="60" t="s">
        <v>27</v>
      </c>
      <c r="E60" s="61" t="s">
        <v>135</v>
      </c>
      <c r="F60" s="62">
        <v>43371</v>
      </c>
      <c r="G60" s="63" t="s">
        <v>43</v>
      </c>
      <c r="H60" s="64">
        <v>21</v>
      </c>
      <c r="I60" s="64">
        <v>8</v>
      </c>
      <c r="J60" s="65">
        <v>8</v>
      </c>
      <c r="K60" s="66">
        <v>2</v>
      </c>
      <c r="L60" s="67">
        <v>1622</v>
      </c>
      <c r="M60" s="68">
        <v>160</v>
      </c>
      <c r="N60" s="69">
        <f>M60/J60</f>
        <v>20</v>
      </c>
      <c r="O60" s="70">
        <f t="shared" si="3"/>
        <v>10.1375</v>
      </c>
      <c r="P60" s="71">
        <v>7192.77</v>
      </c>
      <c r="Q60" s="72">
        <v>577</v>
      </c>
      <c r="R60" s="73">
        <f t="shared" si="9"/>
        <v>-0.7744957783996986</v>
      </c>
      <c r="S60" s="73">
        <f t="shared" si="10"/>
        <v>-0.7227036395147314</v>
      </c>
      <c r="T60" s="67">
        <v>8814.77</v>
      </c>
      <c r="U60" s="68">
        <v>737</v>
      </c>
      <c r="V60" s="74">
        <f t="shared" si="0"/>
        <v>11.960339213025781</v>
      </c>
    </row>
    <row r="61" spans="1:22" s="75" customFormat="1" ht="11.25">
      <c r="A61" s="57">
        <v>55</v>
      </c>
      <c r="B61" s="58"/>
      <c r="C61" s="59" t="s">
        <v>79</v>
      </c>
      <c r="D61" s="60" t="s">
        <v>29</v>
      </c>
      <c r="E61" s="61" t="s">
        <v>80</v>
      </c>
      <c r="F61" s="62">
        <v>43308</v>
      </c>
      <c r="G61" s="63" t="s">
        <v>34</v>
      </c>
      <c r="H61" s="64">
        <v>242</v>
      </c>
      <c r="I61" s="64">
        <v>2</v>
      </c>
      <c r="J61" s="65">
        <v>2</v>
      </c>
      <c r="K61" s="66">
        <v>11</v>
      </c>
      <c r="L61" s="116">
        <v>1869</v>
      </c>
      <c r="M61" s="117">
        <v>156</v>
      </c>
      <c r="N61" s="69">
        <f>M61/J61</f>
        <v>78</v>
      </c>
      <c r="O61" s="70">
        <f t="shared" si="3"/>
        <v>11.98076923076923</v>
      </c>
      <c r="P61" s="71">
        <v>2997.5</v>
      </c>
      <c r="Q61" s="72">
        <v>417</v>
      </c>
      <c r="R61" s="73">
        <f t="shared" si="9"/>
        <v>-0.37648040033361135</v>
      </c>
      <c r="S61" s="73">
        <f t="shared" si="10"/>
        <v>-0.6258992805755396</v>
      </c>
      <c r="T61" s="114">
        <v>842547.56</v>
      </c>
      <c r="U61" s="115">
        <v>75018</v>
      </c>
      <c r="V61" s="74">
        <f t="shared" si="0"/>
        <v>11.231271961395933</v>
      </c>
    </row>
    <row r="62" spans="1:22" s="75" customFormat="1" ht="11.25">
      <c r="A62" s="57">
        <v>56</v>
      </c>
      <c r="B62" s="58"/>
      <c r="C62" s="59" t="s">
        <v>44</v>
      </c>
      <c r="D62" s="60" t="s">
        <v>31</v>
      </c>
      <c r="E62" s="61" t="s">
        <v>44</v>
      </c>
      <c r="F62" s="62">
        <v>43189</v>
      </c>
      <c r="G62" s="63" t="s">
        <v>33</v>
      </c>
      <c r="H62" s="64">
        <v>351</v>
      </c>
      <c r="I62" s="99">
        <v>1</v>
      </c>
      <c r="J62" s="100">
        <v>1</v>
      </c>
      <c r="K62" s="66">
        <v>20</v>
      </c>
      <c r="L62" s="90">
        <v>750</v>
      </c>
      <c r="M62" s="91">
        <v>150</v>
      </c>
      <c r="N62" s="69">
        <f>M62/J62</f>
        <v>150</v>
      </c>
      <c r="O62" s="70">
        <f t="shared" si="3"/>
        <v>5</v>
      </c>
      <c r="P62" s="71">
        <v>194</v>
      </c>
      <c r="Q62" s="72">
        <v>27</v>
      </c>
      <c r="R62" s="73">
        <f t="shared" si="9"/>
        <v>2.865979381443299</v>
      </c>
      <c r="S62" s="73">
        <f t="shared" si="10"/>
        <v>4.555555555555555</v>
      </c>
      <c r="T62" s="118">
        <v>8788420.93</v>
      </c>
      <c r="U62" s="119">
        <v>799327</v>
      </c>
      <c r="V62" s="74">
        <f t="shared" si="0"/>
        <v>10.994775517404015</v>
      </c>
    </row>
    <row r="63" spans="1:22" s="75" customFormat="1" ht="11.25">
      <c r="A63" s="57">
        <v>57</v>
      </c>
      <c r="B63" s="58"/>
      <c r="C63" s="59" t="s">
        <v>81</v>
      </c>
      <c r="D63" s="60" t="s">
        <v>35</v>
      </c>
      <c r="E63" s="61" t="s">
        <v>81</v>
      </c>
      <c r="F63" s="62">
        <v>43308</v>
      </c>
      <c r="G63" s="63" t="s">
        <v>43</v>
      </c>
      <c r="H63" s="64">
        <v>16</v>
      </c>
      <c r="I63" s="64">
        <v>4</v>
      </c>
      <c r="J63" s="65">
        <v>4</v>
      </c>
      <c r="K63" s="66">
        <v>9</v>
      </c>
      <c r="L63" s="116">
        <v>1300.92</v>
      </c>
      <c r="M63" s="117">
        <v>120</v>
      </c>
      <c r="N63" s="69">
        <f>M63/J63</f>
        <v>30</v>
      </c>
      <c r="O63" s="70">
        <f t="shared" si="3"/>
        <v>10.841000000000001</v>
      </c>
      <c r="P63" s="71">
        <v>5583.6</v>
      </c>
      <c r="Q63" s="72">
        <v>1116</v>
      </c>
      <c r="R63" s="73">
        <f t="shared" si="9"/>
        <v>-0.7670105308403181</v>
      </c>
      <c r="S63" s="73">
        <f t="shared" si="10"/>
        <v>-0.8924731182795699</v>
      </c>
      <c r="T63" s="67">
        <v>37985.72</v>
      </c>
      <c r="U63" s="68">
        <v>3645</v>
      </c>
      <c r="V63" s="74">
        <f t="shared" si="0"/>
        <v>10.421322359396434</v>
      </c>
    </row>
    <row r="64" spans="1:22" s="75" customFormat="1" ht="11.25">
      <c r="A64" s="57">
        <v>58</v>
      </c>
      <c r="B64" s="58"/>
      <c r="C64" s="59" t="s">
        <v>112</v>
      </c>
      <c r="D64" s="60" t="s">
        <v>53</v>
      </c>
      <c r="E64" s="61" t="s">
        <v>113</v>
      </c>
      <c r="F64" s="62">
        <v>43357</v>
      </c>
      <c r="G64" s="63" t="s">
        <v>42</v>
      </c>
      <c r="H64" s="64">
        <v>44</v>
      </c>
      <c r="I64" s="64">
        <v>1</v>
      </c>
      <c r="J64" s="65">
        <v>1</v>
      </c>
      <c r="K64" s="66">
        <v>4</v>
      </c>
      <c r="L64" s="67">
        <v>464</v>
      </c>
      <c r="M64" s="84">
        <v>115</v>
      </c>
      <c r="N64" s="69">
        <f>M64/J64</f>
        <v>115</v>
      </c>
      <c r="O64" s="70">
        <f t="shared" si="3"/>
        <v>4.034782608695652</v>
      </c>
      <c r="P64" s="71">
        <v>182</v>
      </c>
      <c r="Q64" s="101">
        <v>17</v>
      </c>
      <c r="R64" s="73">
        <f t="shared" si="9"/>
        <v>1.5494505494505495</v>
      </c>
      <c r="S64" s="73">
        <f t="shared" si="10"/>
        <v>5.764705882352941</v>
      </c>
      <c r="T64" s="112">
        <v>27134.5</v>
      </c>
      <c r="U64" s="113">
        <v>2255</v>
      </c>
      <c r="V64" s="74">
        <f t="shared" si="0"/>
        <v>12.033037694013304</v>
      </c>
    </row>
    <row r="65" spans="1:22" s="75" customFormat="1" ht="11.25">
      <c r="A65" s="57">
        <v>59</v>
      </c>
      <c r="B65" s="58"/>
      <c r="C65" s="59" t="s">
        <v>108</v>
      </c>
      <c r="D65" s="60" t="s">
        <v>25</v>
      </c>
      <c r="E65" s="61" t="s">
        <v>110</v>
      </c>
      <c r="F65" s="62">
        <v>43357</v>
      </c>
      <c r="G65" s="63" t="s">
        <v>43</v>
      </c>
      <c r="H65" s="64">
        <v>26</v>
      </c>
      <c r="I65" s="64">
        <v>2</v>
      </c>
      <c r="J65" s="65">
        <v>2</v>
      </c>
      <c r="K65" s="66">
        <v>4</v>
      </c>
      <c r="L65" s="67">
        <v>985</v>
      </c>
      <c r="M65" s="68">
        <v>108</v>
      </c>
      <c r="N65" s="69">
        <f>M65/J65</f>
        <v>54</v>
      </c>
      <c r="O65" s="70">
        <f t="shared" si="3"/>
        <v>9.12037037037037</v>
      </c>
      <c r="P65" s="71">
        <v>3356</v>
      </c>
      <c r="Q65" s="72">
        <v>329</v>
      </c>
      <c r="R65" s="73">
        <f t="shared" si="9"/>
        <v>-0.7064958283671037</v>
      </c>
      <c r="S65" s="73">
        <f t="shared" si="10"/>
        <v>-0.6717325227963525</v>
      </c>
      <c r="T65" s="67">
        <v>47643.2</v>
      </c>
      <c r="U65" s="68">
        <v>3587</v>
      </c>
      <c r="V65" s="74">
        <f t="shared" si="0"/>
        <v>13.282185670476721</v>
      </c>
    </row>
    <row r="66" spans="1:22" s="75" customFormat="1" ht="11.25">
      <c r="A66" s="57">
        <v>60</v>
      </c>
      <c r="B66" s="85"/>
      <c r="C66" s="92" t="s">
        <v>122</v>
      </c>
      <c r="D66" s="60" t="s">
        <v>40</v>
      </c>
      <c r="E66" s="93" t="s">
        <v>122</v>
      </c>
      <c r="F66" s="62">
        <v>43364</v>
      </c>
      <c r="G66" s="63" t="s">
        <v>36</v>
      </c>
      <c r="H66" s="64">
        <v>25</v>
      </c>
      <c r="I66" s="64">
        <v>3</v>
      </c>
      <c r="J66" s="65">
        <v>3</v>
      </c>
      <c r="K66" s="66">
        <v>3</v>
      </c>
      <c r="L66" s="129">
        <v>965</v>
      </c>
      <c r="M66" s="130">
        <v>106</v>
      </c>
      <c r="N66" s="69">
        <f>M66/J66</f>
        <v>35.333333333333336</v>
      </c>
      <c r="O66" s="70">
        <f t="shared" si="3"/>
        <v>9.10377358490566</v>
      </c>
      <c r="P66" s="96">
        <v>2887</v>
      </c>
      <c r="Q66" s="97">
        <v>312</v>
      </c>
      <c r="R66" s="73">
        <f t="shared" si="9"/>
        <v>-0.6657429857984066</v>
      </c>
      <c r="S66" s="73">
        <f t="shared" si="10"/>
        <v>-0.6602564102564102</v>
      </c>
      <c r="T66" s="94">
        <v>27770.48</v>
      </c>
      <c r="U66" s="95">
        <v>2663</v>
      </c>
      <c r="V66" s="74">
        <f t="shared" si="0"/>
        <v>10.428268869695831</v>
      </c>
    </row>
    <row r="67" spans="1:22" s="75" customFormat="1" ht="11.25">
      <c r="A67" s="57">
        <v>61</v>
      </c>
      <c r="B67" s="58"/>
      <c r="C67" s="59" t="s">
        <v>57</v>
      </c>
      <c r="D67" s="60" t="s">
        <v>29</v>
      </c>
      <c r="E67" s="61" t="s">
        <v>58</v>
      </c>
      <c r="F67" s="62">
        <v>43217</v>
      </c>
      <c r="G67" s="63" t="s">
        <v>30</v>
      </c>
      <c r="H67" s="64">
        <v>128</v>
      </c>
      <c r="I67" s="64">
        <v>1</v>
      </c>
      <c r="J67" s="65">
        <v>1</v>
      </c>
      <c r="K67" s="66">
        <v>7</v>
      </c>
      <c r="L67" s="67">
        <v>525</v>
      </c>
      <c r="M67" s="68">
        <v>105</v>
      </c>
      <c r="N67" s="69">
        <f>M67/J67</f>
        <v>105</v>
      </c>
      <c r="O67" s="70">
        <f t="shared" si="3"/>
        <v>5</v>
      </c>
      <c r="P67" s="71">
        <v>350</v>
      </c>
      <c r="Q67" s="72">
        <v>70</v>
      </c>
      <c r="R67" s="73">
        <f t="shared" si="9"/>
        <v>0.5</v>
      </c>
      <c r="S67" s="73">
        <f t="shared" si="10"/>
        <v>0.5</v>
      </c>
      <c r="T67" s="67">
        <v>170493.41</v>
      </c>
      <c r="U67" s="68">
        <v>14039</v>
      </c>
      <c r="V67" s="74">
        <f t="shared" si="0"/>
        <v>12.144270247168603</v>
      </c>
    </row>
    <row r="68" spans="1:22" s="75" customFormat="1" ht="11.25">
      <c r="A68" s="57">
        <v>62</v>
      </c>
      <c r="B68" s="58"/>
      <c r="C68" s="59" t="s">
        <v>125</v>
      </c>
      <c r="D68" s="60" t="s">
        <v>35</v>
      </c>
      <c r="E68" s="61" t="s">
        <v>125</v>
      </c>
      <c r="F68" s="62">
        <v>43364</v>
      </c>
      <c r="G68" s="63" t="s">
        <v>43</v>
      </c>
      <c r="H68" s="64">
        <v>20</v>
      </c>
      <c r="I68" s="64">
        <v>4</v>
      </c>
      <c r="J68" s="65">
        <v>4</v>
      </c>
      <c r="K68" s="66">
        <v>3</v>
      </c>
      <c r="L68" s="67">
        <v>1000</v>
      </c>
      <c r="M68" s="68">
        <v>99</v>
      </c>
      <c r="N68" s="69">
        <f>M68/J68</f>
        <v>24.75</v>
      </c>
      <c r="O68" s="70">
        <f t="shared" si="3"/>
        <v>10.1010101010101</v>
      </c>
      <c r="P68" s="71">
        <v>7571</v>
      </c>
      <c r="Q68" s="72">
        <v>578</v>
      </c>
      <c r="R68" s="73">
        <f t="shared" si="9"/>
        <v>-0.8679170519085986</v>
      </c>
      <c r="S68" s="73">
        <f t="shared" si="10"/>
        <v>-0.828719723183391</v>
      </c>
      <c r="T68" s="67">
        <v>30919.059999999998</v>
      </c>
      <c r="U68" s="68">
        <v>3220</v>
      </c>
      <c r="V68" s="74">
        <f t="shared" si="0"/>
        <v>9.60219254658385</v>
      </c>
    </row>
    <row r="69" spans="1:22" s="75" customFormat="1" ht="11.25">
      <c r="A69" s="57">
        <v>63</v>
      </c>
      <c r="B69" s="58"/>
      <c r="C69" s="59" t="s">
        <v>72</v>
      </c>
      <c r="D69" s="60" t="s">
        <v>31</v>
      </c>
      <c r="E69" s="61" t="s">
        <v>73</v>
      </c>
      <c r="F69" s="62">
        <v>43273</v>
      </c>
      <c r="G69" s="63" t="s">
        <v>34</v>
      </c>
      <c r="H69" s="64">
        <v>208</v>
      </c>
      <c r="I69" s="64">
        <v>1</v>
      </c>
      <c r="J69" s="65">
        <v>1</v>
      </c>
      <c r="K69" s="66">
        <v>9</v>
      </c>
      <c r="L69" s="67">
        <v>729</v>
      </c>
      <c r="M69" s="68">
        <v>93</v>
      </c>
      <c r="N69" s="69">
        <f>M69/J69</f>
        <v>93</v>
      </c>
      <c r="O69" s="70">
        <f t="shared" si="3"/>
        <v>7.838709677419355</v>
      </c>
      <c r="P69" s="71">
        <v>196</v>
      </c>
      <c r="Q69" s="72">
        <v>28</v>
      </c>
      <c r="R69" s="73">
        <f t="shared" si="9"/>
        <v>2.7193877551020407</v>
      </c>
      <c r="S69" s="73">
        <f t="shared" si="10"/>
        <v>2.3214285714285716</v>
      </c>
      <c r="T69" s="114">
        <v>985477.42</v>
      </c>
      <c r="U69" s="115">
        <v>81699</v>
      </c>
      <c r="V69" s="74">
        <f t="shared" si="0"/>
        <v>12.062294764929804</v>
      </c>
    </row>
    <row r="70" spans="1:22" s="75" customFormat="1" ht="11.25">
      <c r="A70" s="57">
        <v>64</v>
      </c>
      <c r="B70" s="58"/>
      <c r="C70" s="59" t="s">
        <v>101</v>
      </c>
      <c r="D70" s="60" t="s">
        <v>53</v>
      </c>
      <c r="E70" s="61" t="s">
        <v>101</v>
      </c>
      <c r="F70" s="62">
        <v>43350</v>
      </c>
      <c r="G70" s="63" t="s">
        <v>46</v>
      </c>
      <c r="H70" s="64">
        <v>135</v>
      </c>
      <c r="I70" s="64">
        <v>2</v>
      </c>
      <c r="J70" s="65">
        <v>2</v>
      </c>
      <c r="K70" s="66">
        <v>5</v>
      </c>
      <c r="L70" s="67">
        <v>646</v>
      </c>
      <c r="M70" s="68">
        <v>79</v>
      </c>
      <c r="N70" s="69">
        <f>M70/J70</f>
        <v>39.5</v>
      </c>
      <c r="O70" s="70">
        <f t="shared" si="3"/>
        <v>8.177215189873417</v>
      </c>
      <c r="P70" s="71">
        <v>654</v>
      </c>
      <c r="Q70" s="72">
        <v>76</v>
      </c>
      <c r="R70" s="73">
        <f t="shared" si="9"/>
        <v>-0.012232415902140673</v>
      </c>
      <c r="S70" s="73">
        <f t="shared" si="10"/>
        <v>0.039473684210526314</v>
      </c>
      <c r="T70" s="67">
        <v>179826</v>
      </c>
      <c r="U70" s="68">
        <v>16293</v>
      </c>
      <c r="V70" s="74">
        <f t="shared" si="0"/>
        <v>11.03700975879212</v>
      </c>
    </row>
    <row r="71" spans="1:22" s="75" customFormat="1" ht="11.25">
      <c r="A71" s="57">
        <v>65</v>
      </c>
      <c r="B71" s="58"/>
      <c r="C71" s="78" t="s">
        <v>91</v>
      </c>
      <c r="D71" s="79" t="s">
        <v>25</v>
      </c>
      <c r="E71" s="80" t="s">
        <v>92</v>
      </c>
      <c r="F71" s="81">
        <v>43336</v>
      </c>
      <c r="G71" s="63" t="s">
        <v>28</v>
      </c>
      <c r="H71" s="82">
        <v>287</v>
      </c>
      <c r="I71" s="82">
        <v>1</v>
      </c>
      <c r="J71" s="65">
        <v>1</v>
      </c>
      <c r="K71" s="66">
        <v>7</v>
      </c>
      <c r="L71" s="67">
        <v>1065</v>
      </c>
      <c r="M71" s="68">
        <v>65</v>
      </c>
      <c r="N71" s="69">
        <f>M71/J71</f>
        <v>65</v>
      </c>
      <c r="O71" s="70">
        <f t="shared" si="3"/>
        <v>16.384615384615383</v>
      </c>
      <c r="P71" s="71">
        <v>5058</v>
      </c>
      <c r="Q71" s="72">
        <v>329</v>
      </c>
      <c r="R71" s="73">
        <f t="shared" si="9"/>
        <v>-0.7894424673784104</v>
      </c>
      <c r="S71" s="73">
        <f t="shared" si="10"/>
        <v>-0.8024316109422492</v>
      </c>
      <c r="T71" s="83">
        <v>2821273</v>
      </c>
      <c r="U71" s="84">
        <v>195535</v>
      </c>
      <c r="V71" s="74">
        <f aca="true" t="shared" si="11" ref="V71:V80">T71/U71</f>
        <v>14.428480834633186</v>
      </c>
    </row>
    <row r="72" spans="1:22" s="75" customFormat="1" ht="11.25">
      <c r="A72" s="57">
        <v>66</v>
      </c>
      <c r="B72" s="58"/>
      <c r="C72" s="78" t="s">
        <v>51</v>
      </c>
      <c r="D72" s="79" t="s">
        <v>29</v>
      </c>
      <c r="E72" s="80" t="s">
        <v>51</v>
      </c>
      <c r="F72" s="81">
        <v>43091</v>
      </c>
      <c r="G72" s="63" t="s">
        <v>26</v>
      </c>
      <c r="H72" s="82">
        <v>264</v>
      </c>
      <c r="I72" s="82">
        <v>1</v>
      </c>
      <c r="J72" s="65">
        <v>1</v>
      </c>
      <c r="K72" s="66">
        <v>36</v>
      </c>
      <c r="L72" s="110">
        <v>315</v>
      </c>
      <c r="M72" s="107">
        <v>63</v>
      </c>
      <c r="N72" s="69">
        <f>M72/J72</f>
        <v>63</v>
      </c>
      <c r="O72" s="70">
        <f t="shared" si="3"/>
        <v>5</v>
      </c>
      <c r="P72" s="71">
        <v>350</v>
      </c>
      <c r="Q72" s="72">
        <v>70</v>
      </c>
      <c r="R72" s="73">
        <f t="shared" si="9"/>
        <v>-0.1</v>
      </c>
      <c r="S72" s="73">
        <f t="shared" si="10"/>
        <v>-0.1</v>
      </c>
      <c r="T72" s="110">
        <v>5739594.94</v>
      </c>
      <c r="U72" s="107">
        <v>514777</v>
      </c>
      <c r="V72" s="74">
        <f t="shared" si="11"/>
        <v>11.149672460113798</v>
      </c>
    </row>
    <row r="73" spans="1:22" s="75" customFormat="1" ht="11.25">
      <c r="A73" s="57">
        <v>67</v>
      </c>
      <c r="B73" s="58"/>
      <c r="C73" s="59" t="s">
        <v>117</v>
      </c>
      <c r="D73" s="60" t="s">
        <v>27</v>
      </c>
      <c r="E73" s="61" t="s">
        <v>118</v>
      </c>
      <c r="F73" s="62">
        <v>43357</v>
      </c>
      <c r="G73" s="63" t="s">
        <v>23</v>
      </c>
      <c r="H73" s="64">
        <v>251</v>
      </c>
      <c r="I73" s="64">
        <v>1</v>
      </c>
      <c r="J73" s="65">
        <v>1</v>
      </c>
      <c r="K73" s="66">
        <v>4</v>
      </c>
      <c r="L73" s="67">
        <v>522</v>
      </c>
      <c r="M73" s="68">
        <v>61</v>
      </c>
      <c r="N73" s="69">
        <f>M73/J73</f>
        <v>61</v>
      </c>
      <c r="O73" s="70">
        <f t="shared" si="3"/>
        <v>8.557377049180328</v>
      </c>
      <c r="P73" s="71">
        <v>6282</v>
      </c>
      <c r="Q73" s="72">
        <v>617</v>
      </c>
      <c r="R73" s="73">
        <f t="shared" si="9"/>
        <v>-0.9169054441260746</v>
      </c>
      <c r="S73" s="73">
        <f t="shared" si="10"/>
        <v>-0.9011345218800648</v>
      </c>
      <c r="T73" s="67">
        <v>454127</v>
      </c>
      <c r="U73" s="68">
        <v>37082</v>
      </c>
      <c r="V73" s="74">
        <f t="shared" si="11"/>
        <v>12.246561674127609</v>
      </c>
    </row>
    <row r="74" spans="1:22" s="75" customFormat="1" ht="11.25">
      <c r="A74" s="57">
        <v>68</v>
      </c>
      <c r="B74" s="85"/>
      <c r="C74" s="92" t="s">
        <v>111</v>
      </c>
      <c r="D74" s="60" t="s">
        <v>35</v>
      </c>
      <c r="E74" s="93" t="s">
        <v>111</v>
      </c>
      <c r="F74" s="62">
        <v>43357</v>
      </c>
      <c r="G74" s="63" t="s">
        <v>36</v>
      </c>
      <c r="H74" s="64">
        <v>30</v>
      </c>
      <c r="I74" s="64">
        <v>2</v>
      </c>
      <c r="J74" s="65">
        <v>2</v>
      </c>
      <c r="K74" s="66">
        <v>4</v>
      </c>
      <c r="L74" s="129">
        <v>250</v>
      </c>
      <c r="M74" s="130">
        <v>45</v>
      </c>
      <c r="N74" s="69">
        <f>M74/J74</f>
        <v>22.5</v>
      </c>
      <c r="O74" s="70">
        <f t="shared" si="3"/>
        <v>5.555555555555555</v>
      </c>
      <c r="P74" s="96">
        <v>99</v>
      </c>
      <c r="Q74" s="97">
        <v>11</v>
      </c>
      <c r="R74" s="73">
        <f t="shared" si="9"/>
        <v>1.5252525252525253</v>
      </c>
      <c r="S74" s="73">
        <f t="shared" si="10"/>
        <v>3.090909090909091</v>
      </c>
      <c r="T74" s="94">
        <v>8640.66</v>
      </c>
      <c r="U74" s="95">
        <v>863</v>
      </c>
      <c r="V74" s="74">
        <f t="shared" si="11"/>
        <v>10.012352259559675</v>
      </c>
    </row>
    <row r="75" spans="1:22" s="75" customFormat="1" ht="11.25">
      <c r="A75" s="57">
        <v>69</v>
      </c>
      <c r="B75" s="58"/>
      <c r="C75" s="59" t="s">
        <v>142</v>
      </c>
      <c r="D75" s="60" t="s">
        <v>31</v>
      </c>
      <c r="E75" s="61" t="s">
        <v>141</v>
      </c>
      <c r="F75" s="62">
        <v>43371</v>
      </c>
      <c r="G75" s="63" t="s">
        <v>46</v>
      </c>
      <c r="H75" s="64">
        <v>19</v>
      </c>
      <c r="I75" s="64">
        <v>1</v>
      </c>
      <c r="J75" s="65">
        <v>1</v>
      </c>
      <c r="K75" s="66">
        <v>2</v>
      </c>
      <c r="L75" s="67">
        <v>204</v>
      </c>
      <c r="M75" s="68">
        <v>34</v>
      </c>
      <c r="N75" s="69">
        <f>M75/J75</f>
        <v>34</v>
      </c>
      <c r="O75" s="70">
        <f t="shared" si="3"/>
        <v>6</v>
      </c>
      <c r="P75" s="71">
        <v>3641</v>
      </c>
      <c r="Q75" s="72">
        <v>329</v>
      </c>
      <c r="R75" s="73">
        <f t="shared" si="9"/>
        <v>-0.9439714364185663</v>
      </c>
      <c r="S75" s="73">
        <f t="shared" si="10"/>
        <v>-0.8966565349544073</v>
      </c>
      <c r="T75" s="67">
        <v>3843</v>
      </c>
      <c r="U75" s="68">
        <v>363</v>
      </c>
      <c r="V75" s="74">
        <f t="shared" si="11"/>
        <v>10.586776859504132</v>
      </c>
    </row>
    <row r="76" spans="1:22" s="75" customFormat="1" ht="11.25">
      <c r="A76" s="57">
        <v>70</v>
      </c>
      <c r="B76" s="58"/>
      <c r="C76" s="59" t="s">
        <v>74</v>
      </c>
      <c r="D76" s="60" t="s">
        <v>29</v>
      </c>
      <c r="E76" s="61" t="s">
        <v>75</v>
      </c>
      <c r="F76" s="62">
        <v>43280</v>
      </c>
      <c r="G76" s="63" t="s">
        <v>42</v>
      </c>
      <c r="H76" s="64">
        <v>248</v>
      </c>
      <c r="I76" s="64">
        <v>1</v>
      </c>
      <c r="J76" s="65">
        <v>1</v>
      </c>
      <c r="K76" s="66">
        <v>15</v>
      </c>
      <c r="L76" s="67">
        <v>384</v>
      </c>
      <c r="M76" s="84">
        <v>31</v>
      </c>
      <c r="N76" s="69">
        <f>M76/J76</f>
        <v>31</v>
      </c>
      <c r="O76" s="70">
        <f t="shared" si="3"/>
        <v>12.387096774193548</v>
      </c>
      <c r="P76" s="71">
        <v>456</v>
      </c>
      <c r="Q76" s="101">
        <v>76</v>
      </c>
      <c r="R76" s="73">
        <f t="shared" si="9"/>
        <v>-0.15789473684210525</v>
      </c>
      <c r="S76" s="73">
        <f t="shared" si="10"/>
        <v>-0.5921052631578947</v>
      </c>
      <c r="T76" s="112">
        <v>494581.5</v>
      </c>
      <c r="U76" s="113">
        <v>43221</v>
      </c>
      <c r="V76" s="74">
        <f t="shared" si="11"/>
        <v>11.443083223433053</v>
      </c>
    </row>
    <row r="77" spans="1:22" s="75" customFormat="1" ht="11.25">
      <c r="A77" s="57">
        <v>71</v>
      </c>
      <c r="B77" s="58"/>
      <c r="C77" s="59" t="s">
        <v>96</v>
      </c>
      <c r="D77" s="60" t="s">
        <v>25</v>
      </c>
      <c r="E77" s="61" t="s">
        <v>95</v>
      </c>
      <c r="F77" s="62">
        <v>43343</v>
      </c>
      <c r="G77" s="63" t="s">
        <v>33</v>
      </c>
      <c r="H77" s="64">
        <v>117</v>
      </c>
      <c r="I77" s="64">
        <v>1</v>
      </c>
      <c r="J77" s="65">
        <v>1</v>
      </c>
      <c r="K77" s="66">
        <v>6</v>
      </c>
      <c r="L77" s="116">
        <v>276</v>
      </c>
      <c r="M77" s="117">
        <v>27</v>
      </c>
      <c r="N77" s="69">
        <f>M77/J77</f>
        <v>27</v>
      </c>
      <c r="O77" s="70">
        <f t="shared" si="3"/>
        <v>10.222222222222221</v>
      </c>
      <c r="P77" s="71">
        <v>436</v>
      </c>
      <c r="Q77" s="72">
        <v>43</v>
      </c>
      <c r="R77" s="73">
        <f t="shared" si="9"/>
        <v>-0.3669724770642202</v>
      </c>
      <c r="S77" s="73">
        <f t="shared" si="10"/>
        <v>-0.37209302325581395</v>
      </c>
      <c r="T77" s="116">
        <v>475601.71</v>
      </c>
      <c r="U77" s="117">
        <v>36347</v>
      </c>
      <c r="V77" s="74">
        <f t="shared" si="11"/>
        <v>13.085033427793215</v>
      </c>
    </row>
    <row r="78" spans="1:22" s="75" customFormat="1" ht="11.25">
      <c r="A78" s="57">
        <v>72</v>
      </c>
      <c r="B78" s="58"/>
      <c r="C78" s="59" t="s">
        <v>65</v>
      </c>
      <c r="D78" s="60" t="s">
        <v>35</v>
      </c>
      <c r="E78" s="61" t="s">
        <v>66</v>
      </c>
      <c r="F78" s="62">
        <v>42762</v>
      </c>
      <c r="G78" s="63" t="s">
        <v>43</v>
      </c>
      <c r="H78" s="64">
        <v>9</v>
      </c>
      <c r="I78" s="64">
        <v>1</v>
      </c>
      <c r="J78" s="65">
        <v>1</v>
      </c>
      <c r="K78" s="66">
        <v>30</v>
      </c>
      <c r="L78" s="67">
        <v>110</v>
      </c>
      <c r="M78" s="68">
        <v>11</v>
      </c>
      <c r="N78" s="69">
        <f>M78/J78</f>
        <v>11</v>
      </c>
      <c r="O78" s="70">
        <f t="shared" si="3"/>
        <v>10</v>
      </c>
      <c r="P78" s="71">
        <v>279</v>
      </c>
      <c r="Q78" s="72">
        <v>19</v>
      </c>
      <c r="R78" s="73">
        <f t="shared" si="9"/>
        <v>-0.6057347670250897</v>
      </c>
      <c r="S78" s="73">
        <f t="shared" si="10"/>
        <v>-0.42105263157894735</v>
      </c>
      <c r="T78" s="67">
        <v>264607.7</v>
      </c>
      <c r="U78" s="68">
        <v>23307</v>
      </c>
      <c r="V78" s="74">
        <f t="shared" si="11"/>
        <v>11.353142832625393</v>
      </c>
    </row>
    <row r="79" spans="1:22" s="75" customFormat="1" ht="11.25">
      <c r="A79" s="57">
        <v>73</v>
      </c>
      <c r="B79" s="58"/>
      <c r="C79" s="59" t="s">
        <v>61</v>
      </c>
      <c r="D79" s="60"/>
      <c r="E79" s="61" t="s">
        <v>62</v>
      </c>
      <c r="F79" s="62">
        <v>42419</v>
      </c>
      <c r="G79" s="63" t="s">
        <v>55</v>
      </c>
      <c r="H79" s="64">
        <v>10</v>
      </c>
      <c r="I79" s="64">
        <v>1</v>
      </c>
      <c r="J79" s="65">
        <v>1</v>
      </c>
      <c r="K79" s="66">
        <v>26</v>
      </c>
      <c r="L79" s="67">
        <v>20</v>
      </c>
      <c r="M79" s="68">
        <v>2</v>
      </c>
      <c r="N79" s="69">
        <f>M79/J79</f>
        <v>2</v>
      </c>
      <c r="O79" s="70">
        <f t="shared" si="3"/>
        <v>10</v>
      </c>
      <c r="P79" s="71">
        <v>164</v>
      </c>
      <c r="Q79" s="72">
        <v>11</v>
      </c>
      <c r="R79" s="73">
        <f t="shared" si="9"/>
        <v>-0.8780487804878049</v>
      </c>
      <c r="S79" s="73">
        <f t="shared" si="10"/>
        <v>-0.8181818181818182</v>
      </c>
      <c r="T79" s="67">
        <v>174591.5</v>
      </c>
      <c r="U79" s="68">
        <v>17251</v>
      </c>
      <c r="V79" s="74">
        <f t="shared" si="11"/>
        <v>10.120659671903079</v>
      </c>
    </row>
    <row r="80" spans="1:22" s="75" customFormat="1" ht="11.25">
      <c r="A80" s="57">
        <v>74</v>
      </c>
      <c r="B80" s="58"/>
      <c r="C80" s="59" t="s">
        <v>69</v>
      </c>
      <c r="D80" s="60"/>
      <c r="E80" s="111" t="s">
        <v>70</v>
      </c>
      <c r="F80" s="62">
        <v>42552</v>
      </c>
      <c r="G80" s="63" t="s">
        <v>55</v>
      </c>
      <c r="H80" s="64">
        <v>20</v>
      </c>
      <c r="I80" s="64">
        <v>1</v>
      </c>
      <c r="J80" s="65">
        <v>1</v>
      </c>
      <c r="K80" s="66">
        <v>18</v>
      </c>
      <c r="L80" s="67">
        <v>20</v>
      </c>
      <c r="M80" s="68">
        <v>2</v>
      </c>
      <c r="N80" s="69">
        <f>M80/J80</f>
        <v>2</v>
      </c>
      <c r="O80" s="70">
        <f t="shared" si="3"/>
        <v>10</v>
      </c>
      <c r="P80" s="71">
        <v>310</v>
      </c>
      <c r="Q80" s="72">
        <v>31</v>
      </c>
      <c r="R80" s="73">
        <f t="shared" si="9"/>
        <v>-0.9354838709677419</v>
      </c>
      <c r="S80" s="73">
        <f t="shared" si="10"/>
        <v>-0.9354838709677419</v>
      </c>
      <c r="T80" s="67">
        <v>136455.49999999997</v>
      </c>
      <c r="U80" s="68">
        <v>8711</v>
      </c>
      <c r="V80" s="74">
        <f t="shared" si="11"/>
        <v>15.664734244059233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2018-10-12T15:43:53Z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