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955" windowHeight="9105" tabRatio="697" activeTab="0"/>
  </bookViews>
  <sheets>
    <sheet name="5-7.10.2018 (hafta sonu)" sheetId="1" r:id="rId1"/>
  </sheets>
  <definedNames>
    <definedName name="Excel_BuiltIn__FilterDatabase" localSheetId="0">'5-7.10.2018 (hafta sonu)'!$A$1:$AB$52</definedName>
    <definedName name="_xlnm.Print_Area" localSheetId="0">'5-7.10.2018 (hafta sonu)'!#REF!</definedName>
  </definedNames>
  <calcPr fullCalcOnLoad="1"/>
</workbook>
</file>

<file path=xl/sharedStrings.xml><?xml version="1.0" encoding="utf-8"?>
<sst xmlns="http://schemas.openxmlformats.org/spreadsheetml/2006/main" count="229" uniqueCount="126">
  <si>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</si>
  <si>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</si>
  <si>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</si>
  <si>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</si>
  <si>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</si>
  <si>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</si>
  <si>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</si>
  <si>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</si>
  <si>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</si>
  <si>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</si>
  <si>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</si>
  <si>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</si>
  <si>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</si>
  <si>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</si>
  <si>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</si>
  <si>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</si>
  <si>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</si>
  <si>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</si>
  <si>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</si>
  <si>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</si>
  <si>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</si>
  <si>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</si>
  <si>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</si>
  <si>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</si>
  <si>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</si>
  <si>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</si>
  <si>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</si>
  <si>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</si>
  <si>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</si>
  <si>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</si>
  <si>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</si>
  <si>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</si>
  <si>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</si>
  <si>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</si>
  <si>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</si>
  <si>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</si>
  <si>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</si>
  <si>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AHLAT AĞACI</t>
  </si>
  <si>
    <t>CGVMARS DAĞITIM</t>
  </si>
  <si>
    <t>BİR FİLM</t>
  </si>
  <si>
    <t>7+</t>
  </si>
  <si>
    <t>DERİN FİLM</t>
  </si>
  <si>
    <t>PİNEMA</t>
  </si>
  <si>
    <t>FİLMARTI</t>
  </si>
  <si>
    <t>13+</t>
  </si>
  <si>
    <t>ÖZEN FİLM</t>
  </si>
  <si>
    <t>BS DAĞITIM</t>
  </si>
  <si>
    <t>13+15A</t>
  </si>
  <si>
    <t>MC FİLM</t>
  </si>
  <si>
    <t>KELEBEKLER</t>
  </si>
  <si>
    <t>KURMACA</t>
  </si>
  <si>
    <t>18+</t>
  </si>
  <si>
    <t>THE MOJICONS 2</t>
  </si>
  <si>
    <t>SEVİMLİ EMOJİLER 2</t>
  </si>
  <si>
    <t>MISSION:IMPOSSIBLE FALLOUT</t>
  </si>
  <si>
    <t>MISSION:IMPOSSIBLE YANSIMALAR</t>
  </si>
  <si>
    <t>DERİNLERDEKİ DEHŞET</t>
  </si>
  <si>
    <t>THE MEG</t>
  </si>
  <si>
    <t>SİCCİN 5</t>
  </si>
  <si>
    <t>THE INCREDIBLES 2</t>
  </si>
  <si>
    <t>İNANILMAZ AİLE 2</t>
  </si>
  <si>
    <t>THE EQUALIZER 2</t>
  </si>
  <si>
    <t>ADALET 2</t>
  </si>
  <si>
    <t>FACİA ÜÇLÜ</t>
  </si>
  <si>
    <t>DIŞARIDA</t>
  </si>
  <si>
    <t>HE'S OUT THERE</t>
  </si>
  <si>
    <t>UPGRADE</t>
  </si>
  <si>
    <t>ZİFİR-İ AZAP</t>
  </si>
  <si>
    <t>DIE BIENE MAJA - DIE HONIGSPIELE</t>
  </si>
  <si>
    <t>ARI MAYA 2: BAL OYUNLARI</t>
  </si>
  <si>
    <t>ALPHA</t>
  </si>
  <si>
    <t>ALFA KURT</t>
  </si>
  <si>
    <t>A SIMPLE FAVOR</t>
  </si>
  <si>
    <t>BASİT BİR FİLM</t>
  </si>
  <si>
    <t>İÇİMDEKİ HAZİNE</t>
  </si>
  <si>
    <t>EVOLUTION OF EVIL</t>
  </si>
  <si>
    <t>SOSYOPAT</t>
  </si>
  <si>
    <t>MILE 22</t>
  </si>
  <si>
    <t>THE PREDATOR</t>
  </si>
  <si>
    <t>PREDATOR</t>
  </si>
  <si>
    <t>ORGANİK AŞK</t>
  </si>
  <si>
    <t>OGANİK AŞK</t>
  </si>
  <si>
    <t>THE NUN</t>
  </si>
  <si>
    <t>DEHŞETİN YÜZÜ</t>
  </si>
  <si>
    <t>GÖÇ YOLU</t>
  </si>
  <si>
    <t>WHELLY</t>
  </si>
  <si>
    <t>CESUR ARABA</t>
  </si>
  <si>
    <t>GÜVERCİN</t>
  </si>
  <si>
    <t>BÜCÜR</t>
  </si>
  <si>
    <t>CJET</t>
  </si>
  <si>
    <t>NEVER LEAVE ME</t>
  </si>
  <si>
    <t>PEPPERMINT</t>
  </si>
  <si>
    <t>İNTİKAM MELEĞİ</t>
  </si>
  <si>
    <t>BIRAKMA BENİ</t>
  </si>
  <si>
    <t>İSTİKAMET: DÜĞÜN</t>
  </si>
  <si>
    <t>DESTINATION WEDDING</t>
  </si>
  <si>
    <t>HALEF</t>
  </si>
  <si>
    <t>TOUCH ME NOT</t>
  </si>
  <si>
    <t>DOKUNMA BANA</t>
  </si>
  <si>
    <t>GÖKTAŞI</t>
  </si>
  <si>
    <t>ÜÇ TEPE</t>
  </si>
  <si>
    <t>DREI ZINNEN</t>
  </si>
  <si>
    <t>AİLE OYUNLARI</t>
  </si>
  <si>
    <t>FAMILY GAMES</t>
  </si>
  <si>
    <t>CESUR SAVAŞÇILAR</t>
  </si>
  <si>
    <t>REDBAD</t>
  </si>
  <si>
    <t>THE HOUSE WITH A CLOCK IN ITS WALLS</t>
  </si>
  <si>
    <t>ESKİ EVDEKİBÜYÜLÜ SAAT</t>
  </si>
  <si>
    <t>BLACKKKLANSMAN</t>
  </si>
  <si>
    <t>KARANLIKLA KARŞI KARŞIYA</t>
  </si>
  <si>
    <t>SMALLFOOT</t>
  </si>
  <si>
    <t>KÜÇÜK AYAK</t>
  </si>
  <si>
    <t>KAYIP ARANIYOR</t>
  </si>
  <si>
    <t>SEARCHING</t>
  </si>
  <si>
    <t>5 - 7 EKİM 2018 / 41. VİZYON HAFTASI</t>
  </si>
  <si>
    <t>LA NUIT A DEVORE LE MONDE</t>
  </si>
  <si>
    <t>GECE DÜNYAYI YUTTUĞUNDA</t>
  </si>
  <si>
    <t>BABAMIN CEKETİ</t>
  </si>
  <si>
    <t>İSTANBUL MUHAFIZLARI</t>
  </si>
  <si>
    <t>AYDEDE</t>
  </si>
  <si>
    <t>BÜYÜLÜ KONAKTA RUH ÇAĞIRAN GENÇLER</t>
  </si>
  <si>
    <t>SOKAK SINIFI</t>
  </si>
  <si>
    <t>JOHNNY ENGLISH STRIKES AGAIN</t>
  </si>
  <si>
    <t>JOHNNY ENGLISH TEKRAR İŞ BAŞINDA</t>
  </si>
  <si>
    <t>VENOM</t>
  </si>
  <si>
    <t>VENOM: ZEHİRLİ ÖFKE</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</si>
</sst>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s>
  <fonts count="71">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sz val="7"/>
      <color indexed="30"/>
      <name val="Arial"/>
      <family val="2"/>
    </font>
    <font>
      <b/>
      <sz val="7"/>
      <name val="Verdana"/>
      <family val="2"/>
    </font>
    <font>
      <sz val="7"/>
      <name val="Verdana"/>
      <family val="2"/>
    </font>
    <font>
      <sz val="5"/>
      <color indexed="9"/>
      <name val="Calibri"/>
      <family val="2"/>
    </font>
    <font>
      <sz val="10"/>
      <color indexed="9"/>
      <name val="Calibri"/>
      <family val="2"/>
    </font>
    <font>
      <sz val="10"/>
      <color indexed="30"/>
      <name val="Calibri"/>
      <family val="2"/>
    </font>
    <font>
      <b/>
      <sz val="5"/>
      <name val="Corbel"/>
      <family val="2"/>
    </font>
    <font>
      <b/>
      <sz val="5"/>
      <color indexed="21"/>
      <name val="Corbel"/>
      <family val="2"/>
    </font>
    <font>
      <b/>
      <sz val="8"/>
      <name val="Corbel"/>
      <family val="2"/>
    </font>
    <font>
      <u val="single"/>
      <sz val="8"/>
      <color indexed="12"/>
      <name val="Arial"/>
      <family val="2"/>
    </font>
    <font>
      <sz val="10"/>
      <color indexed="30"/>
      <name val="Arial"/>
      <family val="2"/>
    </font>
    <font>
      <b/>
      <sz val="8"/>
      <color indexed="56"/>
      <name val="Calibri"/>
      <family val="2"/>
    </font>
    <font>
      <b/>
      <sz val="8"/>
      <color indexed="30"/>
      <name val="Corbel"/>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4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0" fillId="20" borderId="5" applyNumberFormat="0" applyAlignment="0" applyProtection="0"/>
    <xf numFmtId="0" fontId="3" fillId="0" borderId="0">
      <alignment/>
      <protection/>
    </xf>
    <xf numFmtId="0" fontId="35" fillId="21" borderId="0" applyNumberFormat="0" applyBorder="0" applyAlignment="0" applyProtection="0"/>
    <xf numFmtId="0" fontId="61" fillId="22" borderId="6" applyNumberFormat="0" applyAlignment="0" applyProtection="0"/>
    <xf numFmtId="0" fontId="62" fillId="20" borderId="6" applyNumberFormat="0" applyAlignment="0" applyProtection="0"/>
    <xf numFmtId="0" fontId="63" fillId="23" borderId="7" applyNumberFormat="0" applyAlignment="0" applyProtection="0"/>
    <xf numFmtId="0" fontId="64"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6"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8">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4" fontId="11" fillId="35" borderId="0" xfId="0" applyNumberFormat="1"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3" fontId="13" fillId="35" borderId="0" xfId="0" applyNumberFormat="1" applyFont="1" applyFill="1" applyBorder="1" applyAlignment="1" applyProtection="1">
      <alignment horizontal="right" vertical="center"/>
      <protection/>
    </xf>
    <xf numFmtId="4" fontId="13" fillId="35" borderId="0" xfId="0" applyNumberFormat="1" applyFont="1" applyFill="1" applyBorder="1" applyAlignment="1" applyProtection="1">
      <alignment horizontal="right" vertical="center"/>
      <protection/>
    </xf>
    <xf numFmtId="180" fontId="13"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5" fillId="35" borderId="0" xfId="0" applyFont="1" applyFill="1" applyAlignment="1">
      <alignment vertical="center"/>
    </xf>
    <xf numFmtId="179" fontId="15" fillId="35" borderId="0" xfId="0" applyNumberFormat="1" applyFont="1" applyFill="1" applyAlignment="1">
      <alignment horizontal="center" vertical="center"/>
    </xf>
    <xf numFmtId="0" fontId="15" fillId="35" borderId="0" xfId="0" applyFont="1" applyFill="1" applyAlignment="1">
      <alignment horizontal="center" vertical="center"/>
    </xf>
    <xf numFmtId="0" fontId="16" fillId="35" borderId="0" xfId="0" applyFont="1" applyFill="1" applyAlignment="1">
      <alignment horizontal="center" vertical="center"/>
    </xf>
    <xf numFmtId="0" fontId="19"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21" fillId="35" borderId="0" xfId="0" applyNumberFormat="1" applyFont="1" applyFill="1" applyAlignment="1">
      <alignment horizontal="center" vertical="center"/>
    </xf>
    <xf numFmtId="0" fontId="0" fillId="35" borderId="0" xfId="0" applyFill="1" applyAlignment="1">
      <alignment horizontal="center" vertical="center"/>
    </xf>
    <xf numFmtId="0" fontId="22" fillId="35" borderId="11"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left" vertical="center"/>
      <protection locked="0"/>
    </xf>
    <xf numFmtId="179" fontId="19" fillId="35" borderId="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4" fillId="36" borderId="12" xfId="0" applyNumberFormat="1" applyFont="1" applyFill="1" applyBorder="1" applyAlignment="1" applyProtection="1">
      <alignment horizontal="center" wrapText="1"/>
      <protection locked="0"/>
    </xf>
    <xf numFmtId="172" fontId="25" fillId="36" borderId="12" xfId="44" applyFont="1" applyFill="1" applyBorder="1" applyAlignment="1" applyProtection="1">
      <alignment horizontal="center"/>
      <protection locked="0"/>
    </xf>
    <xf numFmtId="0" fontId="14" fillId="36" borderId="12" xfId="0" applyNumberFormat="1" applyFont="1" applyFill="1" applyBorder="1" applyAlignment="1">
      <alignment horizontal="center" textRotation="90"/>
    </xf>
    <xf numFmtId="179" fontId="25" fillId="36" borderId="12" xfId="0" applyNumberFormat="1" applyFont="1" applyFill="1" applyBorder="1" applyAlignment="1" applyProtection="1">
      <alignment horizontal="center"/>
      <protection locked="0"/>
    </xf>
    <xf numFmtId="0" fontId="25" fillId="36" borderId="12" xfId="0" applyFont="1" applyFill="1" applyBorder="1" applyAlignment="1" applyProtection="1">
      <alignment horizontal="center"/>
      <protection locked="0"/>
    </xf>
    <xf numFmtId="0" fontId="27" fillId="36" borderId="12" xfId="0" applyFont="1" applyFill="1" applyBorder="1" applyAlignment="1" applyProtection="1">
      <alignment horizontal="center"/>
      <protection locked="0"/>
    </xf>
    <xf numFmtId="0" fontId="24"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4" fillId="36" borderId="13" xfId="0" applyNumberFormat="1" applyFont="1" applyFill="1" applyBorder="1" applyAlignment="1" applyProtection="1">
      <alignment horizontal="center" vertical="center"/>
      <protection/>
    </xf>
    <xf numFmtId="172" fontId="25" fillId="36" borderId="13" xfId="44" applyFont="1" applyFill="1" applyBorder="1" applyAlignment="1" applyProtection="1">
      <alignment horizontal="center" vertical="center"/>
      <protection/>
    </xf>
    <xf numFmtId="0" fontId="26" fillId="36" borderId="13" xfId="0" applyNumberFormat="1" applyFont="1" applyFill="1" applyBorder="1" applyAlignment="1" applyProtection="1">
      <alignment horizontal="center" vertical="center" textRotation="90"/>
      <protection locked="0"/>
    </xf>
    <xf numFmtId="179" fontId="25" fillId="36" borderId="13" xfId="0" applyNumberFormat="1" applyFont="1" applyFill="1" applyBorder="1" applyAlignment="1" applyProtection="1">
      <alignment horizontal="center" vertical="center" textRotation="90"/>
      <protection/>
    </xf>
    <xf numFmtId="0" fontId="25" fillId="36" borderId="13" xfId="0" applyFont="1" applyFill="1" applyBorder="1" applyAlignment="1" applyProtection="1">
      <alignment horizontal="center" vertical="center"/>
      <protection/>
    </xf>
    <xf numFmtId="0" fontId="25" fillId="36" borderId="13" xfId="0" applyNumberFormat="1" applyFont="1" applyFill="1" applyBorder="1" applyAlignment="1" applyProtection="1">
      <alignment horizontal="center" vertical="center" textRotation="90"/>
      <protection locked="0"/>
    </xf>
    <xf numFmtId="0" fontId="28" fillId="36" borderId="13" xfId="0" applyNumberFormat="1" applyFont="1" applyFill="1" applyBorder="1" applyAlignment="1" applyProtection="1">
      <alignment horizontal="center" vertical="center" textRotation="90"/>
      <protection locked="0"/>
    </xf>
    <xf numFmtId="4"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textRotation="90" wrapText="1"/>
      <protection/>
    </xf>
    <xf numFmtId="0" fontId="24"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30" fillId="35" borderId="14" xfId="0" applyNumberFormat="1" applyFont="1" applyFill="1" applyBorder="1" applyAlignment="1" applyProtection="1">
      <alignment horizontal="center" vertical="center"/>
      <protection/>
    </xf>
    <xf numFmtId="181" fontId="31" fillId="0" borderId="14" xfId="0" applyNumberFormat="1" applyFont="1" applyFill="1" applyBorder="1" applyAlignment="1">
      <alignment vertical="center"/>
    </xf>
    <xf numFmtId="0" fontId="32"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34"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31" fillId="0" borderId="14" xfId="0" applyFont="1" applyFill="1" applyBorder="1" applyAlignment="1">
      <alignment vertical="center"/>
    </xf>
    <xf numFmtId="0" fontId="32"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31"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30" fillId="35" borderId="14" xfId="0" applyFont="1" applyFill="1" applyBorder="1" applyAlignment="1">
      <alignment horizontal="center" vertical="center"/>
    </xf>
    <xf numFmtId="4" fontId="69" fillId="0" borderId="14" xfId="46" applyNumberFormat="1" applyFont="1" applyFill="1" applyBorder="1" applyAlignment="1" applyProtection="1">
      <alignment horizontal="right" vertical="center"/>
      <protection locked="0"/>
    </xf>
    <xf numFmtId="3" fontId="69" fillId="0" borderId="14" xfId="46" applyNumberFormat="1" applyFont="1" applyFill="1" applyBorder="1" applyAlignment="1" applyProtection="1">
      <alignment horizontal="right" vertical="center"/>
      <protection locked="0"/>
    </xf>
    <xf numFmtId="4" fontId="69" fillId="0" borderId="14" xfId="44" applyNumberFormat="1" applyFont="1" applyFill="1" applyBorder="1" applyAlignment="1" applyProtection="1">
      <alignment horizontal="right" vertical="center"/>
      <protection locked="0"/>
    </xf>
    <xf numFmtId="3" fontId="69" fillId="0" borderId="14" xfId="44" applyNumberFormat="1" applyFont="1" applyFill="1" applyBorder="1" applyAlignment="1" applyProtection="1">
      <alignment horizontal="right" vertical="center"/>
      <protection locked="0"/>
    </xf>
    <xf numFmtId="0" fontId="37" fillId="35" borderId="0" xfId="0" applyFont="1" applyFill="1" applyAlignment="1">
      <alignment horizontal="center" vertical="center"/>
    </xf>
    <xf numFmtId="0" fontId="36" fillId="36" borderId="12" xfId="0" applyFont="1" applyFill="1" applyBorder="1" applyAlignment="1" applyProtection="1">
      <alignment horizontal="center"/>
      <protection locked="0"/>
    </xf>
    <xf numFmtId="0" fontId="70" fillId="36" borderId="13" xfId="0" applyNumberFormat="1" applyFont="1" applyFill="1" applyBorder="1" applyAlignment="1" applyProtection="1">
      <alignment horizontal="center" vertical="center" textRotation="90"/>
      <protection locked="0"/>
    </xf>
    <xf numFmtId="4" fontId="69" fillId="0" borderId="14" xfId="78" applyNumberFormat="1" applyFont="1" applyFill="1" applyBorder="1" applyAlignment="1" applyProtection="1">
      <alignment horizontal="right" vertical="center" wrapText="1"/>
      <protection/>
    </xf>
    <xf numFmtId="3" fontId="69" fillId="0" borderId="14" xfId="78" applyNumberFormat="1" applyFont="1" applyFill="1" applyBorder="1" applyAlignment="1" applyProtection="1">
      <alignment horizontal="right" vertical="center" wrapText="1"/>
      <protection/>
    </xf>
    <xf numFmtId="0" fontId="25"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7" fillId="35" borderId="11" xfId="0" applyNumberFormat="1" applyFont="1" applyFill="1" applyBorder="1" applyAlignment="1" applyProtection="1">
      <alignment horizontal="right" vertical="center" wrapText="1"/>
      <protection locked="0"/>
    </xf>
    <xf numFmtId="2" fontId="20" fillId="35" borderId="0" xfId="7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locked="0"/>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4.421875" style="3" bestFit="1" customWidth="1"/>
    <col min="4" max="4" width="4.00390625" style="4" bestFit="1" customWidth="1"/>
    <col min="5" max="5" width="24.28125" style="6" bestFit="1" customWidth="1"/>
    <col min="6" max="6" width="5.8515625" style="7" bestFit="1" customWidth="1"/>
    <col min="7" max="7" width="13.57421875" style="8" bestFit="1" customWidth="1"/>
    <col min="8" max="9" width="3.140625" style="9" bestFit="1" customWidth="1"/>
    <col min="10" max="10" width="3.140625" style="10" bestFit="1" customWidth="1"/>
    <col min="11" max="11" width="2.57421875" style="11" bestFit="1" customWidth="1"/>
    <col min="12" max="12" width="8.28125" style="12" bestFit="1" customWidth="1"/>
    <col min="13" max="13" width="4.8515625" style="13" bestFit="1" customWidth="1"/>
    <col min="14" max="14" width="8.28125" style="12" bestFit="1" customWidth="1"/>
    <col min="15" max="15" width="5.57421875" style="13" bestFit="1" customWidth="1"/>
    <col min="16" max="16" width="8.28125" style="14" bestFit="1" customWidth="1"/>
    <col min="17" max="17" width="5.57421875" style="15" bestFit="1" customWidth="1"/>
    <col min="18" max="18" width="8.28125" style="16" bestFit="1" customWidth="1"/>
    <col min="19" max="19" width="5.57421875" style="17" bestFit="1" customWidth="1"/>
    <col min="20" max="20" width="4.28125" style="18" bestFit="1" customWidth="1"/>
    <col min="21" max="21" width="4.28125" style="19" bestFit="1" customWidth="1"/>
    <col min="22" max="22" width="8.28125" style="19" bestFit="1" customWidth="1"/>
    <col min="23" max="23" width="5.57421875" style="19" bestFit="1" customWidth="1"/>
    <col min="24" max="25" width="5.00390625" style="20" bestFit="1" customWidth="1"/>
    <col min="26" max="26" width="9.00390625" style="14" bestFit="1" customWidth="1"/>
    <col min="27" max="27" width="6.57421875" style="21" bestFit="1" customWidth="1"/>
    <col min="28" max="28" width="4.28125" style="22" bestFit="1" customWidth="1"/>
    <col min="29" max="16384" width="4.28125" style="3" customWidth="1"/>
  </cols>
  <sheetData>
    <row r="1" spans="1:28" s="29" customFormat="1" ht="12.75">
      <c r="A1" s="23"/>
      <c r="B1" s="114" t="s">
        <v>0</v>
      </c>
      <c r="C1" s="114"/>
      <c r="D1" s="24"/>
      <c r="E1" s="25"/>
      <c r="F1" s="26"/>
      <c r="G1" s="25"/>
      <c r="H1" s="27"/>
      <c r="I1" s="108"/>
      <c r="J1" s="28"/>
      <c r="K1" s="27"/>
      <c r="L1" s="115" t="s">
        <v>1</v>
      </c>
      <c r="M1" s="115"/>
      <c r="N1" s="115"/>
      <c r="O1" s="115"/>
      <c r="P1" s="115"/>
      <c r="Q1" s="115"/>
      <c r="R1" s="115"/>
      <c r="S1" s="115"/>
      <c r="T1" s="115"/>
      <c r="U1" s="115"/>
      <c r="V1" s="115"/>
      <c r="W1" s="115"/>
      <c r="X1" s="115"/>
      <c r="Y1" s="115"/>
      <c r="Z1" s="115"/>
      <c r="AA1" s="115"/>
      <c r="AB1" s="115"/>
    </row>
    <row r="2" spans="1:28" s="29" customFormat="1" ht="12.75">
      <c r="A2" s="23"/>
      <c r="B2" s="116" t="s">
        <v>2</v>
      </c>
      <c r="C2" s="116"/>
      <c r="D2" s="30"/>
      <c r="E2" s="31"/>
      <c r="F2" s="32"/>
      <c r="G2" s="31"/>
      <c r="H2" s="33"/>
      <c r="I2" s="33"/>
      <c r="J2" s="34"/>
      <c r="K2" s="35"/>
      <c r="L2" s="115"/>
      <c r="M2" s="115"/>
      <c r="N2" s="115"/>
      <c r="O2" s="115"/>
      <c r="P2" s="115"/>
      <c r="Q2" s="115"/>
      <c r="R2" s="115"/>
      <c r="S2" s="115"/>
      <c r="T2" s="115"/>
      <c r="U2" s="115"/>
      <c r="V2" s="115"/>
      <c r="W2" s="115"/>
      <c r="X2" s="115"/>
      <c r="Y2" s="115"/>
      <c r="Z2" s="115"/>
      <c r="AA2" s="115"/>
      <c r="AB2" s="115"/>
    </row>
    <row r="3" spans="1:28" s="29" customFormat="1" ht="11.25">
      <c r="A3" s="23"/>
      <c r="B3" s="117" t="s">
        <v>114</v>
      </c>
      <c r="C3" s="117"/>
      <c r="D3" s="36"/>
      <c r="E3" s="37"/>
      <c r="F3" s="38"/>
      <c r="G3" s="37"/>
      <c r="H3" s="39"/>
      <c r="I3" s="39"/>
      <c r="J3" s="40"/>
      <c r="K3" s="39"/>
      <c r="L3" s="115"/>
      <c r="M3" s="115"/>
      <c r="N3" s="115"/>
      <c r="O3" s="115"/>
      <c r="P3" s="115"/>
      <c r="Q3" s="115"/>
      <c r="R3" s="115"/>
      <c r="S3" s="115"/>
      <c r="T3" s="115"/>
      <c r="U3" s="115"/>
      <c r="V3" s="115"/>
      <c r="W3" s="115"/>
      <c r="X3" s="115"/>
      <c r="Y3" s="115"/>
      <c r="Z3" s="115"/>
      <c r="AA3" s="115"/>
      <c r="AB3" s="115"/>
    </row>
    <row r="4" spans="1:28" s="48" customFormat="1" ht="11.25">
      <c r="A4" s="41"/>
      <c r="B4" s="42"/>
      <c r="C4" s="43"/>
      <c r="D4" s="44"/>
      <c r="E4" s="43"/>
      <c r="F4" s="45"/>
      <c r="G4" s="46"/>
      <c r="H4" s="46"/>
      <c r="I4" s="109"/>
      <c r="J4" s="47"/>
      <c r="K4" s="46"/>
      <c r="L4" s="113" t="s">
        <v>3</v>
      </c>
      <c r="M4" s="113"/>
      <c r="N4" s="113" t="s">
        <v>4</v>
      </c>
      <c r="O4" s="113"/>
      <c r="P4" s="113" t="s">
        <v>5</v>
      </c>
      <c r="Q4" s="113"/>
      <c r="R4" s="113" t="s">
        <v>6</v>
      </c>
      <c r="S4" s="113"/>
      <c r="T4" s="113"/>
      <c r="U4" s="113"/>
      <c r="V4" s="113" t="s">
        <v>7</v>
      </c>
      <c r="W4" s="113"/>
      <c r="X4" s="113" t="s">
        <v>8</v>
      </c>
      <c r="Y4" s="113"/>
      <c r="Z4" s="113" t="s">
        <v>9</v>
      </c>
      <c r="AA4" s="113"/>
      <c r="AB4" s="113"/>
    </row>
    <row r="5" spans="1:28" s="60" customFormat="1" ht="57.75">
      <c r="A5" s="49"/>
      <c r="B5" s="50"/>
      <c r="C5" s="51" t="s">
        <v>10</v>
      </c>
      <c r="D5" s="52" t="s">
        <v>11</v>
      </c>
      <c r="E5" s="51" t="s">
        <v>12</v>
      </c>
      <c r="F5" s="53" t="s">
        <v>13</v>
      </c>
      <c r="G5" s="54" t="s">
        <v>14</v>
      </c>
      <c r="H5" s="55" t="s">
        <v>15</v>
      </c>
      <c r="I5" s="110" t="s">
        <v>16</v>
      </c>
      <c r="J5" s="56" t="s">
        <v>17</v>
      </c>
      <c r="K5" s="55" t="s">
        <v>18</v>
      </c>
      <c r="L5" s="57" t="s">
        <v>19</v>
      </c>
      <c r="M5" s="58" t="s">
        <v>20</v>
      </c>
      <c r="N5" s="57" t="s">
        <v>19</v>
      </c>
      <c r="O5" s="58" t="s">
        <v>20</v>
      </c>
      <c r="P5" s="57" t="s">
        <v>19</v>
      </c>
      <c r="Q5" s="58" t="s">
        <v>20</v>
      </c>
      <c r="R5" s="57" t="s">
        <v>21</v>
      </c>
      <c r="S5" s="58" t="s">
        <v>22</v>
      </c>
      <c r="T5" s="59" t="s">
        <v>23</v>
      </c>
      <c r="U5" s="59" t="s">
        <v>24</v>
      </c>
      <c r="V5" s="57" t="s">
        <v>19</v>
      </c>
      <c r="W5" s="58" t="s">
        <v>25</v>
      </c>
      <c r="X5" s="59" t="s">
        <v>26</v>
      </c>
      <c r="Y5" s="59" t="s">
        <v>27</v>
      </c>
      <c r="Z5" s="57" t="s">
        <v>19</v>
      </c>
      <c r="AA5" s="58" t="s">
        <v>20</v>
      </c>
      <c r="AB5" s="59" t="s">
        <v>24</v>
      </c>
    </row>
    <row r="6" spans="4:25" ht="11.25">
      <c r="D6" s="5"/>
      <c r="X6" s="19"/>
      <c r="Y6" s="19"/>
    </row>
    <row r="7" spans="1:28" s="83" customFormat="1" ht="11.25">
      <c r="A7" s="61">
        <v>1</v>
      </c>
      <c r="B7" s="84" t="s">
        <v>29</v>
      </c>
      <c r="C7" s="85" t="s">
        <v>124</v>
      </c>
      <c r="D7" s="86" t="s">
        <v>47</v>
      </c>
      <c r="E7" s="87" t="s">
        <v>125</v>
      </c>
      <c r="F7" s="88">
        <v>43378</v>
      </c>
      <c r="G7" s="67" t="s">
        <v>33</v>
      </c>
      <c r="H7" s="89">
        <v>355</v>
      </c>
      <c r="I7" s="89">
        <v>355</v>
      </c>
      <c r="J7" s="69">
        <v>620</v>
      </c>
      <c r="K7" s="70">
        <v>1</v>
      </c>
      <c r="L7" s="71">
        <v>1348934</v>
      </c>
      <c r="M7" s="72">
        <v>81988</v>
      </c>
      <c r="N7" s="71">
        <v>1896881</v>
      </c>
      <c r="O7" s="72">
        <v>119746</v>
      </c>
      <c r="P7" s="71">
        <v>1554023</v>
      </c>
      <c r="Q7" s="72">
        <v>100564</v>
      </c>
      <c r="R7" s="73">
        <f aca="true" t="shared" si="0" ref="R7:R52">L7+N7+P7</f>
        <v>4799838</v>
      </c>
      <c r="S7" s="74">
        <f aca="true" t="shared" si="1" ref="S7:S52">M7+O7+Q7</f>
        <v>302298</v>
      </c>
      <c r="T7" s="75">
        <f aca="true" t="shared" si="2" ref="T7:T52">S7/J7</f>
        <v>487.5774193548387</v>
      </c>
      <c r="U7" s="76">
        <f aca="true" t="shared" si="3" ref="U7:U48">R7/S7</f>
        <v>15.877835777940971</v>
      </c>
      <c r="V7" s="77"/>
      <c r="W7" s="78"/>
      <c r="X7" s="79"/>
      <c r="Y7" s="79"/>
      <c r="Z7" s="90">
        <v>4799838</v>
      </c>
      <c r="AA7" s="91">
        <v>302298</v>
      </c>
      <c r="AB7" s="82">
        <f aca="true" t="shared" si="4" ref="AB7:AB52">Z7/AA7</f>
        <v>15.877835777940971</v>
      </c>
    </row>
    <row r="8" spans="1:28" s="83" customFormat="1" ht="11.25">
      <c r="A8" s="61">
        <v>2</v>
      </c>
      <c r="B8" s="62"/>
      <c r="C8" s="63" t="s">
        <v>99</v>
      </c>
      <c r="D8" s="64" t="s">
        <v>40</v>
      </c>
      <c r="E8" s="65" t="s">
        <v>99</v>
      </c>
      <c r="F8" s="66">
        <v>43371</v>
      </c>
      <c r="G8" s="67" t="s">
        <v>38</v>
      </c>
      <c r="H8" s="68">
        <v>370</v>
      </c>
      <c r="I8" s="68">
        <v>360</v>
      </c>
      <c r="J8" s="69">
        <v>360</v>
      </c>
      <c r="K8" s="70">
        <v>2</v>
      </c>
      <c r="L8" s="71">
        <v>156694.59</v>
      </c>
      <c r="M8" s="72">
        <v>12160</v>
      </c>
      <c r="N8" s="71">
        <v>341158.1</v>
      </c>
      <c r="O8" s="72">
        <v>26262</v>
      </c>
      <c r="P8" s="71">
        <v>414656.69</v>
      </c>
      <c r="Q8" s="72">
        <v>31741</v>
      </c>
      <c r="R8" s="73">
        <f t="shared" si="0"/>
        <v>912509.3799999999</v>
      </c>
      <c r="S8" s="74">
        <f t="shared" si="1"/>
        <v>70163</v>
      </c>
      <c r="T8" s="75">
        <f t="shared" si="2"/>
        <v>194.8972222222222</v>
      </c>
      <c r="U8" s="76">
        <f t="shared" si="3"/>
        <v>13.005563901201487</v>
      </c>
      <c r="V8" s="77">
        <v>1348157.67</v>
      </c>
      <c r="W8" s="78">
        <v>103470</v>
      </c>
      <c r="X8" s="79">
        <f>IF(V8&lt;&gt;0,-(V8-R8)/V8,"")</f>
        <v>-0.323143427281766</v>
      </c>
      <c r="Y8" s="79">
        <f>IF(W8&lt;&gt;0,-(W8-S8)/W8,"")</f>
        <v>-0.32190006765245965</v>
      </c>
      <c r="Z8" s="80">
        <v>2790718.61</v>
      </c>
      <c r="AA8" s="81">
        <v>219912</v>
      </c>
      <c r="AB8" s="82">
        <f t="shared" si="4"/>
        <v>12.690160655171159</v>
      </c>
    </row>
    <row r="9" spans="1:28" s="83" customFormat="1" ht="11.25">
      <c r="A9" s="61">
        <v>3</v>
      </c>
      <c r="B9" s="84" t="s">
        <v>29</v>
      </c>
      <c r="C9" s="63" t="s">
        <v>118</v>
      </c>
      <c r="D9" s="64" t="s">
        <v>36</v>
      </c>
      <c r="E9" s="65" t="s">
        <v>118</v>
      </c>
      <c r="F9" s="66">
        <v>43378</v>
      </c>
      <c r="G9" s="67" t="s">
        <v>38</v>
      </c>
      <c r="H9" s="68">
        <v>262</v>
      </c>
      <c r="I9" s="68">
        <v>262</v>
      </c>
      <c r="J9" s="69">
        <v>262</v>
      </c>
      <c r="K9" s="70">
        <v>1</v>
      </c>
      <c r="L9" s="71">
        <v>66421.24</v>
      </c>
      <c r="M9" s="72">
        <v>4841</v>
      </c>
      <c r="N9" s="71">
        <v>313090.73</v>
      </c>
      <c r="O9" s="72">
        <v>23153</v>
      </c>
      <c r="P9" s="71">
        <v>350401.92</v>
      </c>
      <c r="Q9" s="72">
        <v>26041</v>
      </c>
      <c r="R9" s="73">
        <f t="shared" si="0"/>
        <v>729913.8899999999</v>
      </c>
      <c r="S9" s="74">
        <f t="shared" si="1"/>
        <v>54035</v>
      </c>
      <c r="T9" s="75">
        <f t="shared" si="2"/>
        <v>206.24045801526717</v>
      </c>
      <c r="U9" s="76">
        <f t="shared" si="3"/>
        <v>13.508168594429534</v>
      </c>
      <c r="V9" s="77"/>
      <c r="W9" s="78"/>
      <c r="X9" s="79"/>
      <c r="Y9" s="79"/>
      <c r="Z9" s="80">
        <v>729913.89</v>
      </c>
      <c r="AA9" s="81">
        <v>54035</v>
      </c>
      <c r="AB9" s="82">
        <f t="shared" si="4"/>
        <v>13.508168594429536</v>
      </c>
    </row>
    <row r="10" spans="1:28" s="83" customFormat="1" ht="11.25">
      <c r="A10" s="61">
        <v>4</v>
      </c>
      <c r="B10" s="62"/>
      <c r="C10" s="85" t="s">
        <v>110</v>
      </c>
      <c r="D10" s="86" t="s">
        <v>36</v>
      </c>
      <c r="E10" s="87" t="s">
        <v>111</v>
      </c>
      <c r="F10" s="88">
        <v>43371</v>
      </c>
      <c r="G10" s="67" t="s">
        <v>33</v>
      </c>
      <c r="H10" s="89">
        <v>326</v>
      </c>
      <c r="I10" s="89">
        <v>321</v>
      </c>
      <c r="J10" s="69">
        <v>321</v>
      </c>
      <c r="K10" s="70">
        <v>2</v>
      </c>
      <c r="L10" s="71">
        <v>84416</v>
      </c>
      <c r="M10" s="72">
        <v>6322</v>
      </c>
      <c r="N10" s="71">
        <v>302994</v>
      </c>
      <c r="O10" s="72">
        <v>21825</v>
      </c>
      <c r="P10" s="71">
        <v>293552</v>
      </c>
      <c r="Q10" s="72">
        <v>21385</v>
      </c>
      <c r="R10" s="73">
        <f t="shared" si="0"/>
        <v>680962</v>
      </c>
      <c r="S10" s="74">
        <f t="shared" si="1"/>
        <v>49532</v>
      </c>
      <c r="T10" s="75">
        <f t="shared" si="2"/>
        <v>154.30529595015577</v>
      </c>
      <c r="U10" s="76">
        <f t="shared" si="3"/>
        <v>13.74792053621901</v>
      </c>
      <c r="V10" s="77">
        <v>798721</v>
      </c>
      <c r="W10" s="78">
        <v>57952</v>
      </c>
      <c r="X10" s="79">
        <f aca="true" t="shared" si="5" ref="X10:Y12">IF(V10&lt;&gt;0,-(V10-R10)/V10,"")</f>
        <v>-0.14743446084427478</v>
      </c>
      <c r="Y10" s="79">
        <f t="shared" si="5"/>
        <v>-0.14529265599116511</v>
      </c>
      <c r="Z10" s="90">
        <v>1681020</v>
      </c>
      <c r="AA10" s="91">
        <v>124915</v>
      </c>
      <c r="AB10" s="82">
        <f t="shared" si="4"/>
        <v>13.457310971460593</v>
      </c>
    </row>
    <row r="11" spans="1:28" s="83" customFormat="1" ht="11.25">
      <c r="A11" s="61">
        <v>5</v>
      </c>
      <c r="B11" s="62"/>
      <c r="C11" s="85" t="s">
        <v>88</v>
      </c>
      <c r="D11" s="86" t="s">
        <v>32</v>
      </c>
      <c r="E11" s="87" t="s">
        <v>88</v>
      </c>
      <c r="F11" s="88">
        <v>43364</v>
      </c>
      <c r="G11" s="67" t="s">
        <v>89</v>
      </c>
      <c r="H11" s="89">
        <v>359</v>
      </c>
      <c r="I11" s="95">
        <v>359</v>
      </c>
      <c r="J11" s="96">
        <v>359</v>
      </c>
      <c r="K11" s="70">
        <v>2</v>
      </c>
      <c r="L11" s="71">
        <v>63042</v>
      </c>
      <c r="M11" s="72">
        <v>4868</v>
      </c>
      <c r="N11" s="71">
        <v>261002</v>
      </c>
      <c r="O11" s="72">
        <v>19941</v>
      </c>
      <c r="P11" s="71">
        <v>246843</v>
      </c>
      <c r="Q11" s="72">
        <v>18888</v>
      </c>
      <c r="R11" s="73">
        <f t="shared" si="0"/>
        <v>570887</v>
      </c>
      <c r="S11" s="74">
        <f t="shared" si="1"/>
        <v>43697</v>
      </c>
      <c r="T11" s="75">
        <f t="shared" si="2"/>
        <v>121.71866295264624</v>
      </c>
      <c r="U11" s="76">
        <f t="shared" si="3"/>
        <v>13.064672631988467</v>
      </c>
      <c r="V11" s="77">
        <v>787879.62</v>
      </c>
      <c r="W11" s="78">
        <v>61239</v>
      </c>
      <c r="X11" s="79">
        <f t="shared" si="5"/>
        <v>-0.2754134191210581</v>
      </c>
      <c r="Y11" s="79">
        <f t="shared" si="5"/>
        <v>-0.2864514443410245</v>
      </c>
      <c r="Z11" s="97">
        <v>2649549</v>
      </c>
      <c r="AA11" s="98">
        <v>210990</v>
      </c>
      <c r="AB11" s="82">
        <f t="shared" si="4"/>
        <v>12.557699417033982</v>
      </c>
    </row>
    <row r="12" spans="1:28" s="83" customFormat="1" ht="11.25">
      <c r="A12" s="61">
        <v>6</v>
      </c>
      <c r="B12" s="62"/>
      <c r="C12" s="85" t="s">
        <v>82</v>
      </c>
      <c r="D12" s="86" t="s">
        <v>30</v>
      </c>
      <c r="E12" s="87" t="s">
        <v>83</v>
      </c>
      <c r="F12" s="88">
        <v>43364</v>
      </c>
      <c r="G12" s="67" t="s">
        <v>33</v>
      </c>
      <c r="H12" s="89">
        <v>318</v>
      </c>
      <c r="I12" s="89">
        <v>281</v>
      </c>
      <c r="J12" s="69">
        <v>281</v>
      </c>
      <c r="K12" s="70">
        <v>3</v>
      </c>
      <c r="L12" s="71">
        <v>76299</v>
      </c>
      <c r="M12" s="72">
        <v>5384</v>
      </c>
      <c r="N12" s="71">
        <v>160206</v>
      </c>
      <c r="O12" s="72">
        <v>11388</v>
      </c>
      <c r="P12" s="71">
        <v>138567</v>
      </c>
      <c r="Q12" s="72">
        <v>9978</v>
      </c>
      <c r="R12" s="73">
        <f t="shared" si="0"/>
        <v>375072</v>
      </c>
      <c r="S12" s="74">
        <f t="shared" si="1"/>
        <v>26750</v>
      </c>
      <c r="T12" s="75">
        <f t="shared" si="2"/>
        <v>95.19572953736655</v>
      </c>
      <c r="U12" s="76">
        <f t="shared" si="3"/>
        <v>14.021383177570094</v>
      </c>
      <c r="V12" s="77">
        <v>757928</v>
      </c>
      <c r="W12" s="78">
        <v>51419</v>
      </c>
      <c r="X12" s="79">
        <f t="shared" si="5"/>
        <v>-0.5051350524060333</v>
      </c>
      <c r="Y12" s="79">
        <f t="shared" si="5"/>
        <v>-0.4797642894649838</v>
      </c>
      <c r="Z12" s="90">
        <v>3045263</v>
      </c>
      <c r="AA12" s="91">
        <v>216388</v>
      </c>
      <c r="AB12" s="82">
        <f t="shared" si="4"/>
        <v>14.073160249182024</v>
      </c>
    </row>
    <row r="13" spans="1:28" s="83" customFormat="1" ht="11.25">
      <c r="A13" s="61">
        <v>7</v>
      </c>
      <c r="B13" s="84" t="s">
        <v>29</v>
      </c>
      <c r="C13" s="63" t="s">
        <v>117</v>
      </c>
      <c r="D13" s="64" t="s">
        <v>32</v>
      </c>
      <c r="E13" s="65" t="s">
        <v>117</v>
      </c>
      <c r="F13" s="66">
        <v>43378</v>
      </c>
      <c r="G13" s="67" t="s">
        <v>38</v>
      </c>
      <c r="H13" s="68">
        <v>280</v>
      </c>
      <c r="I13" s="68">
        <v>280</v>
      </c>
      <c r="J13" s="69">
        <v>280</v>
      </c>
      <c r="K13" s="70">
        <v>1</v>
      </c>
      <c r="L13" s="71">
        <v>56950.66</v>
      </c>
      <c r="M13" s="72">
        <v>4327</v>
      </c>
      <c r="N13" s="71">
        <v>108152.63</v>
      </c>
      <c r="O13" s="72">
        <v>7994</v>
      </c>
      <c r="P13" s="71">
        <v>114326.73</v>
      </c>
      <c r="Q13" s="72">
        <v>8541</v>
      </c>
      <c r="R13" s="73">
        <f t="shared" si="0"/>
        <v>279430.02</v>
      </c>
      <c r="S13" s="74">
        <f t="shared" si="1"/>
        <v>20862</v>
      </c>
      <c r="T13" s="75">
        <f t="shared" si="2"/>
        <v>74.50714285714285</v>
      </c>
      <c r="U13" s="76">
        <f t="shared" si="3"/>
        <v>13.39421052631579</v>
      </c>
      <c r="V13" s="77"/>
      <c r="W13" s="78"/>
      <c r="X13" s="79"/>
      <c r="Y13" s="79"/>
      <c r="Z13" s="80">
        <v>279430.02</v>
      </c>
      <c r="AA13" s="81">
        <v>20862</v>
      </c>
      <c r="AB13" s="82">
        <f t="shared" si="4"/>
        <v>13.39421052631579</v>
      </c>
    </row>
    <row r="14" spans="1:28" s="83" customFormat="1" ht="11.25">
      <c r="A14" s="61">
        <v>8</v>
      </c>
      <c r="B14" s="62"/>
      <c r="C14" s="63" t="s">
        <v>59</v>
      </c>
      <c r="D14" s="64" t="s">
        <v>36</v>
      </c>
      <c r="E14" s="65" t="s">
        <v>60</v>
      </c>
      <c r="F14" s="66">
        <v>43334</v>
      </c>
      <c r="G14" s="67" t="s">
        <v>28</v>
      </c>
      <c r="H14" s="68">
        <v>369</v>
      </c>
      <c r="I14" s="68">
        <v>133</v>
      </c>
      <c r="J14" s="69">
        <v>133</v>
      </c>
      <c r="K14" s="70">
        <v>7</v>
      </c>
      <c r="L14" s="71">
        <v>16932</v>
      </c>
      <c r="M14" s="72">
        <v>1191</v>
      </c>
      <c r="N14" s="71">
        <v>110402</v>
      </c>
      <c r="O14" s="72">
        <v>7399</v>
      </c>
      <c r="P14" s="71">
        <v>115627</v>
      </c>
      <c r="Q14" s="72">
        <v>8210</v>
      </c>
      <c r="R14" s="73">
        <f t="shared" si="0"/>
        <v>242961</v>
      </c>
      <c r="S14" s="74">
        <f t="shared" si="1"/>
        <v>16800</v>
      </c>
      <c r="T14" s="75">
        <f t="shared" si="2"/>
        <v>126.3157894736842</v>
      </c>
      <c r="U14" s="76">
        <f t="shared" si="3"/>
        <v>14.461964285714286</v>
      </c>
      <c r="V14" s="77">
        <v>467233</v>
      </c>
      <c r="W14" s="78">
        <v>32965</v>
      </c>
      <c r="X14" s="79">
        <f>IF(V14&lt;&gt;0,-(V14-R14)/V14,"")</f>
        <v>-0.48000034244156553</v>
      </c>
      <c r="Y14" s="79">
        <f>IF(W14&lt;&gt;0,-(W14-S14)/W14,"")</f>
        <v>-0.4903685727286516</v>
      </c>
      <c r="Z14" s="80">
        <v>16018452</v>
      </c>
      <c r="AA14" s="81">
        <v>1246755</v>
      </c>
      <c r="AB14" s="82">
        <f t="shared" si="4"/>
        <v>12.84811530733785</v>
      </c>
    </row>
    <row r="15" spans="1:28" s="83" customFormat="1" ht="11.25">
      <c r="A15" s="61">
        <v>9</v>
      </c>
      <c r="B15" s="84" t="s">
        <v>29</v>
      </c>
      <c r="C15" s="63" t="s">
        <v>122</v>
      </c>
      <c r="D15" s="64" t="s">
        <v>40</v>
      </c>
      <c r="E15" s="65" t="s">
        <v>123</v>
      </c>
      <c r="F15" s="66">
        <v>43378</v>
      </c>
      <c r="G15" s="67" t="s">
        <v>28</v>
      </c>
      <c r="H15" s="68">
        <v>131</v>
      </c>
      <c r="I15" s="68">
        <v>131</v>
      </c>
      <c r="J15" s="69">
        <v>131</v>
      </c>
      <c r="K15" s="70">
        <v>1</v>
      </c>
      <c r="L15" s="71">
        <v>53982</v>
      </c>
      <c r="M15" s="72">
        <v>3490</v>
      </c>
      <c r="N15" s="71">
        <v>98286</v>
      </c>
      <c r="O15" s="72">
        <v>6247</v>
      </c>
      <c r="P15" s="71">
        <v>84073</v>
      </c>
      <c r="Q15" s="72">
        <v>5450</v>
      </c>
      <c r="R15" s="73">
        <f t="shared" si="0"/>
        <v>236341</v>
      </c>
      <c r="S15" s="74">
        <f t="shared" si="1"/>
        <v>15187</v>
      </c>
      <c r="T15" s="75">
        <f t="shared" si="2"/>
        <v>115.93129770992367</v>
      </c>
      <c r="U15" s="76">
        <f t="shared" si="3"/>
        <v>15.56205965628498</v>
      </c>
      <c r="V15" s="77"/>
      <c r="W15" s="78"/>
      <c r="X15" s="79"/>
      <c r="Y15" s="79"/>
      <c r="Z15" s="80">
        <v>236341</v>
      </c>
      <c r="AA15" s="81">
        <v>15187</v>
      </c>
      <c r="AB15" s="82">
        <f t="shared" si="4"/>
        <v>15.56205965628498</v>
      </c>
    </row>
    <row r="16" spans="1:28" s="83" customFormat="1" ht="11.25">
      <c r="A16" s="61">
        <v>10</v>
      </c>
      <c r="B16" s="62"/>
      <c r="C16" s="85" t="s">
        <v>113</v>
      </c>
      <c r="D16" s="86" t="s">
        <v>44</v>
      </c>
      <c r="E16" s="87" t="s">
        <v>112</v>
      </c>
      <c r="F16" s="88">
        <v>43371</v>
      </c>
      <c r="G16" s="67" t="s">
        <v>33</v>
      </c>
      <c r="H16" s="89">
        <v>113</v>
      </c>
      <c r="I16" s="89">
        <v>103</v>
      </c>
      <c r="J16" s="69">
        <v>103</v>
      </c>
      <c r="K16" s="70">
        <v>2</v>
      </c>
      <c r="L16" s="71">
        <v>31105</v>
      </c>
      <c r="M16" s="72">
        <v>2468</v>
      </c>
      <c r="N16" s="71">
        <v>53564</v>
      </c>
      <c r="O16" s="72">
        <v>3381</v>
      </c>
      <c r="P16" s="71">
        <v>42542</v>
      </c>
      <c r="Q16" s="72">
        <v>2686</v>
      </c>
      <c r="R16" s="73">
        <f t="shared" si="0"/>
        <v>127211</v>
      </c>
      <c r="S16" s="74">
        <f t="shared" si="1"/>
        <v>8535</v>
      </c>
      <c r="T16" s="75">
        <f t="shared" si="2"/>
        <v>82.86407766990291</v>
      </c>
      <c r="U16" s="76">
        <f t="shared" si="3"/>
        <v>14.904628002343292</v>
      </c>
      <c r="V16" s="77">
        <v>308358</v>
      </c>
      <c r="W16" s="78">
        <v>19978</v>
      </c>
      <c r="X16" s="79">
        <f>IF(V16&lt;&gt;0,-(V16-R16)/V16,"")</f>
        <v>-0.5874567872408045</v>
      </c>
      <c r="Y16" s="79">
        <f>IF(W16&lt;&gt;0,-(W16-S16)/W16,"")</f>
        <v>-0.5727800580638702</v>
      </c>
      <c r="Z16" s="90">
        <v>591569</v>
      </c>
      <c r="AA16" s="91">
        <v>40666</v>
      </c>
      <c r="AB16" s="82">
        <f t="shared" si="4"/>
        <v>14.547017164215807</v>
      </c>
    </row>
    <row r="17" spans="1:28" s="83" customFormat="1" ht="11.25">
      <c r="A17" s="61">
        <v>11</v>
      </c>
      <c r="B17" s="84" t="s">
        <v>29</v>
      </c>
      <c r="C17" s="63" t="s">
        <v>119</v>
      </c>
      <c r="D17" s="64" t="s">
        <v>32</v>
      </c>
      <c r="E17" s="65" t="s">
        <v>119</v>
      </c>
      <c r="F17" s="66">
        <v>43378</v>
      </c>
      <c r="G17" s="67" t="s">
        <v>50</v>
      </c>
      <c r="H17" s="68">
        <v>122</v>
      </c>
      <c r="I17" s="68">
        <v>122</v>
      </c>
      <c r="J17" s="69">
        <v>122</v>
      </c>
      <c r="K17" s="70">
        <v>1</v>
      </c>
      <c r="L17" s="71">
        <v>14423.51</v>
      </c>
      <c r="M17" s="72">
        <v>1048</v>
      </c>
      <c r="N17" s="71">
        <v>29859.32</v>
      </c>
      <c r="O17" s="72">
        <v>2213</v>
      </c>
      <c r="P17" s="71">
        <v>37874.29</v>
      </c>
      <c r="Q17" s="72">
        <v>2799</v>
      </c>
      <c r="R17" s="73">
        <f t="shared" si="0"/>
        <v>82157.12</v>
      </c>
      <c r="S17" s="74">
        <f t="shared" si="1"/>
        <v>6060</v>
      </c>
      <c r="T17" s="75">
        <f t="shared" si="2"/>
        <v>49.67213114754098</v>
      </c>
      <c r="U17" s="76">
        <f t="shared" si="3"/>
        <v>13.557280528052804</v>
      </c>
      <c r="V17" s="77"/>
      <c r="W17" s="78"/>
      <c r="X17" s="79"/>
      <c r="Y17" s="79"/>
      <c r="Z17" s="80">
        <v>82157.12</v>
      </c>
      <c r="AA17" s="81">
        <v>6060</v>
      </c>
      <c r="AB17" s="82">
        <f t="shared" si="4"/>
        <v>13.557280528052804</v>
      </c>
    </row>
    <row r="18" spans="1:28" s="83" customFormat="1" ht="11.25">
      <c r="A18" s="61">
        <v>12</v>
      </c>
      <c r="B18" s="62"/>
      <c r="C18" s="85" t="s">
        <v>58</v>
      </c>
      <c r="D18" s="86" t="s">
        <v>51</v>
      </c>
      <c r="E18" s="87" t="s">
        <v>58</v>
      </c>
      <c r="F18" s="88">
        <v>43329</v>
      </c>
      <c r="G18" s="67" t="s">
        <v>31</v>
      </c>
      <c r="H18" s="89">
        <v>350</v>
      </c>
      <c r="I18" s="89">
        <v>37</v>
      </c>
      <c r="J18" s="69">
        <v>37</v>
      </c>
      <c r="K18" s="70">
        <v>8</v>
      </c>
      <c r="L18" s="71">
        <v>6438.3</v>
      </c>
      <c r="M18" s="72">
        <v>658</v>
      </c>
      <c r="N18" s="71">
        <v>14436.25</v>
      </c>
      <c r="O18" s="72">
        <v>1515</v>
      </c>
      <c r="P18" s="71">
        <v>14890.73</v>
      </c>
      <c r="Q18" s="72">
        <v>1528</v>
      </c>
      <c r="R18" s="73">
        <f t="shared" si="0"/>
        <v>35765.28</v>
      </c>
      <c r="S18" s="74">
        <f t="shared" si="1"/>
        <v>3701</v>
      </c>
      <c r="T18" s="75">
        <f t="shared" si="2"/>
        <v>100.02702702702703</v>
      </c>
      <c r="U18" s="76">
        <f t="shared" si="3"/>
        <v>9.663680086463117</v>
      </c>
      <c r="V18" s="77">
        <v>64607.2</v>
      </c>
      <c r="W18" s="78">
        <v>6526</v>
      </c>
      <c r="X18" s="79">
        <f aca="true" t="shared" si="6" ref="X18:Y21">IF(V18&lt;&gt;0,-(V18-R18)/V18,"")</f>
        <v>-0.44641959410096704</v>
      </c>
      <c r="Y18" s="79">
        <f t="shared" si="6"/>
        <v>-0.4328838492185106</v>
      </c>
      <c r="Z18" s="90">
        <v>7502990</v>
      </c>
      <c r="AA18" s="91">
        <v>628823</v>
      </c>
      <c r="AB18" s="82">
        <f t="shared" si="4"/>
        <v>11.931799568400011</v>
      </c>
    </row>
    <row r="19" spans="1:28" s="83" customFormat="1" ht="11.25">
      <c r="A19" s="61">
        <v>13</v>
      </c>
      <c r="B19" s="62"/>
      <c r="C19" s="63" t="s">
        <v>90</v>
      </c>
      <c r="D19" s="64" t="s">
        <v>36</v>
      </c>
      <c r="E19" s="65" t="s">
        <v>93</v>
      </c>
      <c r="F19" s="66">
        <v>43364</v>
      </c>
      <c r="G19" s="67" t="s">
        <v>38</v>
      </c>
      <c r="H19" s="68">
        <v>216</v>
      </c>
      <c r="I19" s="68">
        <v>94</v>
      </c>
      <c r="J19" s="69">
        <v>94</v>
      </c>
      <c r="K19" s="70">
        <v>3</v>
      </c>
      <c r="L19" s="71">
        <v>8871.2</v>
      </c>
      <c r="M19" s="72">
        <v>808</v>
      </c>
      <c r="N19" s="71">
        <v>15211.77</v>
      </c>
      <c r="O19" s="72">
        <v>1252</v>
      </c>
      <c r="P19" s="71">
        <v>16981.32</v>
      </c>
      <c r="Q19" s="72">
        <v>1440</v>
      </c>
      <c r="R19" s="73">
        <f t="shared" si="0"/>
        <v>41064.29</v>
      </c>
      <c r="S19" s="74">
        <f t="shared" si="1"/>
        <v>3500</v>
      </c>
      <c r="T19" s="75">
        <f t="shared" si="2"/>
        <v>37.234042553191486</v>
      </c>
      <c r="U19" s="76">
        <f t="shared" si="3"/>
        <v>11.732654285714286</v>
      </c>
      <c r="V19" s="77">
        <v>187443.06</v>
      </c>
      <c r="W19" s="78">
        <v>16553</v>
      </c>
      <c r="X19" s="79">
        <f t="shared" si="6"/>
        <v>-0.7809239243106679</v>
      </c>
      <c r="Y19" s="79">
        <f t="shared" si="6"/>
        <v>-0.7885579653235063</v>
      </c>
      <c r="Z19" s="80">
        <v>946831.47</v>
      </c>
      <c r="AA19" s="81">
        <v>89121</v>
      </c>
      <c r="AB19" s="82">
        <f t="shared" si="4"/>
        <v>10.624111825495675</v>
      </c>
    </row>
    <row r="20" spans="1:28" s="83" customFormat="1" ht="11.25">
      <c r="A20" s="61">
        <v>14</v>
      </c>
      <c r="B20" s="103"/>
      <c r="C20" s="63" t="s">
        <v>106</v>
      </c>
      <c r="D20" s="64" t="s">
        <v>32</v>
      </c>
      <c r="E20" s="65" t="s">
        <v>107</v>
      </c>
      <c r="F20" s="66">
        <v>43371</v>
      </c>
      <c r="G20" s="67" t="s">
        <v>42</v>
      </c>
      <c r="H20" s="68">
        <v>180</v>
      </c>
      <c r="I20" s="68">
        <v>70</v>
      </c>
      <c r="J20" s="69">
        <v>70</v>
      </c>
      <c r="K20" s="70">
        <v>2</v>
      </c>
      <c r="L20" s="71">
        <v>9425.63</v>
      </c>
      <c r="M20" s="72">
        <v>606</v>
      </c>
      <c r="N20" s="71">
        <v>19646.33</v>
      </c>
      <c r="O20" s="72">
        <v>1227</v>
      </c>
      <c r="P20" s="71">
        <v>14630.41</v>
      </c>
      <c r="Q20" s="72">
        <v>962</v>
      </c>
      <c r="R20" s="73">
        <f t="shared" si="0"/>
        <v>43702.369999999995</v>
      </c>
      <c r="S20" s="74">
        <f t="shared" si="1"/>
        <v>2795</v>
      </c>
      <c r="T20" s="75">
        <f t="shared" si="2"/>
        <v>39.92857142857143</v>
      </c>
      <c r="U20" s="76">
        <f t="shared" si="3"/>
        <v>15.635910554561717</v>
      </c>
      <c r="V20" s="77">
        <v>235884.9</v>
      </c>
      <c r="W20" s="78">
        <v>16489</v>
      </c>
      <c r="X20" s="79">
        <f t="shared" si="6"/>
        <v>-0.8147301077771405</v>
      </c>
      <c r="Y20" s="79">
        <f t="shared" si="6"/>
        <v>-0.8304930559767117</v>
      </c>
      <c r="Z20" s="80">
        <v>359683.81</v>
      </c>
      <c r="AA20" s="81">
        <v>25842</v>
      </c>
      <c r="AB20" s="82">
        <f t="shared" si="4"/>
        <v>13.918574800712019</v>
      </c>
    </row>
    <row r="21" spans="1:28" s="83" customFormat="1" ht="11.25">
      <c r="A21" s="61">
        <v>15</v>
      </c>
      <c r="B21" s="62"/>
      <c r="C21" s="63" t="s">
        <v>95</v>
      </c>
      <c r="D21" s="64" t="s">
        <v>30</v>
      </c>
      <c r="E21" s="65" t="s">
        <v>94</v>
      </c>
      <c r="F21" s="66">
        <v>43371</v>
      </c>
      <c r="G21" s="67" t="s">
        <v>39</v>
      </c>
      <c r="H21" s="68">
        <v>82</v>
      </c>
      <c r="I21" s="68">
        <v>43</v>
      </c>
      <c r="J21" s="69">
        <v>43</v>
      </c>
      <c r="K21" s="70">
        <v>2</v>
      </c>
      <c r="L21" s="71">
        <v>11543.76</v>
      </c>
      <c r="M21" s="72">
        <v>717</v>
      </c>
      <c r="N21" s="71">
        <v>15798.47</v>
      </c>
      <c r="O21" s="72">
        <v>957</v>
      </c>
      <c r="P21" s="71">
        <v>14069.18</v>
      </c>
      <c r="Q21" s="72">
        <v>861</v>
      </c>
      <c r="R21" s="73">
        <f t="shared" si="0"/>
        <v>41411.41</v>
      </c>
      <c r="S21" s="74">
        <f t="shared" si="1"/>
        <v>2535</v>
      </c>
      <c r="T21" s="75">
        <f t="shared" si="2"/>
        <v>58.95348837209303</v>
      </c>
      <c r="U21" s="76">
        <f t="shared" si="3"/>
        <v>16.335861932938858</v>
      </c>
      <c r="V21" s="77">
        <v>101844.27</v>
      </c>
      <c r="W21" s="78">
        <v>6749</v>
      </c>
      <c r="X21" s="79">
        <f t="shared" si="6"/>
        <v>-0.5933849788505529</v>
      </c>
      <c r="Y21" s="79">
        <f t="shared" si="6"/>
        <v>-0.6243887983404949</v>
      </c>
      <c r="Z21" s="93">
        <v>191751.87</v>
      </c>
      <c r="AA21" s="94">
        <v>13197</v>
      </c>
      <c r="AB21" s="82">
        <f t="shared" si="4"/>
        <v>14.529959081609457</v>
      </c>
    </row>
    <row r="22" spans="1:28" s="83" customFormat="1" ht="11.25">
      <c r="A22" s="61">
        <v>16</v>
      </c>
      <c r="B22" s="84" t="s">
        <v>29</v>
      </c>
      <c r="C22" s="63" t="s">
        <v>120</v>
      </c>
      <c r="D22" s="64" t="s">
        <v>44</v>
      </c>
      <c r="E22" s="65" t="s">
        <v>120</v>
      </c>
      <c r="F22" s="66">
        <v>43378</v>
      </c>
      <c r="G22" s="67" t="s">
        <v>48</v>
      </c>
      <c r="H22" s="68">
        <v>73</v>
      </c>
      <c r="I22" s="68">
        <v>73</v>
      </c>
      <c r="J22" s="69">
        <v>73</v>
      </c>
      <c r="K22" s="70">
        <v>1</v>
      </c>
      <c r="L22" s="71">
        <v>5312</v>
      </c>
      <c r="M22" s="72">
        <v>467</v>
      </c>
      <c r="N22" s="71">
        <v>12879</v>
      </c>
      <c r="O22" s="72">
        <v>1111</v>
      </c>
      <c r="P22" s="71">
        <v>10913</v>
      </c>
      <c r="Q22" s="72">
        <v>915</v>
      </c>
      <c r="R22" s="73">
        <f t="shared" si="0"/>
        <v>29104</v>
      </c>
      <c r="S22" s="74">
        <f t="shared" si="1"/>
        <v>2493</v>
      </c>
      <c r="T22" s="75">
        <f t="shared" si="2"/>
        <v>34.15068493150685</v>
      </c>
      <c r="U22" s="76">
        <f t="shared" si="3"/>
        <v>11.67428800641797</v>
      </c>
      <c r="V22" s="77"/>
      <c r="W22" s="78"/>
      <c r="X22" s="79"/>
      <c r="Y22" s="79"/>
      <c r="Z22" s="80">
        <v>29104</v>
      </c>
      <c r="AA22" s="81">
        <v>2493</v>
      </c>
      <c r="AB22" s="82">
        <f t="shared" si="4"/>
        <v>11.67428800641797</v>
      </c>
    </row>
    <row r="23" spans="1:28" s="83" customFormat="1" ht="11.25">
      <c r="A23" s="61">
        <v>17</v>
      </c>
      <c r="B23" s="62"/>
      <c r="C23" s="63" t="s">
        <v>108</v>
      </c>
      <c r="D23" s="64" t="s">
        <v>47</v>
      </c>
      <c r="E23" s="65" t="s">
        <v>109</v>
      </c>
      <c r="F23" s="66">
        <v>43371</v>
      </c>
      <c r="G23" s="67" t="s">
        <v>28</v>
      </c>
      <c r="H23" s="68">
        <v>67</v>
      </c>
      <c r="I23" s="68">
        <v>52</v>
      </c>
      <c r="J23" s="69">
        <v>52</v>
      </c>
      <c r="K23" s="70">
        <v>2</v>
      </c>
      <c r="L23" s="71">
        <v>7174</v>
      </c>
      <c r="M23" s="72">
        <v>412</v>
      </c>
      <c r="N23" s="71">
        <v>9694</v>
      </c>
      <c r="O23" s="72">
        <v>577</v>
      </c>
      <c r="P23" s="71">
        <v>8022</v>
      </c>
      <c r="Q23" s="72">
        <v>478</v>
      </c>
      <c r="R23" s="73">
        <f t="shared" si="0"/>
        <v>24890</v>
      </c>
      <c r="S23" s="74">
        <f t="shared" si="1"/>
        <v>1467</v>
      </c>
      <c r="T23" s="75">
        <f t="shared" si="2"/>
        <v>28.21153846153846</v>
      </c>
      <c r="U23" s="76">
        <f t="shared" si="3"/>
        <v>16.966598500340833</v>
      </c>
      <c r="V23" s="77">
        <v>96466</v>
      </c>
      <c r="W23" s="78">
        <v>6166</v>
      </c>
      <c r="X23" s="79">
        <f aca="true" t="shared" si="7" ref="X23:Y26">IF(V23&lt;&gt;0,-(V23-R23)/V23,"")</f>
        <v>-0.7419816308336616</v>
      </c>
      <c r="Y23" s="79">
        <f t="shared" si="7"/>
        <v>-0.7620823872851119</v>
      </c>
      <c r="Z23" s="80">
        <v>213849</v>
      </c>
      <c r="AA23" s="81">
        <v>17145</v>
      </c>
      <c r="AB23" s="82">
        <f t="shared" si="4"/>
        <v>12.472965879265091</v>
      </c>
    </row>
    <row r="24" spans="1:28" s="83" customFormat="1" ht="11.25">
      <c r="A24" s="61">
        <v>18</v>
      </c>
      <c r="B24" s="62"/>
      <c r="C24" s="85" t="s">
        <v>78</v>
      </c>
      <c r="D24" s="86" t="s">
        <v>30</v>
      </c>
      <c r="E24" s="87" t="s">
        <v>79</v>
      </c>
      <c r="F24" s="88">
        <v>43357</v>
      </c>
      <c r="G24" s="67" t="s">
        <v>31</v>
      </c>
      <c r="H24" s="89">
        <v>324</v>
      </c>
      <c r="I24" s="89">
        <v>55</v>
      </c>
      <c r="J24" s="69">
        <v>55</v>
      </c>
      <c r="K24" s="70">
        <v>4</v>
      </c>
      <c r="L24" s="71">
        <v>4014.26</v>
      </c>
      <c r="M24" s="72">
        <v>324</v>
      </c>
      <c r="N24" s="71">
        <v>6324.72</v>
      </c>
      <c r="O24" s="72">
        <v>469</v>
      </c>
      <c r="P24" s="71">
        <v>7293.1</v>
      </c>
      <c r="Q24" s="72">
        <v>547</v>
      </c>
      <c r="R24" s="73">
        <f t="shared" si="0"/>
        <v>17632.08</v>
      </c>
      <c r="S24" s="74">
        <f t="shared" si="1"/>
        <v>1340</v>
      </c>
      <c r="T24" s="75">
        <f t="shared" si="2"/>
        <v>24.363636363636363</v>
      </c>
      <c r="U24" s="76">
        <f t="shared" si="3"/>
        <v>13.15826865671642</v>
      </c>
      <c r="V24" s="77">
        <v>190357.65000000002</v>
      </c>
      <c r="W24" s="78">
        <v>13034</v>
      </c>
      <c r="X24" s="79">
        <f t="shared" si="7"/>
        <v>-0.9073739353264761</v>
      </c>
      <c r="Y24" s="79">
        <f t="shared" si="7"/>
        <v>-0.8971919594905632</v>
      </c>
      <c r="Z24" s="90">
        <v>2160775</v>
      </c>
      <c r="AA24" s="91">
        <v>151251</v>
      </c>
      <c r="AB24" s="82">
        <f t="shared" si="4"/>
        <v>14.286021249446284</v>
      </c>
    </row>
    <row r="25" spans="1:28" s="83" customFormat="1" ht="11.25">
      <c r="A25" s="61">
        <v>19</v>
      </c>
      <c r="B25" s="62"/>
      <c r="C25" s="63" t="s">
        <v>72</v>
      </c>
      <c r="D25" s="64" t="s">
        <v>30</v>
      </c>
      <c r="E25" s="65" t="s">
        <v>73</v>
      </c>
      <c r="F25" s="66">
        <v>43357</v>
      </c>
      <c r="G25" s="67" t="s">
        <v>39</v>
      </c>
      <c r="H25" s="68">
        <v>69</v>
      </c>
      <c r="I25" s="68">
        <v>14</v>
      </c>
      <c r="J25" s="69">
        <v>14</v>
      </c>
      <c r="K25" s="70">
        <v>4</v>
      </c>
      <c r="L25" s="71">
        <v>8569.12</v>
      </c>
      <c r="M25" s="72">
        <v>391</v>
      </c>
      <c r="N25" s="71">
        <v>11861.59</v>
      </c>
      <c r="O25" s="72">
        <v>550</v>
      </c>
      <c r="P25" s="71">
        <v>7071.43</v>
      </c>
      <c r="Q25" s="72">
        <v>343</v>
      </c>
      <c r="R25" s="73">
        <f t="shared" si="0"/>
        <v>27502.14</v>
      </c>
      <c r="S25" s="74">
        <f t="shared" si="1"/>
        <v>1284</v>
      </c>
      <c r="T25" s="75">
        <f t="shared" si="2"/>
        <v>91.71428571428571</v>
      </c>
      <c r="U25" s="76">
        <f t="shared" si="3"/>
        <v>21.419112149532708</v>
      </c>
      <c r="V25" s="77">
        <v>59184.850000000006</v>
      </c>
      <c r="W25" s="78">
        <v>3001</v>
      </c>
      <c r="X25" s="79">
        <f t="shared" si="7"/>
        <v>-0.5353179065250652</v>
      </c>
      <c r="Y25" s="79">
        <f t="shared" si="7"/>
        <v>-0.5721426191269576</v>
      </c>
      <c r="Z25" s="106">
        <v>502892.32</v>
      </c>
      <c r="AA25" s="107">
        <v>30411</v>
      </c>
      <c r="AB25" s="82">
        <f t="shared" si="4"/>
        <v>16.536526914603268</v>
      </c>
    </row>
    <row r="26" spans="1:28" s="83" customFormat="1" ht="11.25">
      <c r="A26" s="61">
        <v>20</v>
      </c>
      <c r="B26" s="62"/>
      <c r="C26" s="63" t="s">
        <v>91</v>
      </c>
      <c r="D26" s="64" t="s">
        <v>30</v>
      </c>
      <c r="E26" s="65" t="s">
        <v>92</v>
      </c>
      <c r="F26" s="66">
        <v>43364</v>
      </c>
      <c r="G26" s="67" t="s">
        <v>38</v>
      </c>
      <c r="H26" s="68">
        <v>126</v>
      </c>
      <c r="I26" s="68">
        <v>49</v>
      </c>
      <c r="J26" s="69">
        <v>49</v>
      </c>
      <c r="K26" s="70">
        <v>3</v>
      </c>
      <c r="L26" s="71">
        <v>5640.2</v>
      </c>
      <c r="M26" s="72">
        <v>330</v>
      </c>
      <c r="N26" s="71">
        <v>7823.98</v>
      </c>
      <c r="O26" s="72">
        <v>493</v>
      </c>
      <c r="P26" s="71">
        <v>6432.96</v>
      </c>
      <c r="Q26" s="72">
        <v>404</v>
      </c>
      <c r="R26" s="73">
        <f t="shared" si="0"/>
        <v>19897.14</v>
      </c>
      <c r="S26" s="74">
        <f t="shared" si="1"/>
        <v>1227</v>
      </c>
      <c r="T26" s="75">
        <f t="shared" si="2"/>
        <v>25.040816326530614</v>
      </c>
      <c r="U26" s="76">
        <f t="shared" si="3"/>
        <v>16.2160880195599</v>
      </c>
      <c r="V26" s="77">
        <v>103195.93</v>
      </c>
      <c r="W26" s="78">
        <v>6756</v>
      </c>
      <c r="X26" s="79">
        <f t="shared" si="7"/>
        <v>-0.8071906518018686</v>
      </c>
      <c r="Y26" s="79">
        <f t="shared" si="7"/>
        <v>-0.8183836589698046</v>
      </c>
      <c r="Z26" s="80">
        <v>473355.81</v>
      </c>
      <c r="AA26" s="81">
        <v>33622</v>
      </c>
      <c r="AB26" s="82">
        <f t="shared" si="4"/>
        <v>14.078752305038368</v>
      </c>
    </row>
    <row r="27" spans="1:28" s="83" customFormat="1" ht="11.25">
      <c r="A27" s="61">
        <v>21</v>
      </c>
      <c r="B27" s="84" t="s">
        <v>29</v>
      </c>
      <c r="C27" s="99" t="s">
        <v>121</v>
      </c>
      <c r="D27" s="64" t="s">
        <v>44</v>
      </c>
      <c r="E27" s="100" t="s">
        <v>121</v>
      </c>
      <c r="F27" s="66">
        <v>43378</v>
      </c>
      <c r="G27" s="67" t="s">
        <v>41</v>
      </c>
      <c r="H27" s="68">
        <v>17</v>
      </c>
      <c r="I27" s="68">
        <v>17</v>
      </c>
      <c r="J27" s="69">
        <v>17</v>
      </c>
      <c r="K27" s="70">
        <v>1</v>
      </c>
      <c r="L27" s="71">
        <v>4891.01</v>
      </c>
      <c r="M27" s="72">
        <v>381</v>
      </c>
      <c r="N27" s="71">
        <v>2637.75</v>
      </c>
      <c r="O27" s="72">
        <v>223</v>
      </c>
      <c r="P27" s="71">
        <v>5185.09</v>
      </c>
      <c r="Q27" s="72">
        <v>435</v>
      </c>
      <c r="R27" s="73">
        <f t="shared" si="0"/>
        <v>12713.85</v>
      </c>
      <c r="S27" s="74">
        <f t="shared" si="1"/>
        <v>1039</v>
      </c>
      <c r="T27" s="75">
        <f t="shared" si="2"/>
        <v>61.11764705882353</v>
      </c>
      <c r="U27" s="76">
        <f t="shared" si="3"/>
        <v>12.236621751684313</v>
      </c>
      <c r="V27" s="77"/>
      <c r="W27" s="78"/>
      <c r="X27" s="79"/>
      <c r="Y27" s="79"/>
      <c r="Z27" s="101">
        <v>12713.85</v>
      </c>
      <c r="AA27" s="102">
        <v>1039</v>
      </c>
      <c r="AB27" s="82">
        <f t="shared" si="4"/>
        <v>12.236621751684313</v>
      </c>
    </row>
    <row r="28" spans="1:28" s="83" customFormat="1" ht="11.25">
      <c r="A28" s="61">
        <v>22</v>
      </c>
      <c r="B28" s="62"/>
      <c r="C28" s="85" t="s">
        <v>57</v>
      </c>
      <c r="D28" s="86" t="s">
        <v>44</v>
      </c>
      <c r="E28" s="87" t="s">
        <v>56</v>
      </c>
      <c r="F28" s="88">
        <v>43322</v>
      </c>
      <c r="G28" s="67" t="s">
        <v>33</v>
      </c>
      <c r="H28" s="89">
        <v>333</v>
      </c>
      <c r="I28" s="89">
        <v>8</v>
      </c>
      <c r="J28" s="69">
        <v>8</v>
      </c>
      <c r="K28" s="70">
        <v>9</v>
      </c>
      <c r="L28" s="71">
        <v>2346</v>
      </c>
      <c r="M28" s="72">
        <v>300</v>
      </c>
      <c r="N28" s="71">
        <v>3545</v>
      </c>
      <c r="O28" s="72">
        <v>376</v>
      </c>
      <c r="P28" s="71">
        <v>3435</v>
      </c>
      <c r="Q28" s="72">
        <v>349</v>
      </c>
      <c r="R28" s="73">
        <f t="shared" si="0"/>
        <v>9326</v>
      </c>
      <c r="S28" s="74">
        <f t="shared" si="1"/>
        <v>1025</v>
      </c>
      <c r="T28" s="75">
        <f t="shared" si="2"/>
        <v>128.125</v>
      </c>
      <c r="U28" s="76">
        <f t="shared" si="3"/>
        <v>9.098536585365853</v>
      </c>
      <c r="V28" s="77">
        <v>28658</v>
      </c>
      <c r="W28" s="78">
        <v>2461</v>
      </c>
      <c r="X28" s="79">
        <f aca="true" t="shared" si="8" ref="X28:X36">IF(V28&lt;&gt;0,-(V28-R28)/V28,"")</f>
        <v>-0.6745760346151162</v>
      </c>
      <c r="Y28" s="79">
        <f aca="true" t="shared" si="9" ref="Y28:Y36">IF(W28&lt;&gt;0,-(W28-S28)/W28,"")</f>
        <v>-0.5835026412027631</v>
      </c>
      <c r="Z28" s="90">
        <v>8316930</v>
      </c>
      <c r="AA28" s="91">
        <v>614477</v>
      </c>
      <c r="AB28" s="82">
        <f t="shared" si="4"/>
        <v>13.534973644253569</v>
      </c>
    </row>
    <row r="29" spans="1:28" s="83" customFormat="1" ht="11.25">
      <c r="A29" s="61">
        <v>23</v>
      </c>
      <c r="B29" s="62"/>
      <c r="C29" s="63" t="s">
        <v>68</v>
      </c>
      <c r="D29" s="64" t="s">
        <v>36</v>
      </c>
      <c r="E29" s="65" t="s">
        <v>69</v>
      </c>
      <c r="F29" s="66">
        <v>43350</v>
      </c>
      <c r="G29" s="67" t="s">
        <v>28</v>
      </c>
      <c r="H29" s="68">
        <v>313</v>
      </c>
      <c r="I29" s="68">
        <v>13</v>
      </c>
      <c r="J29" s="69">
        <v>13</v>
      </c>
      <c r="K29" s="70">
        <v>5</v>
      </c>
      <c r="L29" s="71">
        <v>564</v>
      </c>
      <c r="M29" s="72">
        <v>52</v>
      </c>
      <c r="N29" s="71">
        <v>4311</v>
      </c>
      <c r="O29" s="72">
        <v>362</v>
      </c>
      <c r="P29" s="71">
        <v>5132</v>
      </c>
      <c r="Q29" s="72">
        <v>417</v>
      </c>
      <c r="R29" s="73">
        <f t="shared" si="0"/>
        <v>10007</v>
      </c>
      <c r="S29" s="74">
        <f t="shared" si="1"/>
        <v>831</v>
      </c>
      <c r="T29" s="75">
        <f t="shared" si="2"/>
        <v>63.92307692307692</v>
      </c>
      <c r="U29" s="76">
        <f t="shared" si="3"/>
        <v>12.042117930204572</v>
      </c>
      <c r="V29" s="77">
        <v>44268</v>
      </c>
      <c r="W29" s="78">
        <v>3290</v>
      </c>
      <c r="X29" s="79">
        <f t="shared" si="8"/>
        <v>-0.773945061895726</v>
      </c>
      <c r="Y29" s="79">
        <f t="shared" si="9"/>
        <v>-0.7474164133738602</v>
      </c>
      <c r="Z29" s="80">
        <v>1554697</v>
      </c>
      <c r="AA29" s="81">
        <v>123249</v>
      </c>
      <c r="AB29" s="82">
        <f t="shared" si="4"/>
        <v>12.61427678926401</v>
      </c>
    </row>
    <row r="30" spans="1:28" s="83" customFormat="1" ht="11.25">
      <c r="A30" s="61">
        <v>24</v>
      </c>
      <c r="B30" s="62"/>
      <c r="C30" s="85" t="s">
        <v>70</v>
      </c>
      <c r="D30" s="86" t="s">
        <v>32</v>
      </c>
      <c r="E30" s="87" t="s">
        <v>71</v>
      </c>
      <c r="F30" s="88">
        <v>43350</v>
      </c>
      <c r="G30" s="67" t="s">
        <v>33</v>
      </c>
      <c r="H30" s="89">
        <v>218</v>
      </c>
      <c r="I30" s="89">
        <v>24</v>
      </c>
      <c r="J30" s="69">
        <v>24</v>
      </c>
      <c r="K30" s="70">
        <v>5</v>
      </c>
      <c r="L30" s="71">
        <v>2421</v>
      </c>
      <c r="M30" s="72">
        <v>168</v>
      </c>
      <c r="N30" s="71">
        <v>4681</v>
      </c>
      <c r="O30" s="72">
        <v>305</v>
      </c>
      <c r="P30" s="71">
        <v>3694</v>
      </c>
      <c r="Q30" s="72">
        <v>218</v>
      </c>
      <c r="R30" s="73">
        <f t="shared" si="0"/>
        <v>10796</v>
      </c>
      <c r="S30" s="74">
        <f t="shared" si="1"/>
        <v>691</v>
      </c>
      <c r="T30" s="75">
        <f t="shared" si="2"/>
        <v>28.791666666666668</v>
      </c>
      <c r="U30" s="76">
        <f t="shared" si="3"/>
        <v>15.623733719247467</v>
      </c>
      <c r="V30" s="77">
        <v>119664</v>
      </c>
      <c r="W30" s="78">
        <v>8037</v>
      </c>
      <c r="X30" s="79">
        <f t="shared" si="8"/>
        <v>-0.9097807193475064</v>
      </c>
      <c r="Y30" s="79">
        <f t="shared" si="9"/>
        <v>-0.9140226452656464</v>
      </c>
      <c r="Z30" s="90">
        <v>2859041</v>
      </c>
      <c r="AA30" s="91">
        <v>197445</v>
      </c>
      <c r="AB30" s="82">
        <f t="shared" si="4"/>
        <v>14.480189419838435</v>
      </c>
    </row>
    <row r="31" spans="1:28" s="83" customFormat="1" ht="11.25">
      <c r="A31" s="61">
        <v>25</v>
      </c>
      <c r="B31" s="62"/>
      <c r="C31" s="63" t="s">
        <v>77</v>
      </c>
      <c r="D31" s="64" t="s">
        <v>30</v>
      </c>
      <c r="E31" s="65" t="s">
        <v>77</v>
      </c>
      <c r="F31" s="66">
        <v>43357</v>
      </c>
      <c r="G31" s="67" t="s">
        <v>42</v>
      </c>
      <c r="H31" s="68">
        <v>203</v>
      </c>
      <c r="I31" s="68">
        <v>15</v>
      </c>
      <c r="J31" s="69">
        <v>15</v>
      </c>
      <c r="K31" s="70">
        <v>4</v>
      </c>
      <c r="L31" s="71">
        <v>2797.31</v>
      </c>
      <c r="M31" s="72">
        <v>206</v>
      </c>
      <c r="N31" s="71">
        <v>3864.89</v>
      </c>
      <c r="O31" s="72">
        <v>236</v>
      </c>
      <c r="P31" s="71">
        <v>3542.59</v>
      </c>
      <c r="Q31" s="72">
        <v>230</v>
      </c>
      <c r="R31" s="73">
        <f t="shared" si="0"/>
        <v>10204.79</v>
      </c>
      <c r="S31" s="74">
        <f t="shared" si="1"/>
        <v>672</v>
      </c>
      <c r="T31" s="75">
        <f t="shared" si="2"/>
        <v>44.8</v>
      </c>
      <c r="U31" s="76">
        <f t="shared" si="3"/>
        <v>15.185699404761905</v>
      </c>
      <c r="V31" s="77">
        <v>50594.3</v>
      </c>
      <c r="W31" s="78">
        <v>3135</v>
      </c>
      <c r="X31" s="79">
        <f t="shared" si="8"/>
        <v>-0.7983015873329604</v>
      </c>
      <c r="Y31" s="79">
        <f t="shared" si="9"/>
        <v>-0.785645933014354</v>
      </c>
      <c r="Z31" s="80">
        <v>773479.82</v>
      </c>
      <c r="AA31" s="81">
        <v>58488</v>
      </c>
      <c r="AB31" s="82">
        <f t="shared" si="4"/>
        <v>13.224590001367801</v>
      </c>
    </row>
    <row r="32" spans="1:28" s="83" customFormat="1" ht="11.25">
      <c r="A32" s="61">
        <v>26</v>
      </c>
      <c r="B32" s="62"/>
      <c r="C32" s="63" t="s">
        <v>97</v>
      </c>
      <c r="D32" s="64" t="s">
        <v>51</v>
      </c>
      <c r="E32" s="65" t="s">
        <v>98</v>
      </c>
      <c r="F32" s="66">
        <v>43371</v>
      </c>
      <c r="G32" s="67" t="s">
        <v>46</v>
      </c>
      <c r="H32" s="68">
        <v>10</v>
      </c>
      <c r="I32" s="68">
        <v>10</v>
      </c>
      <c r="J32" s="69">
        <v>10</v>
      </c>
      <c r="K32" s="70">
        <v>2</v>
      </c>
      <c r="L32" s="71">
        <v>3000</v>
      </c>
      <c r="M32" s="72">
        <v>182</v>
      </c>
      <c r="N32" s="71">
        <v>3951</v>
      </c>
      <c r="O32" s="72">
        <v>249</v>
      </c>
      <c r="P32" s="71">
        <v>3677</v>
      </c>
      <c r="Q32" s="72">
        <v>226</v>
      </c>
      <c r="R32" s="73">
        <f t="shared" si="0"/>
        <v>10628</v>
      </c>
      <c r="S32" s="74">
        <f t="shared" si="1"/>
        <v>657</v>
      </c>
      <c r="T32" s="75">
        <f t="shared" si="2"/>
        <v>65.7</v>
      </c>
      <c r="U32" s="76">
        <f t="shared" si="3"/>
        <v>16.1765601217656</v>
      </c>
      <c r="V32" s="77">
        <v>477</v>
      </c>
      <c r="W32" s="78">
        <v>31</v>
      </c>
      <c r="X32" s="79">
        <f t="shared" si="8"/>
        <v>21.28092243186583</v>
      </c>
      <c r="Y32" s="79">
        <f t="shared" si="9"/>
        <v>20.193548387096776</v>
      </c>
      <c r="Z32" s="80">
        <v>11432</v>
      </c>
      <c r="AA32" s="81">
        <v>709</v>
      </c>
      <c r="AB32" s="82">
        <f t="shared" si="4"/>
        <v>16.124118476727787</v>
      </c>
    </row>
    <row r="33" spans="1:28" s="83" customFormat="1" ht="11.25">
      <c r="A33" s="61">
        <v>27</v>
      </c>
      <c r="B33" s="62"/>
      <c r="C33" s="63" t="s">
        <v>66</v>
      </c>
      <c r="D33" s="64" t="s">
        <v>30</v>
      </c>
      <c r="E33" s="65" t="s">
        <v>66</v>
      </c>
      <c r="F33" s="66">
        <v>43343</v>
      </c>
      <c r="G33" s="67" t="s">
        <v>28</v>
      </c>
      <c r="H33" s="68">
        <v>204</v>
      </c>
      <c r="I33" s="68">
        <v>14</v>
      </c>
      <c r="J33" s="69">
        <v>14</v>
      </c>
      <c r="K33" s="70">
        <v>6</v>
      </c>
      <c r="L33" s="71">
        <v>1669</v>
      </c>
      <c r="M33" s="72">
        <v>102</v>
      </c>
      <c r="N33" s="71">
        <v>3010</v>
      </c>
      <c r="O33" s="72">
        <v>179</v>
      </c>
      <c r="P33" s="71">
        <v>2493</v>
      </c>
      <c r="Q33" s="72">
        <v>158</v>
      </c>
      <c r="R33" s="73">
        <f t="shared" si="0"/>
        <v>7172</v>
      </c>
      <c r="S33" s="74">
        <f t="shared" si="1"/>
        <v>439</v>
      </c>
      <c r="T33" s="75">
        <f t="shared" si="2"/>
        <v>31.357142857142858</v>
      </c>
      <c r="U33" s="76">
        <f t="shared" si="3"/>
        <v>16.337129840546698</v>
      </c>
      <c r="V33" s="77">
        <v>37142</v>
      </c>
      <c r="W33" s="78">
        <v>2374</v>
      </c>
      <c r="X33" s="79">
        <f t="shared" si="8"/>
        <v>-0.8069032362285283</v>
      </c>
      <c r="Y33" s="79">
        <f t="shared" si="9"/>
        <v>-0.8150800336983993</v>
      </c>
      <c r="Z33" s="80">
        <v>1822783</v>
      </c>
      <c r="AA33" s="81">
        <v>137381</v>
      </c>
      <c r="AB33" s="82">
        <f t="shared" si="4"/>
        <v>13.268086562188367</v>
      </c>
    </row>
    <row r="34" spans="1:28" s="83" customFormat="1" ht="11.25">
      <c r="A34" s="61">
        <v>28</v>
      </c>
      <c r="B34" s="62"/>
      <c r="C34" s="63" t="s">
        <v>37</v>
      </c>
      <c r="D34" s="64" t="s">
        <v>32</v>
      </c>
      <c r="E34" s="65" t="s">
        <v>37</v>
      </c>
      <c r="F34" s="66">
        <v>43252</v>
      </c>
      <c r="G34" s="67" t="s">
        <v>38</v>
      </c>
      <c r="H34" s="68">
        <v>215</v>
      </c>
      <c r="I34" s="68">
        <v>4</v>
      </c>
      <c r="J34" s="69">
        <v>4</v>
      </c>
      <c r="K34" s="70">
        <v>19</v>
      </c>
      <c r="L34" s="71">
        <v>1642.5</v>
      </c>
      <c r="M34" s="72">
        <v>104</v>
      </c>
      <c r="N34" s="71">
        <v>2593</v>
      </c>
      <c r="O34" s="72">
        <v>166</v>
      </c>
      <c r="P34" s="71">
        <v>2405</v>
      </c>
      <c r="Q34" s="72">
        <v>153</v>
      </c>
      <c r="R34" s="73">
        <f t="shared" si="0"/>
        <v>6640.5</v>
      </c>
      <c r="S34" s="74">
        <f t="shared" si="1"/>
        <v>423</v>
      </c>
      <c r="T34" s="75">
        <f t="shared" si="2"/>
        <v>105.75</v>
      </c>
      <c r="U34" s="76">
        <f t="shared" si="3"/>
        <v>15.698581560283689</v>
      </c>
      <c r="V34" s="77">
        <v>6478.5</v>
      </c>
      <c r="W34" s="78">
        <v>430</v>
      </c>
      <c r="X34" s="79">
        <f t="shared" si="8"/>
        <v>0.025005788376939106</v>
      </c>
      <c r="Y34" s="79">
        <f t="shared" si="9"/>
        <v>-0.01627906976744186</v>
      </c>
      <c r="Z34" s="106">
        <v>3182782.43</v>
      </c>
      <c r="AA34" s="107">
        <v>238380</v>
      </c>
      <c r="AB34" s="82">
        <f t="shared" si="4"/>
        <v>13.351717551808038</v>
      </c>
    </row>
    <row r="35" spans="1:28" s="83" customFormat="1" ht="11.25">
      <c r="A35" s="61">
        <v>29</v>
      </c>
      <c r="B35" s="62"/>
      <c r="C35" s="63" t="s">
        <v>105</v>
      </c>
      <c r="D35" s="64" t="s">
        <v>30</v>
      </c>
      <c r="E35" s="65" t="s">
        <v>104</v>
      </c>
      <c r="F35" s="66">
        <v>43371</v>
      </c>
      <c r="G35" s="67" t="s">
        <v>45</v>
      </c>
      <c r="H35" s="68">
        <v>99</v>
      </c>
      <c r="I35" s="68">
        <v>31</v>
      </c>
      <c r="J35" s="69">
        <v>31</v>
      </c>
      <c r="K35" s="70">
        <v>2</v>
      </c>
      <c r="L35" s="71">
        <v>1479.5</v>
      </c>
      <c r="M35" s="72">
        <v>110</v>
      </c>
      <c r="N35" s="71">
        <v>1482</v>
      </c>
      <c r="O35" s="72">
        <v>114</v>
      </c>
      <c r="P35" s="71">
        <v>1642</v>
      </c>
      <c r="Q35" s="72">
        <v>122</v>
      </c>
      <c r="R35" s="73">
        <f t="shared" si="0"/>
        <v>4603.5</v>
      </c>
      <c r="S35" s="74">
        <f t="shared" si="1"/>
        <v>346</v>
      </c>
      <c r="T35" s="75">
        <f t="shared" si="2"/>
        <v>11.161290322580646</v>
      </c>
      <c r="U35" s="76">
        <f t="shared" si="3"/>
        <v>13.304913294797688</v>
      </c>
      <c r="V35" s="77">
        <v>67546.5</v>
      </c>
      <c r="W35" s="78">
        <v>5160</v>
      </c>
      <c r="X35" s="79">
        <f t="shared" si="8"/>
        <v>-0.9318469498789722</v>
      </c>
      <c r="Y35" s="79">
        <f t="shared" si="9"/>
        <v>-0.9329457364341085</v>
      </c>
      <c r="Z35" s="90">
        <v>102400.5</v>
      </c>
      <c r="AA35" s="91">
        <v>8122</v>
      </c>
      <c r="AB35" s="82">
        <f t="shared" si="4"/>
        <v>12.607793646885003</v>
      </c>
    </row>
    <row r="36" spans="1:28" s="83" customFormat="1" ht="11.25">
      <c r="A36" s="61">
        <v>30</v>
      </c>
      <c r="B36" s="62"/>
      <c r="C36" s="63" t="s">
        <v>101</v>
      </c>
      <c r="D36" s="64" t="s">
        <v>44</v>
      </c>
      <c r="E36" s="65" t="s">
        <v>100</v>
      </c>
      <c r="F36" s="66">
        <v>43371</v>
      </c>
      <c r="G36" s="67" t="s">
        <v>43</v>
      </c>
      <c r="H36" s="68">
        <v>18</v>
      </c>
      <c r="I36" s="68">
        <v>12</v>
      </c>
      <c r="J36" s="69">
        <v>12</v>
      </c>
      <c r="K36" s="70">
        <v>2</v>
      </c>
      <c r="L36" s="71">
        <v>922.28</v>
      </c>
      <c r="M36" s="72">
        <v>80</v>
      </c>
      <c r="N36" s="71">
        <v>1354.82</v>
      </c>
      <c r="O36" s="72">
        <v>120</v>
      </c>
      <c r="P36" s="71">
        <v>1479.96</v>
      </c>
      <c r="Q36" s="72">
        <v>130</v>
      </c>
      <c r="R36" s="73">
        <f t="shared" si="0"/>
        <v>3757.06</v>
      </c>
      <c r="S36" s="74">
        <f t="shared" si="1"/>
        <v>330</v>
      </c>
      <c r="T36" s="75">
        <f t="shared" si="2"/>
        <v>27.5</v>
      </c>
      <c r="U36" s="76">
        <f t="shared" si="3"/>
        <v>11.385030303030304</v>
      </c>
      <c r="V36" s="77">
        <v>9052.36</v>
      </c>
      <c r="W36" s="78">
        <v>671</v>
      </c>
      <c r="X36" s="79">
        <f t="shared" si="8"/>
        <v>-0.5849634791369324</v>
      </c>
      <c r="Y36" s="79">
        <f t="shared" si="9"/>
        <v>-0.5081967213114754</v>
      </c>
      <c r="Z36" s="80">
        <v>20286.08</v>
      </c>
      <c r="AA36" s="81">
        <v>1592</v>
      </c>
      <c r="AB36" s="82">
        <f t="shared" si="4"/>
        <v>12.742512562814072</v>
      </c>
    </row>
    <row r="37" spans="1:28" s="83" customFormat="1" ht="11.25">
      <c r="A37" s="61">
        <v>31</v>
      </c>
      <c r="B37" s="84" t="s">
        <v>29</v>
      </c>
      <c r="C37" s="63" t="s">
        <v>115</v>
      </c>
      <c r="D37" s="64" t="s">
        <v>30</v>
      </c>
      <c r="E37" s="65" t="s">
        <v>116</v>
      </c>
      <c r="F37" s="66">
        <v>43378</v>
      </c>
      <c r="G37" s="67" t="s">
        <v>46</v>
      </c>
      <c r="H37" s="68">
        <v>13</v>
      </c>
      <c r="I37" s="68">
        <v>13</v>
      </c>
      <c r="J37" s="69">
        <v>13</v>
      </c>
      <c r="K37" s="70">
        <v>2</v>
      </c>
      <c r="L37" s="71">
        <v>1177</v>
      </c>
      <c r="M37" s="72">
        <v>78</v>
      </c>
      <c r="N37" s="71">
        <v>2067</v>
      </c>
      <c r="O37" s="72">
        <v>118</v>
      </c>
      <c r="P37" s="71">
        <v>1834</v>
      </c>
      <c r="Q37" s="72">
        <v>107</v>
      </c>
      <c r="R37" s="73">
        <f t="shared" si="0"/>
        <v>5078</v>
      </c>
      <c r="S37" s="74">
        <f t="shared" si="1"/>
        <v>303</v>
      </c>
      <c r="T37" s="75">
        <f t="shared" si="2"/>
        <v>23.307692307692307</v>
      </c>
      <c r="U37" s="76">
        <f t="shared" si="3"/>
        <v>16.75907590759076</v>
      </c>
      <c r="V37" s="77"/>
      <c r="W37" s="78"/>
      <c r="X37" s="79"/>
      <c r="Y37" s="79"/>
      <c r="Z37" s="80">
        <v>13748.5</v>
      </c>
      <c r="AA37" s="81">
        <v>839</v>
      </c>
      <c r="AB37" s="82">
        <f t="shared" si="4"/>
        <v>16.386769964243147</v>
      </c>
    </row>
    <row r="38" spans="1:28" s="83" customFormat="1" ht="11.25">
      <c r="A38" s="61">
        <v>32</v>
      </c>
      <c r="B38" s="62"/>
      <c r="C38" s="85" t="s">
        <v>63</v>
      </c>
      <c r="D38" s="86" t="s">
        <v>30</v>
      </c>
      <c r="E38" s="87" t="s">
        <v>63</v>
      </c>
      <c r="F38" s="88">
        <v>43336</v>
      </c>
      <c r="G38" s="67" t="s">
        <v>31</v>
      </c>
      <c r="H38" s="89">
        <v>295</v>
      </c>
      <c r="I38" s="89">
        <v>3</v>
      </c>
      <c r="J38" s="69">
        <v>3</v>
      </c>
      <c r="K38" s="70">
        <v>7</v>
      </c>
      <c r="L38" s="71">
        <v>228</v>
      </c>
      <c r="M38" s="72">
        <v>20</v>
      </c>
      <c r="N38" s="71">
        <v>855</v>
      </c>
      <c r="O38" s="72">
        <v>76</v>
      </c>
      <c r="P38" s="71">
        <v>907</v>
      </c>
      <c r="Q38" s="72">
        <v>81</v>
      </c>
      <c r="R38" s="73">
        <f t="shared" si="0"/>
        <v>1990</v>
      </c>
      <c r="S38" s="74">
        <f t="shared" si="1"/>
        <v>177</v>
      </c>
      <c r="T38" s="75">
        <f t="shared" si="2"/>
        <v>59</v>
      </c>
      <c r="U38" s="76">
        <f t="shared" si="3"/>
        <v>11.242937853107344</v>
      </c>
      <c r="V38" s="77">
        <v>23087.97</v>
      </c>
      <c r="W38" s="78">
        <v>1800</v>
      </c>
      <c r="X38" s="79">
        <f aca="true" t="shared" si="10" ref="X38:X52">IF(V38&lt;&gt;0,-(V38-R38)/V38,"")</f>
        <v>-0.9138079268121018</v>
      </c>
      <c r="Y38" s="79">
        <f aca="true" t="shared" si="11" ref="Y38:Y52">IF(W38&lt;&gt;0,-(W38-S38)/W38,"")</f>
        <v>-0.9016666666666666</v>
      </c>
      <c r="Z38" s="90">
        <v>4157133</v>
      </c>
      <c r="AA38" s="91">
        <v>360933</v>
      </c>
      <c r="AB38" s="82">
        <f t="shared" si="4"/>
        <v>11.517741519894274</v>
      </c>
    </row>
    <row r="39" spans="1:28" s="83" customFormat="1" ht="11.25">
      <c r="A39" s="61">
        <v>33</v>
      </c>
      <c r="B39" s="92"/>
      <c r="C39" s="63" t="s">
        <v>49</v>
      </c>
      <c r="D39" s="64" t="s">
        <v>44</v>
      </c>
      <c r="E39" s="65" t="s">
        <v>49</v>
      </c>
      <c r="F39" s="66">
        <v>43189</v>
      </c>
      <c r="G39" s="67" t="s">
        <v>35</v>
      </c>
      <c r="H39" s="68">
        <v>77</v>
      </c>
      <c r="I39" s="68">
        <v>3</v>
      </c>
      <c r="J39" s="68">
        <v>3</v>
      </c>
      <c r="K39" s="70">
        <v>28</v>
      </c>
      <c r="L39" s="71">
        <v>560</v>
      </c>
      <c r="M39" s="72">
        <v>44</v>
      </c>
      <c r="N39" s="71">
        <v>804</v>
      </c>
      <c r="O39" s="72">
        <v>61</v>
      </c>
      <c r="P39" s="71">
        <v>798</v>
      </c>
      <c r="Q39" s="72">
        <v>62</v>
      </c>
      <c r="R39" s="73">
        <f t="shared" si="0"/>
        <v>2162</v>
      </c>
      <c r="S39" s="74">
        <f t="shared" si="1"/>
        <v>167</v>
      </c>
      <c r="T39" s="75">
        <f t="shared" si="2"/>
        <v>55.666666666666664</v>
      </c>
      <c r="U39" s="76">
        <f t="shared" si="3"/>
        <v>12.946107784431138</v>
      </c>
      <c r="V39" s="77">
        <v>3187</v>
      </c>
      <c r="W39" s="78">
        <v>248</v>
      </c>
      <c r="X39" s="79">
        <f t="shared" si="10"/>
        <v>-0.3216190775023533</v>
      </c>
      <c r="Y39" s="79">
        <f t="shared" si="11"/>
        <v>-0.32661290322580644</v>
      </c>
      <c r="Z39" s="111">
        <v>1974809.91</v>
      </c>
      <c r="AA39" s="112">
        <v>132647</v>
      </c>
      <c r="AB39" s="82">
        <f t="shared" si="4"/>
        <v>14.887708806079292</v>
      </c>
    </row>
    <row r="40" spans="1:28" s="83" customFormat="1" ht="11.25">
      <c r="A40" s="61">
        <v>34</v>
      </c>
      <c r="B40" s="62"/>
      <c r="C40" s="85" t="s">
        <v>85</v>
      </c>
      <c r="D40" s="86" t="s">
        <v>34</v>
      </c>
      <c r="E40" s="87" t="s">
        <v>86</v>
      </c>
      <c r="F40" s="88">
        <v>43364</v>
      </c>
      <c r="G40" s="67" t="s">
        <v>31</v>
      </c>
      <c r="H40" s="89">
        <v>223</v>
      </c>
      <c r="I40" s="89">
        <v>5</v>
      </c>
      <c r="J40" s="69">
        <v>5</v>
      </c>
      <c r="K40" s="70">
        <v>3</v>
      </c>
      <c r="L40" s="71">
        <v>106.5</v>
      </c>
      <c r="M40" s="72">
        <v>14</v>
      </c>
      <c r="N40" s="71">
        <v>682.5</v>
      </c>
      <c r="O40" s="72">
        <v>69</v>
      </c>
      <c r="P40" s="71">
        <v>730.821</v>
      </c>
      <c r="Q40" s="72">
        <v>73</v>
      </c>
      <c r="R40" s="73">
        <f t="shared" si="0"/>
        <v>1519.821</v>
      </c>
      <c r="S40" s="74">
        <f t="shared" si="1"/>
        <v>156</v>
      </c>
      <c r="T40" s="75">
        <f t="shared" si="2"/>
        <v>31.2</v>
      </c>
      <c r="U40" s="76">
        <f t="shared" si="3"/>
        <v>9.742442307692308</v>
      </c>
      <c r="V40" s="77">
        <v>17096.059999999998</v>
      </c>
      <c r="W40" s="78">
        <v>1438</v>
      </c>
      <c r="X40" s="79">
        <f t="shared" si="10"/>
        <v>-0.91110109580804</v>
      </c>
      <c r="Y40" s="79">
        <f t="shared" si="11"/>
        <v>-0.8915159944367177</v>
      </c>
      <c r="Z40" s="90">
        <v>167035</v>
      </c>
      <c r="AA40" s="91">
        <v>13140</v>
      </c>
      <c r="AB40" s="82">
        <f t="shared" si="4"/>
        <v>12.711948249619482</v>
      </c>
    </row>
    <row r="41" spans="1:28" s="83" customFormat="1" ht="11.25">
      <c r="A41" s="61">
        <v>35</v>
      </c>
      <c r="B41" s="62"/>
      <c r="C41" s="63" t="s">
        <v>96</v>
      </c>
      <c r="D41" s="64" t="s">
        <v>32</v>
      </c>
      <c r="E41" s="65" t="s">
        <v>96</v>
      </c>
      <c r="F41" s="66">
        <v>43371</v>
      </c>
      <c r="G41" s="67" t="s">
        <v>46</v>
      </c>
      <c r="H41" s="68">
        <v>21</v>
      </c>
      <c r="I41" s="68">
        <v>8</v>
      </c>
      <c r="J41" s="69">
        <v>8</v>
      </c>
      <c r="K41" s="70">
        <v>2</v>
      </c>
      <c r="L41" s="71">
        <v>164</v>
      </c>
      <c r="M41" s="72">
        <v>23</v>
      </c>
      <c r="N41" s="71">
        <v>442</v>
      </c>
      <c r="O41" s="72">
        <v>41</v>
      </c>
      <c r="P41" s="71">
        <v>391</v>
      </c>
      <c r="Q41" s="72">
        <v>38</v>
      </c>
      <c r="R41" s="73">
        <f t="shared" si="0"/>
        <v>997</v>
      </c>
      <c r="S41" s="74">
        <f t="shared" si="1"/>
        <v>102</v>
      </c>
      <c r="T41" s="75">
        <f t="shared" si="2"/>
        <v>12.75</v>
      </c>
      <c r="U41" s="76">
        <f t="shared" si="3"/>
        <v>9.77450980392157</v>
      </c>
      <c r="V41" s="77">
        <v>3909.16</v>
      </c>
      <c r="W41" s="78">
        <v>275</v>
      </c>
      <c r="X41" s="79">
        <f t="shared" si="10"/>
        <v>-0.7449579960912318</v>
      </c>
      <c r="Y41" s="79">
        <f t="shared" si="11"/>
        <v>-0.6290909090909091</v>
      </c>
      <c r="Z41" s="80">
        <v>8189.77</v>
      </c>
      <c r="AA41" s="81">
        <v>679</v>
      </c>
      <c r="AB41" s="82">
        <f t="shared" si="4"/>
        <v>12.061516936671577</v>
      </c>
    </row>
    <row r="42" spans="1:28" s="83" customFormat="1" ht="11.25">
      <c r="A42" s="61">
        <v>36</v>
      </c>
      <c r="B42" s="62"/>
      <c r="C42" s="63" t="s">
        <v>54</v>
      </c>
      <c r="D42" s="64" t="s">
        <v>44</v>
      </c>
      <c r="E42" s="65" t="s">
        <v>55</v>
      </c>
      <c r="F42" s="66">
        <v>43308</v>
      </c>
      <c r="G42" s="67" t="s">
        <v>28</v>
      </c>
      <c r="H42" s="68">
        <v>370</v>
      </c>
      <c r="I42" s="68">
        <v>2</v>
      </c>
      <c r="J42" s="69">
        <v>2</v>
      </c>
      <c r="K42" s="70">
        <v>11</v>
      </c>
      <c r="L42" s="71">
        <v>601</v>
      </c>
      <c r="M42" s="72">
        <v>36</v>
      </c>
      <c r="N42" s="71">
        <v>646</v>
      </c>
      <c r="O42" s="72">
        <v>37</v>
      </c>
      <c r="P42" s="71">
        <v>437</v>
      </c>
      <c r="Q42" s="72">
        <v>26</v>
      </c>
      <c r="R42" s="73">
        <f t="shared" si="0"/>
        <v>1684</v>
      </c>
      <c r="S42" s="74">
        <f t="shared" si="1"/>
        <v>99</v>
      </c>
      <c r="T42" s="75">
        <f t="shared" si="2"/>
        <v>49.5</v>
      </c>
      <c r="U42" s="76">
        <f t="shared" si="3"/>
        <v>17.01010101010101</v>
      </c>
      <c r="V42" s="77">
        <v>7514</v>
      </c>
      <c r="W42" s="78">
        <v>404</v>
      </c>
      <c r="X42" s="79">
        <f t="shared" si="10"/>
        <v>-0.7758850146393399</v>
      </c>
      <c r="Y42" s="79">
        <f t="shared" si="11"/>
        <v>-0.754950495049505</v>
      </c>
      <c r="Z42" s="106">
        <v>9489105</v>
      </c>
      <c r="AA42" s="107">
        <v>644790</v>
      </c>
      <c r="AB42" s="82">
        <f t="shared" si="4"/>
        <v>14.71658214302331</v>
      </c>
    </row>
    <row r="43" spans="1:28" s="83" customFormat="1" ht="11.25">
      <c r="A43" s="61">
        <v>37</v>
      </c>
      <c r="B43" s="62"/>
      <c r="C43" s="63" t="s">
        <v>75</v>
      </c>
      <c r="D43" s="64" t="s">
        <v>51</v>
      </c>
      <c r="E43" s="65" t="s">
        <v>76</v>
      </c>
      <c r="F43" s="66">
        <v>43357</v>
      </c>
      <c r="G43" s="67" t="s">
        <v>45</v>
      </c>
      <c r="H43" s="68">
        <v>44</v>
      </c>
      <c r="I43" s="68">
        <v>1</v>
      </c>
      <c r="J43" s="69">
        <v>1</v>
      </c>
      <c r="K43" s="70">
        <v>4</v>
      </c>
      <c r="L43" s="71">
        <v>49</v>
      </c>
      <c r="M43" s="72">
        <v>12</v>
      </c>
      <c r="N43" s="71">
        <v>202</v>
      </c>
      <c r="O43" s="72">
        <v>50</v>
      </c>
      <c r="P43" s="71">
        <v>92</v>
      </c>
      <c r="Q43" s="72">
        <v>23</v>
      </c>
      <c r="R43" s="73">
        <f t="shared" si="0"/>
        <v>343</v>
      </c>
      <c r="S43" s="74">
        <f t="shared" si="1"/>
        <v>85</v>
      </c>
      <c r="T43" s="75">
        <f t="shared" si="2"/>
        <v>85</v>
      </c>
      <c r="U43" s="76">
        <f t="shared" si="3"/>
        <v>4.035294117647059</v>
      </c>
      <c r="V43" s="77">
        <v>142</v>
      </c>
      <c r="W43" s="78">
        <v>13</v>
      </c>
      <c r="X43" s="79">
        <f t="shared" si="10"/>
        <v>1.4154929577464788</v>
      </c>
      <c r="Y43" s="79">
        <f t="shared" si="11"/>
        <v>5.538461538461538</v>
      </c>
      <c r="Z43" s="104">
        <v>27013.5</v>
      </c>
      <c r="AA43" s="105">
        <v>2225</v>
      </c>
      <c r="AB43" s="82">
        <f t="shared" si="4"/>
        <v>12.140898876404494</v>
      </c>
    </row>
    <row r="44" spans="1:28" s="83" customFormat="1" ht="11.25">
      <c r="A44" s="61">
        <v>38</v>
      </c>
      <c r="B44" s="62"/>
      <c r="C44" s="63" t="s">
        <v>87</v>
      </c>
      <c r="D44" s="64" t="s">
        <v>40</v>
      </c>
      <c r="E44" s="65" t="s">
        <v>87</v>
      </c>
      <c r="F44" s="66">
        <v>43364</v>
      </c>
      <c r="G44" s="67" t="s">
        <v>46</v>
      </c>
      <c r="H44" s="68">
        <v>20</v>
      </c>
      <c r="I44" s="68">
        <v>4</v>
      </c>
      <c r="J44" s="69">
        <v>4</v>
      </c>
      <c r="K44" s="70">
        <v>3</v>
      </c>
      <c r="L44" s="71">
        <v>319</v>
      </c>
      <c r="M44" s="72">
        <v>39</v>
      </c>
      <c r="N44" s="71">
        <v>184</v>
      </c>
      <c r="O44" s="72">
        <v>15</v>
      </c>
      <c r="P44" s="71">
        <v>172</v>
      </c>
      <c r="Q44" s="72">
        <v>21</v>
      </c>
      <c r="R44" s="73">
        <f t="shared" si="0"/>
        <v>675</v>
      </c>
      <c r="S44" s="74">
        <f t="shared" si="1"/>
        <v>75</v>
      </c>
      <c r="T44" s="75">
        <f t="shared" si="2"/>
        <v>18.75</v>
      </c>
      <c r="U44" s="76">
        <f t="shared" si="3"/>
        <v>9</v>
      </c>
      <c r="V44" s="77">
        <v>4214</v>
      </c>
      <c r="W44" s="78">
        <v>331</v>
      </c>
      <c r="X44" s="79">
        <f t="shared" si="10"/>
        <v>-0.8398196487897485</v>
      </c>
      <c r="Y44" s="79">
        <f t="shared" si="11"/>
        <v>-0.7734138972809668</v>
      </c>
      <c r="Z44" s="80">
        <v>30594.06</v>
      </c>
      <c r="AA44" s="81">
        <v>3196</v>
      </c>
      <c r="AB44" s="82">
        <f t="shared" si="4"/>
        <v>9.572609511889862</v>
      </c>
    </row>
    <row r="45" spans="1:28" s="83" customFormat="1" ht="11.25">
      <c r="A45" s="61">
        <v>39</v>
      </c>
      <c r="B45" s="92"/>
      <c r="C45" s="99" t="s">
        <v>84</v>
      </c>
      <c r="D45" s="64" t="s">
        <v>44</v>
      </c>
      <c r="E45" s="100" t="s">
        <v>84</v>
      </c>
      <c r="F45" s="66">
        <v>43364</v>
      </c>
      <c r="G45" s="67" t="s">
        <v>41</v>
      </c>
      <c r="H45" s="68">
        <v>25</v>
      </c>
      <c r="I45" s="68">
        <v>3</v>
      </c>
      <c r="J45" s="69">
        <v>3</v>
      </c>
      <c r="K45" s="70">
        <v>3</v>
      </c>
      <c r="L45" s="71">
        <v>256</v>
      </c>
      <c r="M45" s="72">
        <v>29</v>
      </c>
      <c r="N45" s="71">
        <v>154</v>
      </c>
      <c r="O45" s="72">
        <v>14</v>
      </c>
      <c r="P45" s="71">
        <v>40</v>
      </c>
      <c r="Q45" s="72">
        <v>4</v>
      </c>
      <c r="R45" s="73">
        <f t="shared" si="0"/>
        <v>450</v>
      </c>
      <c r="S45" s="74">
        <f t="shared" si="1"/>
        <v>47</v>
      </c>
      <c r="T45" s="75">
        <f t="shared" si="2"/>
        <v>15.666666666666666</v>
      </c>
      <c r="U45" s="76">
        <f t="shared" si="3"/>
        <v>9.574468085106384</v>
      </c>
      <c r="V45" s="77">
        <v>1139.5</v>
      </c>
      <c r="W45" s="78">
        <v>109</v>
      </c>
      <c r="X45" s="79">
        <f t="shared" si="10"/>
        <v>-0.6050899517332163</v>
      </c>
      <c r="Y45" s="79">
        <f t="shared" si="11"/>
        <v>-0.5688073394495413</v>
      </c>
      <c r="Z45" s="101">
        <v>27255.48</v>
      </c>
      <c r="AA45" s="102">
        <v>2557</v>
      </c>
      <c r="AB45" s="82">
        <f t="shared" si="4"/>
        <v>10.65916308173641</v>
      </c>
    </row>
    <row r="46" spans="1:28" s="83" customFormat="1" ht="11.25">
      <c r="A46" s="61">
        <v>40</v>
      </c>
      <c r="B46" s="62"/>
      <c r="C46" s="63" t="s">
        <v>67</v>
      </c>
      <c r="D46" s="64" t="s">
        <v>51</v>
      </c>
      <c r="E46" s="65" t="s">
        <v>67</v>
      </c>
      <c r="F46" s="66">
        <v>43350</v>
      </c>
      <c r="G46" s="67" t="s">
        <v>48</v>
      </c>
      <c r="H46" s="68">
        <v>135</v>
      </c>
      <c r="I46" s="68">
        <v>2</v>
      </c>
      <c r="J46" s="69">
        <v>2</v>
      </c>
      <c r="K46" s="70">
        <v>5</v>
      </c>
      <c r="L46" s="71">
        <v>82</v>
      </c>
      <c r="M46" s="72">
        <v>10</v>
      </c>
      <c r="N46" s="71">
        <v>0</v>
      </c>
      <c r="O46" s="72">
        <v>0</v>
      </c>
      <c r="P46" s="71">
        <v>252</v>
      </c>
      <c r="Q46" s="72">
        <v>31</v>
      </c>
      <c r="R46" s="73">
        <f t="shared" si="0"/>
        <v>334</v>
      </c>
      <c r="S46" s="74">
        <f t="shared" si="1"/>
        <v>41</v>
      </c>
      <c r="T46" s="75">
        <f t="shared" si="2"/>
        <v>20.5</v>
      </c>
      <c r="U46" s="76">
        <f t="shared" si="3"/>
        <v>8.146341463414634</v>
      </c>
      <c r="V46" s="77">
        <v>582</v>
      </c>
      <c r="W46" s="78">
        <v>67</v>
      </c>
      <c r="X46" s="79">
        <f t="shared" si="10"/>
        <v>-0.4261168384879725</v>
      </c>
      <c r="Y46" s="79">
        <f t="shared" si="11"/>
        <v>-0.3880597014925373</v>
      </c>
      <c r="Z46" s="80">
        <v>179514</v>
      </c>
      <c r="AA46" s="81">
        <v>16255</v>
      </c>
      <c r="AB46" s="82">
        <f t="shared" si="4"/>
        <v>11.043617348508151</v>
      </c>
    </row>
    <row r="47" spans="1:28" s="83" customFormat="1" ht="11.25">
      <c r="A47" s="61">
        <v>41</v>
      </c>
      <c r="B47" s="62"/>
      <c r="C47" s="63" t="s">
        <v>80</v>
      </c>
      <c r="D47" s="64" t="s">
        <v>32</v>
      </c>
      <c r="E47" s="65" t="s">
        <v>81</v>
      </c>
      <c r="F47" s="66">
        <v>43357</v>
      </c>
      <c r="G47" s="67" t="s">
        <v>28</v>
      </c>
      <c r="H47" s="68">
        <v>251</v>
      </c>
      <c r="I47" s="68">
        <v>1</v>
      </c>
      <c r="J47" s="69">
        <v>1</v>
      </c>
      <c r="K47" s="70">
        <v>4</v>
      </c>
      <c r="L47" s="71">
        <v>36</v>
      </c>
      <c r="M47" s="72">
        <v>4</v>
      </c>
      <c r="N47" s="71">
        <v>166</v>
      </c>
      <c r="O47" s="72">
        <v>19</v>
      </c>
      <c r="P47" s="71">
        <v>104</v>
      </c>
      <c r="Q47" s="72">
        <v>12</v>
      </c>
      <c r="R47" s="73">
        <f t="shared" si="0"/>
        <v>306</v>
      </c>
      <c r="S47" s="74">
        <f t="shared" si="1"/>
        <v>35</v>
      </c>
      <c r="T47" s="75">
        <f t="shared" si="2"/>
        <v>35</v>
      </c>
      <c r="U47" s="76">
        <f t="shared" si="3"/>
        <v>8.742857142857142</v>
      </c>
      <c r="V47" s="77">
        <v>3699</v>
      </c>
      <c r="W47" s="78">
        <v>354</v>
      </c>
      <c r="X47" s="79">
        <f t="shared" si="10"/>
        <v>-0.9172749391727494</v>
      </c>
      <c r="Y47" s="79">
        <f t="shared" si="11"/>
        <v>-0.9011299435028248</v>
      </c>
      <c r="Z47" s="80">
        <v>453911</v>
      </c>
      <c r="AA47" s="81">
        <v>37056</v>
      </c>
      <c r="AB47" s="82">
        <f t="shared" si="4"/>
        <v>12.249325345423143</v>
      </c>
    </row>
    <row r="48" spans="1:28" s="83" customFormat="1" ht="11.25">
      <c r="A48" s="61">
        <v>42</v>
      </c>
      <c r="B48" s="92"/>
      <c r="C48" s="99" t="s">
        <v>74</v>
      </c>
      <c r="D48" s="64" t="s">
        <v>40</v>
      </c>
      <c r="E48" s="100" t="s">
        <v>74</v>
      </c>
      <c r="F48" s="66">
        <v>43357</v>
      </c>
      <c r="G48" s="67" t="s">
        <v>41</v>
      </c>
      <c r="H48" s="68">
        <v>30</v>
      </c>
      <c r="I48" s="68">
        <v>2</v>
      </c>
      <c r="J48" s="69">
        <v>2</v>
      </c>
      <c r="K48" s="70">
        <v>4</v>
      </c>
      <c r="L48" s="71">
        <v>0</v>
      </c>
      <c r="M48" s="72">
        <v>0</v>
      </c>
      <c r="N48" s="71">
        <v>166</v>
      </c>
      <c r="O48" s="72">
        <v>28</v>
      </c>
      <c r="P48" s="71">
        <v>38</v>
      </c>
      <c r="Q48" s="72">
        <v>6</v>
      </c>
      <c r="R48" s="73">
        <f t="shared" si="0"/>
        <v>204</v>
      </c>
      <c r="S48" s="74">
        <f t="shared" si="1"/>
        <v>34</v>
      </c>
      <c r="T48" s="75">
        <f t="shared" si="2"/>
        <v>17</v>
      </c>
      <c r="U48" s="76">
        <f t="shared" si="3"/>
        <v>6</v>
      </c>
      <c r="V48" s="77">
        <v>63</v>
      </c>
      <c r="W48" s="78">
        <v>7</v>
      </c>
      <c r="X48" s="79">
        <f t="shared" si="10"/>
        <v>2.238095238095238</v>
      </c>
      <c r="Y48" s="79">
        <f t="shared" si="11"/>
        <v>3.857142857142857</v>
      </c>
      <c r="Z48" s="101">
        <v>8594.66</v>
      </c>
      <c r="AA48" s="102">
        <v>818</v>
      </c>
      <c r="AB48" s="82">
        <f t="shared" si="4"/>
        <v>10.506919315403422</v>
      </c>
    </row>
    <row r="49" spans="1:28" s="83" customFormat="1" ht="11.25">
      <c r="A49" s="61">
        <v>43</v>
      </c>
      <c r="B49" s="62"/>
      <c r="C49" s="85" t="s">
        <v>61</v>
      </c>
      <c r="D49" s="86" t="s">
        <v>30</v>
      </c>
      <c r="E49" s="87" t="s">
        <v>62</v>
      </c>
      <c r="F49" s="88">
        <v>43336</v>
      </c>
      <c r="G49" s="67" t="s">
        <v>33</v>
      </c>
      <c r="H49" s="89">
        <v>287</v>
      </c>
      <c r="I49" s="89">
        <v>1</v>
      </c>
      <c r="J49" s="69">
        <v>1</v>
      </c>
      <c r="K49" s="70">
        <v>7</v>
      </c>
      <c r="L49" s="71">
        <v>184</v>
      </c>
      <c r="M49" s="72">
        <v>8</v>
      </c>
      <c r="N49" s="71">
        <v>206</v>
      </c>
      <c r="O49" s="72">
        <v>13</v>
      </c>
      <c r="P49" s="71">
        <v>170</v>
      </c>
      <c r="Q49" s="72">
        <v>10</v>
      </c>
      <c r="R49" s="73">
        <f t="shared" si="0"/>
        <v>560</v>
      </c>
      <c r="S49" s="74">
        <f t="shared" si="1"/>
        <v>31</v>
      </c>
      <c r="T49" s="75">
        <f t="shared" si="2"/>
        <v>31</v>
      </c>
      <c r="U49" s="76">
        <f>R49/S49</f>
        <v>18.06451612903226</v>
      </c>
      <c r="V49" s="77">
        <v>3794</v>
      </c>
      <c r="W49" s="78">
        <v>227</v>
      </c>
      <c r="X49" s="79">
        <f t="shared" si="10"/>
        <v>-0.8523985239852399</v>
      </c>
      <c r="Y49" s="79">
        <f t="shared" si="11"/>
        <v>-0.8634361233480177</v>
      </c>
      <c r="Z49" s="90">
        <v>2820768</v>
      </c>
      <c r="AA49" s="91">
        <v>195501</v>
      </c>
      <c r="AB49" s="82">
        <f t="shared" si="4"/>
        <v>14.428407015820891</v>
      </c>
    </row>
    <row r="50" spans="1:28" s="83" customFormat="1" ht="11.25">
      <c r="A50" s="61">
        <v>44</v>
      </c>
      <c r="B50" s="62"/>
      <c r="C50" s="63" t="s">
        <v>52</v>
      </c>
      <c r="D50" s="64" t="s">
        <v>34</v>
      </c>
      <c r="E50" s="65" t="s">
        <v>53</v>
      </c>
      <c r="F50" s="66">
        <v>43280</v>
      </c>
      <c r="G50" s="67" t="s">
        <v>45</v>
      </c>
      <c r="H50" s="68">
        <v>248</v>
      </c>
      <c r="I50" s="68">
        <v>1</v>
      </c>
      <c r="J50" s="69">
        <v>1</v>
      </c>
      <c r="K50" s="70">
        <v>15</v>
      </c>
      <c r="L50" s="71">
        <v>76</v>
      </c>
      <c r="M50" s="72">
        <v>6</v>
      </c>
      <c r="N50" s="71">
        <v>100</v>
      </c>
      <c r="O50" s="72">
        <v>8</v>
      </c>
      <c r="P50" s="71">
        <v>178</v>
      </c>
      <c r="Q50" s="72">
        <v>14</v>
      </c>
      <c r="R50" s="73">
        <f t="shared" si="0"/>
        <v>354</v>
      </c>
      <c r="S50" s="74">
        <f t="shared" si="1"/>
        <v>28</v>
      </c>
      <c r="T50" s="75">
        <f t="shared" si="2"/>
        <v>28</v>
      </c>
      <c r="U50" s="76">
        <f>R50/S50</f>
        <v>12.642857142857142</v>
      </c>
      <c r="V50" s="77">
        <v>126</v>
      </c>
      <c r="W50" s="78">
        <v>10</v>
      </c>
      <c r="X50" s="79">
        <f t="shared" si="10"/>
        <v>1.8095238095238095</v>
      </c>
      <c r="Y50" s="79">
        <f t="shared" si="11"/>
        <v>1.8</v>
      </c>
      <c r="Z50" s="104">
        <v>494551.5</v>
      </c>
      <c r="AA50" s="105">
        <v>43218</v>
      </c>
      <c r="AB50" s="82">
        <f t="shared" si="4"/>
        <v>11.443183395807303</v>
      </c>
    </row>
    <row r="51" spans="1:28" s="83" customFormat="1" ht="11.25">
      <c r="A51" s="61">
        <v>45</v>
      </c>
      <c r="B51" s="62"/>
      <c r="C51" s="63" t="s">
        <v>65</v>
      </c>
      <c r="D51" s="64" t="s">
        <v>30</v>
      </c>
      <c r="E51" s="65" t="s">
        <v>64</v>
      </c>
      <c r="F51" s="66">
        <v>43343</v>
      </c>
      <c r="G51" s="67" t="s">
        <v>38</v>
      </c>
      <c r="H51" s="68">
        <v>117</v>
      </c>
      <c r="I51" s="68">
        <v>1</v>
      </c>
      <c r="J51" s="69">
        <v>1</v>
      </c>
      <c r="K51" s="70">
        <v>6</v>
      </c>
      <c r="L51" s="71">
        <v>20</v>
      </c>
      <c r="M51" s="72">
        <v>2</v>
      </c>
      <c r="N51" s="71">
        <v>82</v>
      </c>
      <c r="O51" s="72">
        <v>8</v>
      </c>
      <c r="P51" s="71">
        <v>60</v>
      </c>
      <c r="Q51" s="72">
        <v>6</v>
      </c>
      <c r="R51" s="73">
        <f t="shared" si="0"/>
        <v>162</v>
      </c>
      <c r="S51" s="74">
        <f t="shared" si="1"/>
        <v>16</v>
      </c>
      <c r="T51" s="75">
        <f t="shared" si="2"/>
        <v>16</v>
      </c>
      <c r="U51" s="76">
        <f>R51/S51</f>
        <v>10.125</v>
      </c>
      <c r="V51" s="77">
        <v>356</v>
      </c>
      <c r="W51" s="78">
        <v>35</v>
      </c>
      <c r="X51" s="79">
        <f t="shared" si="10"/>
        <v>-0.5449438202247191</v>
      </c>
      <c r="Y51" s="79">
        <f t="shared" si="11"/>
        <v>-0.5428571428571428</v>
      </c>
      <c r="Z51" s="106">
        <v>475487.71</v>
      </c>
      <c r="AA51" s="107">
        <v>36336</v>
      </c>
      <c r="AB51" s="82">
        <f t="shared" si="4"/>
        <v>13.085857276530163</v>
      </c>
    </row>
    <row r="52" spans="1:28" s="83" customFormat="1" ht="11.25">
      <c r="A52" s="61">
        <v>46</v>
      </c>
      <c r="B52" s="62"/>
      <c r="C52" s="63" t="s">
        <v>103</v>
      </c>
      <c r="D52" s="64" t="s">
        <v>36</v>
      </c>
      <c r="E52" s="65" t="s">
        <v>102</v>
      </c>
      <c r="F52" s="66">
        <v>43371</v>
      </c>
      <c r="G52" s="67" t="s">
        <v>48</v>
      </c>
      <c r="H52" s="68">
        <v>19</v>
      </c>
      <c r="I52" s="68">
        <v>1</v>
      </c>
      <c r="J52" s="69">
        <v>1</v>
      </c>
      <c r="K52" s="70">
        <v>2</v>
      </c>
      <c r="L52" s="71">
        <v>12</v>
      </c>
      <c r="M52" s="72">
        <v>2</v>
      </c>
      <c r="N52" s="71">
        <v>30</v>
      </c>
      <c r="O52" s="72">
        <v>5</v>
      </c>
      <c r="P52" s="71">
        <v>42</v>
      </c>
      <c r="Q52" s="72">
        <v>7</v>
      </c>
      <c r="R52" s="73">
        <f t="shared" si="0"/>
        <v>84</v>
      </c>
      <c r="S52" s="74">
        <f t="shared" si="1"/>
        <v>14</v>
      </c>
      <c r="T52" s="75">
        <f t="shared" si="2"/>
        <v>14</v>
      </c>
      <c r="U52" s="76">
        <f>R52/S52</f>
        <v>6</v>
      </c>
      <c r="V52" s="77">
        <v>2129</v>
      </c>
      <c r="W52" s="78">
        <v>184</v>
      </c>
      <c r="X52" s="79">
        <f t="shared" si="10"/>
        <v>-0.9605448567402537</v>
      </c>
      <c r="Y52" s="79">
        <f t="shared" si="11"/>
        <v>-0.9239130434782609</v>
      </c>
      <c r="Z52" s="80">
        <v>3725</v>
      </c>
      <c r="AA52" s="81">
        <v>343</v>
      </c>
      <c r="AB52" s="82">
        <f t="shared" si="4"/>
        <v>10.860058309037901</v>
      </c>
    </row>
  </sheetData>
  <sheetProtection selectLockedCells="1" selectUnlockedCells="1"/>
  <mergeCells count="11">
    <mergeCell ref="X4:Y4"/>
    <mergeCell ref="Z4:AB4"/>
    <mergeCell ref="B1:C1"/>
    <mergeCell ref="L1:AB3"/>
    <mergeCell ref="B2:C2"/>
    <mergeCell ref="B3:C3"/>
    <mergeCell ref="L4:M4"/>
    <mergeCell ref="N4:O4"/>
    <mergeCell ref="P4:Q4"/>
    <mergeCell ref="R4:U4"/>
    <mergeCell ref="V4:W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2018-10-08T17:31:22Z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