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4030" windowHeight="9450" tabRatio="758" activeTab="0"/>
  </bookViews>
  <sheets>
    <sheet name="21-23.9.2018 (hafta sonu)" sheetId="1" r:id="rId1"/>
  </sheets>
  <definedNames>
    <definedName name="Excel_BuiltIn__FilterDatabase" localSheetId="0">'21-23.9.2018 (hafta sonu)'!$A$1:$AB$48</definedName>
    <definedName name="_xlnm.Print_Area" localSheetId="0">'21-23.9.2018 (hafta sonu)'!#REF!</definedName>
  </definedNames>
  <calcPr fullCalcOnLoad="1"/>
</workbook>
</file>

<file path=xl/sharedStrings.xml><?xml version="1.0" encoding="utf-8"?>
<sst xmlns="http://schemas.openxmlformats.org/spreadsheetml/2006/main" count="215" uniqueCount="115">
  <si>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</si>
  <si>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</si>
  <si>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</si>
  <si>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</si>
  <si>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</si>
  <si>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</si>
  <si>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</si>
  <si>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</si>
  <si>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</si>
  <si>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</si>
  <si>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</si>
  <si>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</si>
  <si>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</si>
  <si>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</si>
  <si>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</si>
  <si>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</si>
  <si>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</si>
  <si>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</si>
  <si>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</si>
  <si>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</si>
  <si>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</si>
  <si>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</si>
  <si>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</si>
  <si>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</si>
  <si>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</si>
  <si>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</si>
  <si>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</si>
  <si>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</si>
  <si>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</si>
  <si>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</si>
  <si>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</si>
  <si>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TME</t>
  </si>
  <si>
    <t>7+13A</t>
  </si>
  <si>
    <t>WARNER BROS. TURKEY</t>
  </si>
  <si>
    <t>7A</t>
  </si>
  <si>
    <t>CHANTIER FILMS</t>
  </si>
  <si>
    <t>G</t>
  </si>
  <si>
    <t>AHLAT AĞACI</t>
  </si>
  <si>
    <t>CGVMARS DAĞITIM</t>
  </si>
  <si>
    <t>BİR FİLM</t>
  </si>
  <si>
    <t>7+</t>
  </si>
  <si>
    <t>DERİN FİLM</t>
  </si>
  <si>
    <t>PİNEMA</t>
  </si>
  <si>
    <t>13+</t>
  </si>
  <si>
    <t>ÖZEN FİLM</t>
  </si>
  <si>
    <t>BS DAĞITIM</t>
  </si>
  <si>
    <t>13+15A</t>
  </si>
  <si>
    <t>MC FİLM</t>
  </si>
  <si>
    <t>KELEBEKLER</t>
  </si>
  <si>
    <t>18+</t>
  </si>
  <si>
    <t>13A</t>
  </si>
  <si>
    <t>MİSAFİR</t>
  </si>
  <si>
    <t>THE MOJICONS 2</t>
  </si>
  <si>
    <t>SEVİMLİ EMOJİLER 2</t>
  </si>
  <si>
    <t>MISSION:IMPOSSIBLE FALLOUT</t>
  </si>
  <si>
    <t>MISSION:IMPOSSIBLE YANSIMALAR</t>
  </si>
  <si>
    <t>CANAVAR GİBİ</t>
  </si>
  <si>
    <t>DERİNLERDEKİ DEHŞET</t>
  </si>
  <si>
    <t>THE MEG</t>
  </si>
  <si>
    <t>SİCCİN 5</t>
  </si>
  <si>
    <t>THE INCREDIBLES 2</t>
  </si>
  <si>
    <t>İNANILMAZ AİLE 2</t>
  </si>
  <si>
    <t>THE EQUALIZER 2</t>
  </si>
  <si>
    <t>ADALET 2</t>
  </si>
  <si>
    <t>İKİ İYİ ÇOCUK</t>
  </si>
  <si>
    <t>I FEEL PRETTY</t>
  </si>
  <si>
    <t>ACAYİP GÜZELİM</t>
  </si>
  <si>
    <t>REVELATOR</t>
  </si>
  <si>
    <t>TANRIDAN GELEN</t>
  </si>
  <si>
    <t>FACİA ÜÇLÜ</t>
  </si>
  <si>
    <t>GÜRBÜZ: HADİ ALLAHA EMANET</t>
  </si>
  <si>
    <t>DIŞARIDA</t>
  </si>
  <si>
    <t>HE'S OUT THERE</t>
  </si>
  <si>
    <t>UPGRADE</t>
  </si>
  <si>
    <t>KELOĞLAN</t>
  </si>
  <si>
    <t>KOMPLO</t>
  </si>
  <si>
    <t>BACKSTABBING FOR BEGINNERS</t>
  </si>
  <si>
    <t>ZİFİR-İ AZAP</t>
  </si>
  <si>
    <t>DIE BIENE MAJA - DIE HONIGSPIELE</t>
  </si>
  <si>
    <t>ARI MAYA 2: BAL OYUNLARI</t>
  </si>
  <si>
    <t>ALPHA</t>
  </si>
  <si>
    <t>ALFA KURT</t>
  </si>
  <si>
    <t>A SIMPLE FAVOR</t>
  </si>
  <si>
    <t>BASİT BİR FİLM</t>
  </si>
  <si>
    <t>BEAST</t>
  </si>
  <si>
    <t>CANAVAR</t>
  </si>
  <si>
    <t>BABA BİBUÇUK</t>
  </si>
  <si>
    <t>GECE GELEN</t>
  </si>
  <si>
    <t>IT COMES AT NIGHT</t>
  </si>
  <si>
    <t>İÇİMDEKİ HAZİNE</t>
  </si>
  <si>
    <t>EVOLUTION OF EVIL</t>
  </si>
  <si>
    <t>SOSYOPAT</t>
  </si>
  <si>
    <t>MILE 22</t>
  </si>
  <si>
    <t>THE PREDATOR</t>
  </si>
  <si>
    <t>PREDATOR</t>
  </si>
  <si>
    <t>ORGANİK AŞK</t>
  </si>
  <si>
    <t>OGANİK AŞK</t>
  </si>
  <si>
    <t>21 - 23  EYLÜL 2018 / 39. VİZYON HAFTASI</t>
  </si>
  <si>
    <t>SORMA NEDEN?</t>
  </si>
  <si>
    <t>THE NUN</t>
  </si>
  <si>
    <t>DEHŞETİN YÜZÜ</t>
  </si>
  <si>
    <t>HOME AGAIN</t>
  </si>
  <si>
    <t>KAPIMDAKİ AŞK</t>
  </si>
  <si>
    <t>NEZİH BİR FİLM</t>
  </si>
  <si>
    <t>GÖÇ YOLU</t>
  </si>
  <si>
    <t>WHELLY</t>
  </si>
  <si>
    <t>CESUR ARABA</t>
  </si>
  <si>
    <t>GÜVERCİN</t>
  </si>
  <si>
    <t>RADIOGRAM</t>
  </si>
  <si>
    <t>BÜCÜR</t>
  </si>
  <si>
    <t>CJET</t>
  </si>
  <si>
    <t>NEVER LEAVE ME</t>
  </si>
  <si>
    <t>PEPPERMINT</t>
  </si>
  <si>
    <t>İNTİKAM MELEĞİ</t>
  </si>
  <si>
    <t>BIRAKMA BENİ</t>
  </si>
</sst>
</file>

<file path=xl/styles.xml><?xml version="1.0" encoding="utf-8"?>
<styleSheet xmlns="http://schemas.openxmlformats.org/spreadsheetml/2006/main">
  <numFmts count="3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T_L_-;\-* #,##0.00\ _T_L_-;_-* \-??\ _T_L_-;_-@_-"/>
    <numFmt numFmtId="173" formatCode="_(* #,##0.00_);_(* \(#,##0.00\);_(* \-??_);_(@_)"/>
    <numFmt numFmtId="174" formatCode="d\ mmmm\ yy;@"/>
    <numFmt numFmtId="175" formatCode="_-* #,##0.00&quot; ₺&quot;_-;\-* #,##0.00&quot; ₺&quot;_-;_-* \-??&quot; ₺&quot;_-;_-@_-"/>
    <numFmt numFmtId="176" formatCode="_-* #,##0.00\ _Y_T_L_-;\-* #,##0.00\ _Y_T_L_-;_-* \-??\ _Y_T_L_-;_-@_-"/>
    <numFmt numFmtId="177" formatCode="0\ %"/>
    <numFmt numFmtId="178" formatCode="dd/mm/yyyy"/>
    <numFmt numFmtId="179" formatCode="dd/mm/yy;@"/>
    <numFmt numFmtId="180" formatCode="0\ %\ "/>
    <numFmt numFmtId="181" formatCode="hh:mm:ss\ AM/PM"/>
    <numFmt numFmtId="182" formatCode="_ * #,##0.00_)&quot; TRY&quot;_ ;_ * \(#,##0.00&quot;) TRY&quot;_ ;_ * \-??_)&quot; TRY&quot;_ ;_ @_ "/>
    <numFmt numFmtId="183" formatCode="_-* #,##0.00\ _₺_-;\-* #,##0.00\ _₺_-;_-* \-??\ _₺_-;_-@_-"/>
    <numFmt numFmtId="184" formatCode="dd/mmm"/>
    <numFmt numFmtId="185" formatCode="0.00\ %"/>
    <numFmt numFmtId="186" formatCode="#,##0.00\ \ "/>
    <numFmt numFmtId="187" formatCode="#,##0\ "/>
    <numFmt numFmtId="188" formatCode="#,##0.00\ &quot;TL&quot;"/>
    <numFmt numFmtId="189" formatCode="_ * #,##0.00_)\ &quot;TRY&quot;_ ;_ * \(#,##0.00\)\ &quot;TRY&quot;_ ;_ * &quot;-&quot;??_)\ &quot;TRY&quot;_ ;_ @_ "/>
    <numFmt numFmtId="190" formatCode="#,##0\ \ "/>
    <numFmt numFmtId="191" formatCode="_-* #,##0\ _T_L_-;\-* #,##0\ _T_L_-;_-* &quot;-&quot;??\ _T_L_-;_-@_-"/>
  </numFmts>
  <fonts count="71">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sz val="7"/>
      <color indexed="30"/>
      <name val="Arial"/>
      <family val="2"/>
    </font>
    <font>
      <b/>
      <sz val="7"/>
      <name val="Verdana"/>
      <family val="2"/>
    </font>
    <font>
      <sz val="7"/>
      <name val="Verdana"/>
      <family val="2"/>
    </font>
    <font>
      <sz val="5"/>
      <color indexed="9"/>
      <name val="Calibri"/>
      <family val="2"/>
    </font>
    <font>
      <sz val="10"/>
      <color indexed="9"/>
      <name val="Calibri"/>
      <family val="2"/>
    </font>
    <font>
      <sz val="10"/>
      <color indexed="30"/>
      <name val="Calibri"/>
      <family val="2"/>
    </font>
    <font>
      <b/>
      <sz val="5"/>
      <name val="Corbel"/>
      <family val="2"/>
    </font>
    <font>
      <b/>
      <sz val="5"/>
      <color indexed="21"/>
      <name val="Corbel"/>
      <family val="2"/>
    </font>
    <font>
      <b/>
      <sz val="8"/>
      <name val="Corbel"/>
      <family val="2"/>
    </font>
    <font>
      <u val="single"/>
      <sz val="8"/>
      <color indexed="12"/>
      <name val="Arial"/>
      <family val="2"/>
    </font>
    <font>
      <sz val="10"/>
      <color indexed="30"/>
      <name val="Arial"/>
      <family val="2"/>
    </font>
    <font>
      <b/>
      <sz val="8"/>
      <color indexed="56"/>
      <name val="Calibri"/>
      <family val="2"/>
    </font>
    <font>
      <b/>
      <sz val="8"/>
      <color indexed="30"/>
      <name val="Corbel"/>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40"/>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7"/>
      <color indexed="30"/>
      <name val="Calibri"/>
      <family val="2"/>
    </font>
    <font>
      <b/>
      <sz val="7"/>
      <color indexed="63"/>
      <name val="Calibri"/>
      <family val="2"/>
    </font>
    <font>
      <sz val="11"/>
      <color indexed="17"/>
      <name val="Calibri"/>
      <family val="2"/>
    </font>
    <font>
      <b/>
      <sz val="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183"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3" fontId="0" fillId="0" borderId="0" applyFill="0" applyBorder="0" applyAlignment="0" applyProtection="0"/>
    <xf numFmtId="0" fontId="60" fillId="20" borderId="5" applyNumberFormat="0" applyAlignment="0" applyProtection="0"/>
    <xf numFmtId="0" fontId="3" fillId="0" borderId="0">
      <alignment/>
      <protection/>
    </xf>
    <xf numFmtId="0" fontId="35" fillId="21" borderId="0" applyNumberFormat="0" applyBorder="0" applyAlignment="0" applyProtection="0"/>
    <xf numFmtId="0" fontId="61" fillId="22" borderId="6" applyNumberFormat="0" applyAlignment="0" applyProtection="0"/>
    <xf numFmtId="0" fontId="62" fillId="20" borderId="6" applyNumberFormat="0" applyAlignment="0" applyProtection="0"/>
    <xf numFmtId="0" fontId="63" fillId="23" borderId="7" applyNumberFormat="0" applyAlignment="0" applyProtection="0"/>
    <xf numFmtId="0" fontId="64" fillId="24"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5" fillId="25" borderId="0" applyNumberFormat="0" applyBorder="0" applyAlignment="0" applyProtection="0"/>
    <xf numFmtId="174"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74" fontId="0" fillId="0" borderId="0">
      <alignment/>
      <protection/>
    </xf>
    <xf numFmtId="0" fontId="0" fillId="0" borderId="0">
      <alignment/>
      <protection/>
    </xf>
    <xf numFmtId="0" fontId="0" fillId="0" borderId="0">
      <alignment/>
      <protection/>
    </xf>
    <xf numFmtId="0" fontId="0" fillId="0" borderId="0">
      <alignment/>
      <protection/>
    </xf>
    <xf numFmtId="174" fontId="3" fillId="0" borderId="0">
      <alignment/>
      <protection/>
    </xf>
    <xf numFmtId="0" fontId="0" fillId="0" borderId="0">
      <alignment/>
      <protection/>
    </xf>
    <xf numFmtId="174" fontId="0" fillId="0" borderId="0">
      <alignment/>
      <protection/>
    </xf>
    <xf numFmtId="0"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0" fontId="0" fillId="0" borderId="0">
      <alignment/>
      <protection/>
    </xf>
    <xf numFmtId="0" fontId="0" fillId="0" borderId="0">
      <alignment/>
      <protection/>
    </xf>
    <xf numFmtId="174" fontId="3" fillId="0" borderId="0">
      <alignment/>
      <protection/>
    </xf>
    <xf numFmtId="174" fontId="3" fillId="0" borderId="0">
      <alignment/>
      <protection/>
    </xf>
    <xf numFmtId="0" fontId="3" fillId="0" borderId="0">
      <alignment/>
      <protection/>
    </xf>
    <xf numFmtId="0" fontId="0" fillId="0" borderId="0">
      <alignment/>
      <protection/>
    </xf>
    <xf numFmtId="174" fontId="0" fillId="0" borderId="0">
      <alignment/>
      <protection/>
    </xf>
    <xf numFmtId="174" fontId="3" fillId="0" borderId="0">
      <alignment/>
      <protection/>
    </xf>
    <xf numFmtId="174" fontId="3" fillId="0" borderId="0">
      <alignment/>
      <protection/>
    </xf>
    <xf numFmtId="0" fontId="0" fillId="26" borderId="8" applyNumberFormat="0" applyFont="0" applyAlignment="0" applyProtection="0"/>
    <xf numFmtId="0" fontId="66" fillId="27" borderId="0" applyNumberFormat="0" applyBorder="0" applyAlignment="0" applyProtection="0"/>
    <xf numFmtId="0" fontId="4" fillId="28" borderId="9">
      <alignment horizontal="center" vertical="center"/>
      <protection/>
    </xf>
    <xf numFmtId="182" fontId="0" fillId="0" borderId="0" applyFill="0" applyBorder="0" applyAlignment="0" applyProtection="0"/>
    <xf numFmtId="42"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6" fontId="0" fillId="0" borderId="0" applyFill="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cellStyleXfs>
  <cellXfs count="120">
    <xf numFmtId="0" fontId="0" fillId="0" borderId="0" xfId="0" applyAlignment="1">
      <alignment/>
    </xf>
    <xf numFmtId="0" fontId="5" fillId="35" borderId="0" xfId="0" applyFont="1" applyFill="1" applyBorder="1" applyAlignment="1" applyProtection="1">
      <alignment horizontal="right" vertical="center"/>
      <protection/>
    </xf>
    <xf numFmtId="178"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79"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4" fontId="11" fillId="35" borderId="0" xfId="0" applyNumberFormat="1"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3" fontId="13" fillId="35" borderId="0" xfId="0" applyNumberFormat="1" applyFont="1" applyFill="1" applyBorder="1" applyAlignment="1" applyProtection="1">
      <alignment horizontal="right" vertical="center"/>
      <protection/>
    </xf>
    <xf numFmtId="4" fontId="13" fillId="35" borderId="0" xfId="0" applyNumberFormat="1" applyFont="1" applyFill="1" applyBorder="1" applyAlignment="1" applyProtection="1">
      <alignment horizontal="right" vertical="center"/>
      <protection/>
    </xf>
    <xf numFmtId="180" fontId="13" fillId="35" borderId="0" xfId="0" applyNumberFormat="1" applyFont="1" applyFill="1" applyBorder="1" applyAlignment="1" applyProtection="1">
      <alignment horizontal="right" vertical="center"/>
      <protection/>
    </xf>
    <xf numFmtId="0" fontId="10" fillId="35" borderId="0" xfId="0"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5" fillId="35" borderId="0" xfId="0" applyFont="1" applyFill="1" applyAlignment="1">
      <alignment vertical="center"/>
    </xf>
    <xf numFmtId="179" fontId="15" fillId="35" borderId="0" xfId="0" applyNumberFormat="1" applyFont="1" applyFill="1" applyAlignment="1">
      <alignment horizontal="center" vertical="center"/>
    </xf>
    <xf numFmtId="0" fontId="15" fillId="35" borderId="0" xfId="0" applyFont="1" applyFill="1" applyAlignment="1">
      <alignment horizontal="center" vertical="center"/>
    </xf>
    <xf numFmtId="0" fontId="16" fillId="35" borderId="0" xfId="0" applyFont="1" applyFill="1" applyAlignment="1">
      <alignment horizontal="center" vertical="center"/>
    </xf>
    <xf numFmtId="0" fontId="19"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79"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21" fillId="35" borderId="0" xfId="0" applyNumberFormat="1" applyFont="1" applyFill="1" applyAlignment="1">
      <alignment horizontal="center" vertical="center"/>
    </xf>
    <xf numFmtId="0" fontId="0" fillId="35" borderId="0" xfId="0" applyFill="1" applyAlignment="1">
      <alignment horizontal="center" vertical="center"/>
    </xf>
    <xf numFmtId="0" fontId="22" fillId="35" borderId="11" xfId="0" applyNumberFormat="1" applyFont="1" applyFill="1" applyBorder="1" applyAlignment="1" applyProtection="1">
      <alignment horizontal="center" vertical="center"/>
      <protection locked="0"/>
    </xf>
    <xf numFmtId="0" fontId="19" fillId="35" borderId="0" xfId="0" applyFont="1" applyFill="1" applyBorder="1" applyAlignment="1" applyProtection="1">
      <alignment horizontal="left" vertical="center"/>
      <protection locked="0"/>
    </xf>
    <xf numFmtId="179" fontId="19" fillId="35" borderId="0" xfId="0" applyNumberFormat="1" applyFont="1" applyFill="1" applyBorder="1" applyAlignment="1" applyProtection="1">
      <alignment horizontal="center" vertical="center"/>
      <protection locked="0"/>
    </xf>
    <xf numFmtId="0" fontId="19" fillId="35" borderId="0" xfId="0" applyFont="1" applyFill="1" applyBorder="1" applyAlignment="1" applyProtection="1">
      <alignment horizontal="center" vertical="center"/>
      <protection locked="0"/>
    </xf>
    <xf numFmtId="0" fontId="23"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4" fillId="36" borderId="12" xfId="0" applyNumberFormat="1" applyFont="1" applyFill="1" applyBorder="1" applyAlignment="1" applyProtection="1">
      <alignment horizontal="center" wrapText="1"/>
      <protection locked="0"/>
    </xf>
    <xf numFmtId="172" fontId="25" fillId="36" borderId="12" xfId="44" applyFont="1" applyFill="1" applyBorder="1" applyAlignment="1" applyProtection="1">
      <alignment horizontal="center"/>
      <protection locked="0"/>
    </xf>
    <xf numFmtId="0" fontId="14" fillId="36" borderId="12" xfId="0" applyNumberFormat="1" applyFont="1" applyFill="1" applyBorder="1" applyAlignment="1">
      <alignment horizontal="center" textRotation="90"/>
    </xf>
    <xf numFmtId="179" fontId="25" fillId="36" borderId="12" xfId="0" applyNumberFormat="1" applyFont="1" applyFill="1" applyBorder="1" applyAlignment="1" applyProtection="1">
      <alignment horizontal="center"/>
      <protection locked="0"/>
    </xf>
    <xf numFmtId="0" fontId="25" fillId="36" borderId="12" xfId="0" applyFont="1" applyFill="1" applyBorder="1" applyAlignment="1" applyProtection="1">
      <alignment horizontal="center"/>
      <protection locked="0"/>
    </xf>
    <xf numFmtId="0" fontId="27" fillId="36" borderId="12" xfId="0" applyFont="1" applyFill="1" applyBorder="1" applyAlignment="1" applyProtection="1">
      <alignment horizontal="center"/>
      <protection locked="0"/>
    </xf>
    <xf numFmtId="0" fontId="24"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4" fillId="36" borderId="13" xfId="0" applyNumberFormat="1" applyFont="1" applyFill="1" applyBorder="1" applyAlignment="1" applyProtection="1">
      <alignment horizontal="center" vertical="center"/>
      <protection/>
    </xf>
    <xf numFmtId="172" fontId="25" fillId="36" borderId="13" xfId="44" applyFont="1" applyFill="1" applyBorder="1" applyAlignment="1" applyProtection="1">
      <alignment horizontal="center" vertical="center"/>
      <protection/>
    </xf>
    <xf numFmtId="0" fontId="26" fillId="36" borderId="13" xfId="0" applyNumberFormat="1" applyFont="1" applyFill="1" applyBorder="1" applyAlignment="1" applyProtection="1">
      <alignment horizontal="center" vertical="center" textRotation="90"/>
      <protection locked="0"/>
    </xf>
    <xf numFmtId="179" fontId="25" fillId="36" borderId="13" xfId="0" applyNumberFormat="1" applyFont="1" applyFill="1" applyBorder="1" applyAlignment="1" applyProtection="1">
      <alignment horizontal="center" vertical="center" textRotation="90"/>
      <protection/>
    </xf>
    <xf numFmtId="0" fontId="25" fillId="36" borderId="13" xfId="0" applyFont="1" applyFill="1" applyBorder="1" applyAlignment="1" applyProtection="1">
      <alignment horizontal="center" vertical="center"/>
      <protection/>
    </xf>
    <xf numFmtId="0" fontId="25" fillId="36" borderId="13" xfId="0" applyNumberFormat="1" applyFont="1" applyFill="1" applyBorder="1" applyAlignment="1" applyProtection="1">
      <alignment horizontal="center" vertical="center" textRotation="90"/>
      <protection locked="0"/>
    </xf>
    <xf numFmtId="0" fontId="28" fillId="36" borderId="13" xfId="0" applyNumberFormat="1" applyFont="1" applyFill="1" applyBorder="1" applyAlignment="1" applyProtection="1">
      <alignment horizontal="center" vertical="center" textRotation="90"/>
      <protection locked="0"/>
    </xf>
    <xf numFmtId="4" fontId="25" fillId="36" borderId="13" xfId="0" applyNumberFormat="1" applyFont="1" applyFill="1" applyBorder="1" applyAlignment="1" applyProtection="1">
      <alignment horizontal="center" vertical="center" wrapText="1"/>
      <protection/>
    </xf>
    <xf numFmtId="3" fontId="25" fillId="36" borderId="13" xfId="0" applyNumberFormat="1" applyFont="1" applyFill="1" applyBorder="1" applyAlignment="1" applyProtection="1">
      <alignment horizontal="center" vertical="center" wrapText="1"/>
      <protection/>
    </xf>
    <xf numFmtId="3" fontId="25" fillId="36" borderId="13" xfId="0" applyNumberFormat="1" applyFont="1" applyFill="1" applyBorder="1" applyAlignment="1" applyProtection="1">
      <alignment horizontal="center" vertical="center" textRotation="90" wrapText="1"/>
      <protection/>
    </xf>
    <xf numFmtId="0" fontId="24"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30" fillId="35" borderId="14" xfId="0" applyNumberFormat="1" applyFont="1" applyFill="1" applyBorder="1" applyAlignment="1" applyProtection="1">
      <alignment horizontal="center" vertical="center"/>
      <protection/>
    </xf>
    <xf numFmtId="181" fontId="31" fillId="0" borderId="14" xfId="0" applyNumberFormat="1" applyFont="1" applyFill="1" applyBorder="1" applyAlignment="1">
      <alignment vertical="center"/>
    </xf>
    <xf numFmtId="0" fontId="32" fillId="0" borderId="14" xfId="0" applyNumberFormat="1" applyFont="1" applyFill="1" applyBorder="1" applyAlignment="1" applyProtection="1">
      <alignment horizontal="center" vertical="center"/>
      <protection/>
    </xf>
    <xf numFmtId="181" fontId="6" fillId="0" borderId="14" xfId="0" applyNumberFormat="1" applyFont="1" applyFill="1" applyBorder="1" applyAlignment="1">
      <alignment vertical="center"/>
    </xf>
    <xf numFmtId="179"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6" fillId="0" borderId="14" xfId="0" applyFont="1" applyFill="1" applyBorder="1" applyAlignment="1">
      <alignment horizontal="center" vertical="center"/>
    </xf>
    <xf numFmtId="0" fontId="33"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7" fillId="0" borderId="14" xfId="0" applyNumberFormat="1" applyFont="1" applyFill="1" applyBorder="1" applyAlignment="1">
      <alignment vertical="center"/>
    </xf>
    <xf numFmtId="3" fontId="27" fillId="0" borderId="14" xfId="0" applyNumberFormat="1" applyFont="1" applyFill="1" applyBorder="1" applyAlignment="1">
      <alignment vertical="center"/>
    </xf>
    <xf numFmtId="3" fontId="6" fillId="0" borderId="14" xfId="131" applyNumberFormat="1" applyFont="1" applyFill="1" applyBorder="1" applyAlignment="1" applyProtection="1">
      <alignment vertical="center"/>
      <protection/>
    </xf>
    <xf numFmtId="2" fontId="6" fillId="0" borderId="14" xfId="131" applyNumberFormat="1" applyFont="1" applyFill="1" applyBorder="1" applyAlignment="1" applyProtection="1">
      <alignment vertical="center"/>
      <protection/>
    </xf>
    <xf numFmtId="4" fontId="6" fillId="0" borderId="14" xfId="0" applyNumberFormat="1" applyFont="1" applyFill="1" applyBorder="1" applyAlignment="1">
      <alignment vertical="center"/>
    </xf>
    <xf numFmtId="3" fontId="6" fillId="0" borderId="14" xfId="0" applyNumberFormat="1" applyFont="1" applyFill="1" applyBorder="1" applyAlignment="1">
      <alignment vertical="center"/>
    </xf>
    <xf numFmtId="177" fontId="6" fillId="0" borderId="14" xfId="133" applyNumberFormat="1" applyFont="1" applyFill="1" applyBorder="1" applyAlignment="1" applyProtection="1">
      <alignment vertical="center"/>
      <protection/>
    </xf>
    <xf numFmtId="4" fontId="27" fillId="0" borderId="14" xfId="44" applyNumberFormat="1" applyFont="1" applyFill="1" applyBorder="1" applyAlignment="1" applyProtection="1">
      <alignment horizontal="right" vertical="center"/>
      <protection locked="0"/>
    </xf>
    <xf numFmtId="3" fontId="27" fillId="0" borderId="14" xfId="44"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0" fontId="34"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31" fillId="0" borderId="14" xfId="0" applyFont="1" applyFill="1" applyBorder="1" applyAlignment="1">
      <alignment vertical="center"/>
    </xf>
    <xf numFmtId="0" fontId="32" fillId="0" borderId="14" xfId="0"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locked="0"/>
    </xf>
    <xf numFmtId="179" fontId="6" fillId="0" borderId="14" xfId="0" applyNumberFormat="1" applyFont="1" applyFill="1" applyBorder="1" applyAlignment="1" applyProtection="1">
      <alignment horizontal="center" vertical="center"/>
      <protection locked="0"/>
    </xf>
    <xf numFmtId="1" fontId="6" fillId="0" borderId="14" xfId="0" applyNumberFormat="1" applyFont="1" applyFill="1" applyBorder="1" applyAlignment="1">
      <alignment horizontal="center" vertical="center"/>
    </xf>
    <xf numFmtId="4" fontId="27" fillId="0" borderId="14" xfId="46" applyNumberFormat="1" applyFont="1" applyFill="1" applyBorder="1" applyAlignment="1" applyProtection="1">
      <alignment horizontal="right" vertical="center"/>
      <protection locked="0"/>
    </xf>
    <xf numFmtId="3" fontId="27" fillId="0" borderId="14" xfId="46" applyNumberFormat="1" applyFont="1" applyFill="1" applyBorder="1" applyAlignment="1" applyProtection="1">
      <alignment horizontal="right" vertical="center"/>
      <protection locked="0"/>
    </xf>
    <xf numFmtId="178" fontId="6" fillId="35" borderId="14" xfId="0" applyNumberFormat="1" applyFont="1" applyFill="1" applyBorder="1" applyAlignment="1" applyProtection="1">
      <alignment horizontal="center" vertical="center"/>
      <protection/>
    </xf>
    <xf numFmtId="4" fontId="27" fillId="0" borderId="14" xfId="65" applyNumberFormat="1" applyFont="1" applyFill="1" applyBorder="1" applyAlignment="1" applyProtection="1">
      <alignment horizontal="right" vertical="center"/>
      <protection/>
    </xf>
    <xf numFmtId="3" fontId="27" fillId="0" borderId="14" xfId="65" applyNumberFormat="1" applyFont="1" applyFill="1" applyBorder="1" applyAlignment="1" applyProtection="1">
      <alignment horizontal="right" vertical="center"/>
      <protection/>
    </xf>
    <xf numFmtId="0" fontId="6" fillId="0" borderId="14" xfId="0" applyFont="1" applyFill="1" applyBorder="1" applyAlignment="1" applyProtection="1">
      <alignment horizontal="center" vertical="center"/>
      <protection locked="0"/>
    </xf>
    <xf numFmtId="0" fontId="33" fillId="0" borderId="14" xfId="0" applyFont="1" applyFill="1" applyBorder="1" applyAlignment="1" applyProtection="1">
      <alignment horizontal="center" vertical="center"/>
      <protection locked="0"/>
    </xf>
    <xf numFmtId="4" fontId="27" fillId="0" borderId="14" xfId="45" applyNumberFormat="1" applyFont="1" applyFill="1" applyBorder="1" applyAlignment="1" applyProtection="1">
      <alignment horizontal="right" vertical="center"/>
      <protection locked="0"/>
    </xf>
    <xf numFmtId="3" fontId="27" fillId="0" borderId="14" xfId="45" applyNumberFormat="1" applyFont="1" applyFill="1" applyBorder="1" applyAlignment="1" applyProtection="1">
      <alignment horizontal="right" vertical="center"/>
      <protection locked="0"/>
    </xf>
    <xf numFmtId="49" fontId="31" fillId="0" borderId="14" xfId="0" applyNumberFormat="1" applyFont="1" applyFill="1" applyBorder="1" applyAlignment="1">
      <alignment horizontal="left" vertical="center"/>
    </xf>
    <xf numFmtId="49" fontId="6" fillId="0" borderId="14" xfId="0" applyNumberFormat="1" applyFont="1" applyFill="1" applyBorder="1" applyAlignment="1">
      <alignment vertical="center"/>
    </xf>
    <xf numFmtId="4" fontId="27" fillId="0" borderId="14" xfId="0" applyNumberFormat="1" applyFont="1" applyFill="1" applyBorder="1" applyAlignment="1">
      <alignment horizontal="right" vertical="center"/>
    </xf>
    <xf numFmtId="3" fontId="27" fillId="0" borderId="14" xfId="0" applyNumberFormat="1" applyFont="1" applyFill="1" applyBorder="1" applyAlignment="1">
      <alignment horizontal="right" vertical="center"/>
    </xf>
    <xf numFmtId="0" fontId="30" fillId="35" borderId="14" xfId="0" applyFont="1" applyFill="1" applyBorder="1" applyAlignment="1">
      <alignment horizontal="center" vertical="center"/>
    </xf>
    <xf numFmtId="4" fontId="69" fillId="0" borderId="14" xfId="46" applyNumberFormat="1" applyFont="1" applyFill="1" applyBorder="1" applyAlignment="1" applyProtection="1">
      <alignment horizontal="right" vertical="center"/>
      <protection locked="0"/>
    </xf>
    <xf numFmtId="3" fontId="69" fillId="0" borderId="14" xfId="46" applyNumberFormat="1" applyFont="1" applyFill="1" applyBorder="1" applyAlignment="1" applyProtection="1">
      <alignment horizontal="right" vertical="center"/>
      <protection locked="0"/>
    </xf>
    <xf numFmtId="4" fontId="69" fillId="0" borderId="14" xfId="44" applyNumberFormat="1" applyFont="1" applyFill="1" applyBorder="1" applyAlignment="1" applyProtection="1">
      <alignment horizontal="right" vertical="center"/>
      <protection locked="0"/>
    </xf>
    <xf numFmtId="3" fontId="69" fillId="0" borderId="14" xfId="44" applyNumberFormat="1" applyFont="1" applyFill="1" applyBorder="1" applyAlignment="1" applyProtection="1">
      <alignment horizontal="right" vertical="center"/>
      <protection locked="0"/>
    </xf>
    <xf numFmtId="4" fontId="69" fillId="0" borderId="14" xfId="0" applyNumberFormat="1" applyFont="1" applyFill="1" applyBorder="1" applyAlignment="1">
      <alignment vertical="center"/>
    </xf>
    <xf numFmtId="3" fontId="69" fillId="0" borderId="14" xfId="0" applyNumberFormat="1" applyFont="1" applyFill="1" applyBorder="1" applyAlignment="1">
      <alignment vertical="center"/>
    </xf>
    <xf numFmtId="0" fontId="37" fillId="35" borderId="0" xfId="0" applyFont="1" applyFill="1" applyAlignment="1">
      <alignment horizontal="center" vertical="center"/>
    </xf>
    <xf numFmtId="0" fontId="36" fillId="36" borderId="12" xfId="0" applyFont="1" applyFill="1" applyBorder="1" applyAlignment="1" applyProtection="1">
      <alignment horizontal="center"/>
      <protection locked="0"/>
    </xf>
    <xf numFmtId="0" fontId="70" fillId="36" borderId="13" xfId="0" applyNumberFormat="1" applyFont="1" applyFill="1" applyBorder="1" applyAlignment="1" applyProtection="1">
      <alignment horizontal="center" vertical="center" textRotation="90"/>
      <protection locked="0"/>
    </xf>
    <xf numFmtId="4" fontId="69" fillId="0" borderId="14" xfId="78" applyNumberFormat="1" applyFont="1" applyFill="1" applyBorder="1" applyAlignment="1" applyProtection="1">
      <alignment horizontal="right" vertical="center" wrapText="1"/>
      <protection/>
    </xf>
    <xf numFmtId="3" fontId="69" fillId="0" borderId="14" xfId="78" applyNumberFormat="1" applyFont="1" applyFill="1" applyBorder="1" applyAlignment="1" applyProtection="1">
      <alignment horizontal="right" vertical="center" wrapText="1"/>
      <protection/>
    </xf>
    <xf numFmtId="0" fontId="25" fillId="36" borderId="12" xfId="0" applyFont="1" applyFill="1" applyBorder="1" applyAlignment="1">
      <alignment horizontal="center" vertical="center" wrapText="1"/>
    </xf>
    <xf numFmtId="0" fontId="5" fillId="35" borderId="0" xfId="0" applyNumberFormat="1" applyFont="1" applyFill="1" applyBorder="1" applyAlignment="1" applyProtection="1">
      <alignment horizontal="center" vertical="center" wrapText="1"/>
      <protection locked="0"/>
    </xf>
    <xf numFmtId="3" fontId="17" fillId="35" borderId="11" xfId="0" applyNumberFormat="1" applyFont="1" applyFill="1" applyBorder="1" applyAlignment="1" applyProtection="1">
      <alignment horizontal="right" vertical="center" wrapText="1"/>
      <protection locked="0"/>
    </xf>
    <xf numFmtId="2" fontId="20" fillId="35" borderId="0" xfId="70" applyNumberFormat="1" applyFont="1" applyFill="1" applyBorder="1" applyAlignment="1" applyProtection="1">
      <alignment horizontal="center" vertical="center" wrapText="1"/>
      <protection locked="0"/>
    </xf>
    <xf numFmtId="0" fontId="22" fillId="35" borderId="11" xfId="0" applyNumberFormat="1" applyFont="1" applyFill="1" applyBorder="1" applyAlignment="1" applyProtection="1">
      <alignment horizontal="center" vertical="center" wrapText="1"/>
      <protection locked="0"/>
    </xf>
  </cellXfs>
  <cellStyles count="130">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Excel Built-in Normal" xfId="64"/>
    <cellStyle name="Excel_BuiltIn_İyi 1" xfId="65"/>
    <cellStyle name="Giriş" xfId="66"/>
    <cellStyle name="Hesaplama" xfId="67"/>
    <cellStyle name="İşaretli Hücre" xfId="68"/>
    <cellStyle name="İyi" xfId="69"/>
    <cellStyle name="Hyperlink" xfId="70"/>
    <cellStyle name="Köprü 2" xfId="71"/>
    <cellStyle name="Kötü" xfId="72"/>
    <cellStyle name="Normal 10" xfId="73"/>
    <cellStyle name="Normal 11" xfId="74"/>
    <cellStyle name="Normal 11 2" xfId="75"/>
    <cellStyle name="Normal 12" xfId="76"/>
    <cellStyle name="Normal 12 2" xfId="77"/>
    <cellStyle name="Normal 2" xfId="78"/>
    <cellStyle name="Normal 2 10 10" xfId="79"/>
    <cellStyle name="Normal 2 10 10 2" xfId="80"/>
    <cellStyle name="Normal 2 2" xfId="81"/>
    <cellStyle name="Normal 2 2 2" xfId="82"/>
    <cellStyle name="Normal 2 2 2 2" xfId="83"/>
    <cellStyle name="Normal 2 2 3" xfId="84"/>
    <cellStyle name="Normal 2 2 4" xfId="85"/>
    <cellStyle name="Normal 2 2 5" xfId="86"/>
    <cellStyle name="Normal 2 2 5 2" xfId="87"/>
    <cellStyle name="Normal 2 3" xfId="88"/>
    <cellStyle name="Normal 2 4" xfId="89"/>
    <cellStyle name="Normal 2 5" xfId="90"/>
    <cellStyle name="Normal 2 5 2" xfId="91"/>
    <cellStyle name="Normal 3" xfId="92"/>
    <cellStyle name="Normal 3 2" xfId="93"/>
    <cellStyle name="Normal 4" xfId="94"/>
    <cellStyle name="Normal 4 2" xfId="95"/>
    <cellStyle name="Normal 5" xfId="96"/>
    <cellStyle name="Normal 5 2" xfId="97"/>
    <cellStyle name="Normal 5 2 2" xfId="98"/>
    <cellStyle name="Normal 5 3" xfId="99"/>
    <cellStyle name="Normal 5 4" xfId="100"/>
    <cellStyle name="Normal 5 5" xfId="101"/>
    <cellStyle name="Normal 6" xfId="102"/>
    <cellStyle name="Normal 6 2" xfId="103"/>
    <cellStyle name="Normal 6 3" xfId="104"/>
    <cellStyle name="Normal 6 4" xfId="105"/>
    <cellStyle name="Normal 7" xfId="106"/>
    <cellStyle name="Normal 7 2" xfId="107"/>
    <cellStyle name="Normal 8" xfId="108"/>
    <cellStyle name="Normal 9" xfId="109"/>
    <cellStyle name="Not" xfId="110"/>
    <cellStyle name="Nötr" xfId="111"/>
    <cellStyle name="Onaylı" xfId="112"/>
    <cellStyle name="Currency" xfId="113"/>
    <cellStyle name="Currency [0]" xfId="114"/>
    <cellStyle name="ParaBirimi 2" xfId="115"/>
    <cellStyle name="ParaBirimi 3" xfId="116"/>
    <cellStyle name="Toplam" xfId="117"/>
    <cellStyle name="Uyarı Metni" xfId="118"/>
    <cellStyle name="Virgül 10" xfId="119"/>
    <cellStyle name="Virgül 2" xfId="120"/>
    <cellStyle name="Virgül 2 2" xfId="121"/>
    <cellStyle name="Virgül 3" xfId="122"/>
    <cellStyle name="Virgül 3 2" xfId="123"/>
    <cellStyle name="Virgül 4" xfId="124"/>
    <cellStyle name="Vurgu1" xfId="125"/>
    <cellStyle name="Vurgu2" xfId="126"/>
    <cellStyle name="Vurgu3" xfId="127"/>
    <cellStyle name="Vurgu4" xfId="128"/>
    <cellStyle name="Vurgu5" xfId="129"/>
    <cellStyle name="Vurgu6" xfId="130"/>
    <cellStyle name="Percent" xfId="131"/>
    <cellStyle name="Yüzde 2" xfId="132"/>
    <cellStyle name="Yüzde 2 2" xfId="133"/>
    <cellStyle name="Yüzde 2 3" xfId="134"/>
    <cellStyle name="Yüzde 2 4" xfId="135"/>
    <cellStyle name="Yüzde 2 4 2" xfId="136"/>
    <cellStyle name="Yüzde 3" xfId="137"/>
    <cellStyle name="Yüzde 4" xfId="138"/>
    <cellStyle name="Yüzde 5" xfId="139"/>
    <cellStyle name="Yüzde 6" xfId="140"/>
    <cellStyle name="Yüzde 6 2" xfId="141"/>
    <cellStyle name="Yüzde 7" xfId="142"/>
    <cellStyle name="Yüzde 7 2"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8"/>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1" bestFit="1" customWidth="1"/>
    <col min="2" max="2" width="3.28125" style="2" bestFit="1" customWidth="1"/>
    <col min="3" max="3" width="19.57421875" style="3" bestFit="1" customWidth="1"/>
    <col min="4" max="4" width="4.00390625" style="4" bestFit="1" customWidth="1"/>
    <col min="5" max="5" width="19.57421875" style="6" bestFit="1" customWidth="1"/>
    <col min="6" max="6" width="5.8515625" style="7" bestFit="1" customWidth="1"/>
    <col min="7" max="7" width="13.57421875" style="8" bestFit="1" customWidth="1"/>
    <col min="8" max="9" width="3.140625" style="9" bestFit="1" customWidth="1"/>
    <col min="10" max="10" width="3.140625" style="10" bestFit="1" customWidth="1"/>
    <col min="11" max="11" width="2.57421875" style="11" bestFit="1" customWidth="1"/>
    <col min="12" max="12" width="7.28125" style="12" bestFit="1" customWidth="1"/>
    <col min="13" max="13" width="4.8515625" style="13" bestFit="1" customWidth="1"/>
    <col min="14" max="14" width="7.28125" style="12" bestFit="1" customWidth="1"/>
    <col min="15" max="15" width="4.8515625" style="13" bestFit="1" customWidth="1"/>
    <col min="16" max="16" width="7.28125" style="14" bestFit="1" customWidth="1"/>
    <col min="17" max="17" width="4.8515625" style="15" bestFit="1" customWidth="1"/>
    <col min="18" max="18" width="8.28125" style="16" bestFit="1" customWidth="1"/>
    <col min="19" max="19" width="4.8515625" style="17" bestFit="1" customWidth="1"/>
    <col min="20" max="20" width="4.28125" style="18" bestFit="1" customWidth="1"/>
    <col min="21" max="21" width="4.28125" style="19" bestFit="1" customWidth="1"/>
    <col min="22" max="22" width="8.28125" style="19" bestFit="1" customWidth="1"/>
    <col min="23" max="23" width="4.8515625" style="19" bestFit="1" customWidth="1"/>
    <col min="24" max="25" width="5.00390625" style="20" bestFit="1" customWidth="1"/>
    <col min="26" max="26" width="9.00390625" style="14" bestFit="1" customWidth="1"/>
    <col min="27" max="27" width="6.57421875" style="21" bestFit="1" customWidth="1"/>
    <col min="28" max="28" width="4.28125" style="22" bestFit="1" customWidth="1"/>
    <col min="29" max="16384" width="4.57421875" style="3" customWidth="1"/>
  </cols>
  <sheetData>
    <row r="1" spans="1:28" s="29" customFormat="1" ht="12.75">
      <c r="A1" s="23"/>
      <c r="B1" s="116" t="s">
        <v>0</v>
      </c>
      <c r="C1" s="116"/>
      <c r="D1" s="24"/>
      <c r="E1" s="25"/>
      <c r="F1" s="26"/>
      <c r="G1" s="25"/>
      <c r="H1" s="27"/>
      <c r="I1" s="110"/>
      <c r="J1" s="28"/>
      <c r="K1" s="27"/>
      <c r="L1" s="117" t="s">
        <v>1</v>
      </c>
      <c r="M1" s="117"/>
      <c r="N1" s="117"/>
      <c r="O1" s="117"/>
      <c r="P1" s="117"/>
      <c r="Q1" s="117"/>
      <c r="R1" s="117"/>
      <c r="S1" s="117"/>
      <c r="T1" s="117"/>
      <c r="U1" s="117"/>
      <c r="V1" s="117"/>
      <c r="W1" s="117"/>
      <c r="X1" s="117"/>
      <c r="Y1" s="117"/>
      <c r="Z1" s="117"/>
      <c r="AA1" s="117"/>
      <c r="AB1" s="117"/>
    </row>
    <row r="2" spans="1:28" s="29" customFormat="1" ht="12.75">
      <c r="A2" s="23"/>
      <c r="B2" s="118" t="s">
        <v>2</v>
      </c>
      <c r="C2" s="118"/>
      <c r="D2" s="30"/>
      <c r="E2" s="31"/>
      <c r="F2" s="32"/>
      <c r="G2" s="31"/>
      <c r="H2" s="33"/>
      <c r="I2" s="33"/>
      <c r="J2" s="34"/>
      <c r="K2" s="35"/>
      <c r="L2" s="117"/>
      <c r="M2" s="117"/>
      <c r="N2" s="117"/>
      <c r="O2" s="117"/>
      <c r="P2" s="117"/>
      <c r="Q2" s="117"/>
      <c r="R2" s="117"/>
      <c r="S2" s="117"/>
      <c r="T2" s="117"/>
      <c r="U2" s="117"/>
      <c r="V2" s="117"/>
      <c r="W2" s="117"/>
      <c r="X2" s="117"/>
      <c r="Y2" s="117"/>
      <c r="Z2" s="117"/>
      <c r="AA2" s="117"/>
      <c r="AB2" s="117"/>
    </row>
    <row r="3" spans="1:28" s="29" customFormat="1" ht="11.25">
      <c r="A3" s="23"/>
      <c r="B3" s="119" t="s">
        <v>97</v>
      </c>
      <c r="C3" s="119"/>
      <c r="D3" s="36"/>
      <c r="E3" s="37"/>
      <c r="F3" s="38"/>
      <c r="G3" s="37"/>
      <c r="H3" s="39"/>
      <c r="I3" s="39"/>
      <c r="J3" s="40"/>
      <c r="K3" s="39"/>
      <c r="L3" s="117"/>
      <c r="M3" s="117"/>
      <c r="N3" s="117"/>
      <c r="O3" s="117"/>
      <c r="P3" s="117"/>
      <c r="Q3" s="117"/>
      <c r="R3" s="117"/>
      <c r="S3" s="117"/>
      <c r="T3" s="117"/>
      <c r="U3" s="117"/>
      <c r="V3" s="117"/>
      <c r="W3" s="117"/>
      <c r="X3" s="117"/>
      <c r="Y3" s="117"/>
      <c r="Z3" s="117"/>
      <c r="AA3" s="117"/>
      <c r="AB3" s="117"/>
    </row>
    <row r="4" spans="1:28" s="48" customFormat="1" ht="11.25" customHeight="1">
      <c r="A4" s="41"/>
      <c r="B4" s="42"/>
      <c r="C4" s="43"/>
      <c r="D4" s="44"/>
      <c r="E4" s="43"/>
      <c r="F4" s="45"/>
      <c r="G4" s="46"/>
      <c r="H4" s="46"/>
      <c r="I4" s="111"/>
      <c r="J4" s="47"/>
      <c r="K4" s="46"/>
      <c r="L4" s="115" t="s">
        <v>3</v>
      </c>
      <c r="M4" s="115"/>
      <c r="N4" s="115" t="s">
        <v>4</v>
      </c>
      <c r="O4" s="115"/>
      <c r="P4" s="115" t="s">
        <v>5</v>
      </c>
      <c r="Q4" s="115"/>
      <c r="R4" s="115" t="s">
        <v>6</v>
      </c>
      <c r="S4" s="115"/>
      <c r="T4" s="115"/>
      <c r="U4" s="115"/>
      <c r="V4" s="115" t="s">
        <v>7</v>
      </c>
      <c r="W4" s="115"/>
      <c r="X4" s="115" t="s">
        <v>8</v>
      </c>
      <c r="Y4" s="115"/>
      <c r="Z4" s="115" t="s">
        <v>9</v>
      </c>
      <c r="AA4" s="115"/>
      <c r="AB4" s="115"/>
    </row>
    <row r="5" spans="1:28" s="60" customFormat="1" ht="57.75">
      <c r="A5" s="49"/>
      <c r="B5" s="50"/>
      <c r="C5" s="51" t="s">
        <v>10</v>
      </c>
      <c r="D5" s="52" t="s">
        <v>11</v>
      </c>
      <c r="E5" s="51" t="s">
        <v>12</v>
      </c>
      <c r="F5" s="53" t="s">
        <v>13</v>
      </c>
      <c r="G5" s="54" t="s">
        <v>14</v>
      </c>
      <c r="H5" s="55" t="s">
        <v>15</v>
      </c>
      <c r="I5" s="112" t="s">
        <v>16</v>
      </c>
      <c r="J5" s="56" t="s">
        <v>17</v>
      </c>
      <c r="K5" s="55" t="s">
        <v>18</v>
      </c>
      <c r="L5" s="57" t="s">
        <v>19</v>
      </c>
      <c r="M5" s="58" t="s">
        <v>20</v>
      </c>
      <c r="N5" s="57" t="s">
        <v>19</v>
      </c>
      <c r="O5" s="58" t="s">
        <v>20</v>
      </c>
      <c r="P5" s="57" t="s">
        <v>19</v>
      </c>
      <c r="Q5" s="58" t="s">
        <v>20</v>
      </c>
      <c r="R5" s="57" t="s">
        <v>21</v>
      </c>
      <c r="S5" s="58" t="s">
        <v>22</v>
      </c>
      <c r="T5" s="59" t="s">
        <v>23</v>
      </c>
      <c r="U5" s="59" t="s">
        <v>24</v>
      </c>
      <c r="V5" s="57" t="s">
        <v>19</v>
      </c>
      <c r="W5" s="58" t="s">
        <v>25</v>
      </c>
      <c r="X5" s="59" t="s">
        <v>26</v>
      </c>
      <c r="Y5" s="59" t="s">
        <v>27</v>
      </c>
      <c r="Z5" s="57" t="s">
        <v>19</v>
      </c>
      <c r="AA5" s="58" t="s">
        <v>20</v>
      </c>
      <c r="AB5" s="59" t="s">
        <v>24</v>
      </c>
    </row>
    <row r="6" spans="4:25" ht="11.25">
      <c r="D6" s="5"/>
      <c r="X6" s="19"/>
      <c r="Y6" s="19"/>
    </row>
    <row r="7" spans="1:28" s="83" customFormat="1" ht="11.25">
      <c r="A7" s="61">
        <v>1</v>
      </c>
      <c r="B7" s="84" t="s">
        <v>29</v>
      </c>
      <c r="C7" s="85" t="s">
        <v>109</v>
      </c>
      <c r="D7" s="86" t="s">
        <v>32</v>
      </c>
      <c r="E7" s="87" t="s">
        <v>109</v>
      </c>
      <c r="F7" s="88">
        <v>43364</v>
      </c>
      <c r="G7" s="67" t="s">
        <v>110</v>
      </c>
      <c r="H7" s="89">
        <v>359</v>
      </c>
      <c r="I7" s="95">
        <v>359</v>
      </c>
      <c r="J7" s="96">
        <v>370</v>
      </c>
      <c r="K7" s="70">
        <v>1</v>
      </c>
      <c r="L7" s="71">
        <v>115276.57</v>
      </c>
      <c r="M7" s="72">
        <v>8975</v>
      </c>
      <c r="N7" s="71">
        <v>387137.19</v>
      </c>
      <c r="O7" s="72">
        <v>30526</v>
      </c>
      <c r="P7" s="71">
        <v>394561.86</v>
      </c>
      <c r="Q7" s="72">
        <v>31283</v>
      </c>
      <c r="R7" s="73">
        <f aca="true" t="shared" si="0" ref="R7:R16">L7+N7+P7</f>
        <v>896975.62</v>
      </c>
      <c r="S7" s="74">
        <f aca="true" t="shared" si="1" ref="S7:S16">M7+O7+Q7</f>
        <v>70784</v>
      </c>
      <c r="T7" s="75">
        <f>S7/J7</f>
        <v>191.30810810810812</v>
      </c>
      <c r="U7" s="76">
        <f aca="true" t="shared" si="2" ref="U7:U43">R7/S7</f>
        <v>12.67201090641953</v>
      </c>
      <c r="V7" s="77"/>
      <c r="W7" s="78"/>
      <c r="X7" s="79"/>
      <c r="Y7" s="79"/>
      <c r="Z7" s="97">
        <v>896975.62</v>
      </c>
      <c r="AA7" s="98">
        <v>70784</v>
      </c>
      <c r="AB7" s="82">
        <f aca="true" t="shared" si="3" ref="AB7:AB48">Z7/AA7</f>
        <v>12.67201090641953</v>
      </c>
    </row>
    <row r="8" spans="1:28" s="83" customFormat="1" ht="11.25">
      <c r="A8" s="61">
        <v>2</v>
      </c>
      <c r="B8" s="84" t="s">
        <v>29</v>
      </c>
      <c r="C8" s="85" t="s">
        <v>99</v>
      </c>
      <c r="D8" s="86" t="s">
        <v>30</v>
      </c>
      <c r="E8" s="87" t="s">
        <v>100</v>
      </c>
      <c r="F8" s="88">
        <v>43364</v>
      </c>
      <c r="G8" s="67" t="s">
        <v>33</v>
      </c>
      <c r="H8" s="89">
        <v>318</v>
      </c>
      <c r="I8" s="89">
        <v>318</v>
      </c>
      <c r="J8" s="69">
        <v>311</v>
      </c>
      <c r="K8" s="70">
        <v>1</v>
      </c>
      <c r="L8" s="71">
        <v>269737</v>
      </c>
      <c r="M8" s="72">
        <v>17484</v>
      </c>
      <c r="N8" s="71">
        <v>396262</v>
      </c>
      <c r="O8" s="72">
        <v>26584</v>
      </c>
      <c r="P8" s="71">
        <v>358090</v>
      </c>
      <c r="Q8" s="72">
        <v>24588</v>
      </c>
      <c r="R8" s="73">
        <f t="shared" si="0"/>
        <v>1024089</v>
      </c>
      <c r="S8" s="74">
        <f t="shared" si="1"/>
        <v>68656</v>
      </c>
      <c r="T8" s="75">
        <f>S8/J8</f>
        <v>220.7588424437299</v>
      </c>
      <c r="U8" s="76">
        <f t="shared" si="2"/>
        <v>14.91623456070846</v>
      </c>
      <c r="V8" s="77"/>
      <c r="W8" s="78"/>
      <c r="X8" s="79"/>
      <c r="Y8" s="79"/>
      <c r="Z8" s="90">
        <v>1024088</v>
      </c>
      <c r="AA8" s="91">
        <v>68656</v>
      </c>
      <c r="AB8" s="82">
        <f t="shared" si="3"/>
        <v>14.916219995339082</v>
      </c>
    </row>
    <row r="9" spans="1:28" s="83" customFormat="1" ht="11.25">
      <c r="A9" s="61">
        <v>3</v>
      </c>
      <c r="B9" s="62"/>
      <c r="C9" s="63" t="s">
        <v>60</v>
      </c>
      <c r="D9" s="64" t="s">
        <v>36</v>
      </c>
      <c r="E9" s="65" t="s">
        <v>61</v>
      </c>
      <c r="F9" s="66">
        <v>43334</v>
      </c>
      <c r="G9" s="67" t="s">
        <v>28</v>
      </c>
      <c r="H9" s="68">
        <v>369</v>
      </c>
      <c r="I9" s="68">
        <v>301</v>
      </c>
      <c r="J9" s="69">
        <v>301</v>
      </c>
      <c r="K9" s="70">
        <v>5</v>
      </c>
      <c r="L9" s="71">
        <v>80451</v>
      </c>
      <c r="M9" s="72">
        <v>5678</v>
      </c>
      <c r="N9" s="71">
        <v>275540</v>
      </c>
      <c r="O9" s="72">
        <v>19854</v>
      </c>
      <c r="P9" s="71">
        <v>274127</v>
      </c>
      <c r="Q9" s="72">
        <v>20042</v>
      </c>
      <c r="R9" s="73">
        <f t="shared" si="0"/>
        <v>630118</v>
      </c>
      <c r="S9" s="74">
        <f t="shared" si="1"/>
        <v>45574</v>
      </c>
      <c r="T9" s="75">
        <f>S9/J9</f>
        <v>151.40863787375415</v>
      </c>
      <c r="U9" s="76">
        <f t="shared" si="2"/>
        <v>13.826260587176899</v>
      </c>
      <c r="V9" s="77">
        <v>1068924</v>
      </c>
      <c r="W9" s="78">
        <v>78072</v>
      </c>
      <c r="X9" s="79">
        <f>IF(V9&lt;&gt;0,-(V9-R9)/V9,"")</f>
        <v>-0.41051187923556776</v>
      </c>
      <c r="Y9" s="79">
        <f>IF(W9&lt;&gt;0,-(W9-S9)/W9,"")</f>
        <v>-0.4162567886053899</v>
      </c>
      <c r="Z9" s="80">
        <v>15028807</v>
      </c>
      <c r="AA9" s="81">
        <v>1174112</v>
      </c>
      <c r="AB9" s="82">
        <f t="shared" si="3"/>
        <v>12.800147686081056</v>
      </c>
    </row>
    <row r="10" spans="1:28" s="83" customFormat="1" ht="11.25">
      <c r="A10" s="61">
        <v>4</v>
      </c>
      <c r="B10" s="84" t="s">
        <v>29</v>
      </c>
      <c r="C10" s="63" t="s">
        <v>111</v>
      </c>
      <c r="D10" s="64" t="s">
        <v>36</v>
      </c>
      <c r="E10" s="65" t="s">
        <v>114</v>
      </c>
      <c r="F10" s="66">
        <v>43364</v>
      </c>
      <c r="G10" s="67" t="s">
        <v>38</v>
      </c>
      <c r="H10" s="68">
        <v>216</v>
      </c>
      <c r="I10" s="68">
        <v>216</v>
      </c>
      <c r="J10" s="69">
        <v>218</v>
      </c>
      <c r="K10" s="70">
        <v>1</v>
      </c>
      <c r="L10" s="71">
        <v>64627.65</v>
      </c>
      <c r="M10" s="72">
        <v>6061</v>
      </c>
      <c r="N10" s="71">
        <v>116724.1</v>
      </c>
      <c r="O10" s="72">
        <v>10675</v>
      </c>
      <c r="P10" s="71">
        <v>131193.53</v>
      </c>
      <c r="Q10" s="72">
        <v>11757</v>
      </c>
      <c r="R10" s="73">
        <f t="shared" si="0"/>
        <v>312545.28</v>
      </c>
      <c r="S10" s="74">
        <f t="shared" si="1"/>
        <v>28493</v>
      </c>
      <c r="T10" s="75">
        <f>S10/J10</f>
        <v>130.7018348623853</v>
      </c>
      <c r="U10" s="76">
        <f t="shared" si="2"/>
        <v>10.96919524093637</v>
      </c>
      <c r="V10" s="77"/>
      <c r="W10" s="78"/>
      <c r="X10" s="79"/>
      <c r="Y10" s="79"/>
      <c r="Z10" s="80">
        <v>312545.28</v>
      </c>
      <c r="AA10" s="81">
        <v>28493</v>
      </c>
      <c r="AB10" s="82">
        <f t="shared" si="3"/>
        <v>10.96919524093637</v>
      </c>
    </row>
    <row r="11" spans="1:28" s="83" customFormat="1" ht="11.25">
      <c r="A11" s="61">
        <v>5</v>
      </c>
      <c r="B11" s="62"/>
      <c r="C11" s="85" t="s">
        <v>93</v>
      </c>
      <c r="D11" s="86" t="s">
        <v>30</v>
      </c>
      <c r="E11" s="87" t="s">
        <v>94</v>
      </c>
      <c r="F11" s="88">
        <v>43357</v>
      </c>
      <c r="G11" s="67" t="s">
        <v>31</v>
      </c>
      <c r="H11" s="89">
        <v>324</v>
      </c>
      <c r="I11" s="89">
        <v>303</v>
      </c>
      <c r="J11" s="69">
        <v>303</v>
      </c>
      <c r="K11" s="70">
        <v>2</v>
      </c>
      <c r="L11" s="71">
        <v>85391</v>
      </c>
      <c r="M11" s="72">
        <v>5881</v>
      </c>
      <c r="N11" s="71">
        <v>156983.8</v>
      </c>
      <c r="O11" s="72">
        <v>10952</v>
      </c>
      <c r="P11" s="71">
        <v>161044.9</v>
      </c>
      <c r="Q11" s="72">
        <v>11414</v>
      </c>
      <c r="R11" s="73">
        <f t="shared" si="0"/>
        <v>403419.69999999995</v>
      </c>
      <c r="S11" s="74">
        <f t="shared" si="1"/>
        <v>28247</v>
      </c>
      <c r="T11" s="75">
        <f>S11/J11</f>
        <v>93.22442244224422</v>
      </c>
      <c r="U11" s="76">
        <f t="shared" si="2"/>
        <v>14.281860020533152</v>
      </c>
      <c r="V11" s="77">
        <v>837458.1</v>
      </c>
      <c r="W11" s="78">
        <v>53935</v>
      </c>
      <c r="X11" s="79">
        <f>IF(V11&lt;&gt;0,-(V11-R11)/V11,"")</f>
        <v>-0.5182807354779899</v>
      </c>
      <c r="Y11" s="79">
        <f>IF(W11&lt;&gt;0,-(W11-S11)/W11,"")</f>
        <v>-0.4762770000927042</v>
      </c>
      <c r="Z11" s="90">
        <v>1662134</v>
      </c>
      <c r="AA11" s="91">
        <v>113437</v>
      </c>
      <c r="AB11" s="82">
        <f t="shared" si="3"/>
        <v>14.652485520597336</v>
      </c>
    </row>
    <row r="12" spans="1:28" s="83" customFormat="1" ht="11.25">
      <c r="A12" s="61">
        <v>6</v>
      </c>
      <c r="B12" s="62"/>
      <c r="C12" s="85" t="s">
        <v>80</v>
      </c>
      <c r="D12" s="86" t="s">
        <v>32</v>
      </c>
      <c r="E12" s="87" t="s">
        <v>81</v>
      </c>
      <c r="F12" s="88">
        <v>43350</v>
      </c>
      <c r="G12" s="67" t="s">
        <v>33</v>
      </c>
      <c r="H12" s="89">
        <v>218</v>
      </c>
      <c r="I12" s="89">
        <v>179</v>
      </c>
      <c r="J12" s="69">
        <v>179</v>
      </c>
      <c r="K12" s="70">
        <v>3</v>
      </c>
      <c r="L12" s="71">
        <v>52358</v>
      </c>
      <c r="M12" s="72">
        <v>3449</v>
      </c>
      <c r="N12" s="71">
        <v>97349</v>
      </c>
      <c r="O12" s="72">
        <v>6447</v>
      </c>
      <c r="P12" s="71">
        <v>108649</v>
      </c>
      <c r="Q12" s="72">
        <v>7292</v>
      </c>
      <c r="R12" s="73">
        <f t="shared" si="0"/>
        <v>258356</v>
      </c>
      <c r="S12" s="74">
        <f t="shared" si="1"/>
        <v>17188</v>
      </c>
      <c r="T12" s="75">
        <f>S12/J12</f>
        <v>96.02234636871508</v>
      </c>
      <c r="U12" s="76">
        <f t="shared" si="2"/>
        <v>15.031184547358622</v>
      </c>
      <c r="V12" s="77">
        <v>465252</v>
      </c>
      <c r="W12" s="78">
        <v>31422</v>
      </c>
      <c r="X12" s="79">
        <f>IF(V12&lt;&gt;0,-(V12-R12)/V12,"")</f>
        <v>-0.44469663752117133</v>
      </c>
      <c r="Y12" s="79">
        <f>IF(W12&lt;&gt;0,-(W12-S12)/W12,"")</f>
        <v>-0.45299471707720707</v>
      </c>
      <c r="Z12" s="90">
        <v>2453834</v>
      </c>
      <c r="AA12" s="91">
        <v>167424</v>
      </c>
      <c r="AB12" s="82">
        <f t="shared" si="3"/>
        <v>14.656405294342507</v>
      </c>
    </row>
    <row r="13" spans="1:28" s="83" customFormat="1" ht="11.25">
      <c r="A13" s="61">
        <v>7</v>
      </c>
      <c r="B13" s="84" t="s">
        <v>29</v>
      </c>
      <c r="C13" s="63" t="s">
        <v>112</v>
      </c>
      <c r="D13" s="64" t="s">
        <v>30</v>
      </c>
      <c r="E13" s="65" t="s">
        <v>113</v>
      </c>
      <c r="F13" s="66">
        <v>43364</v>
      </c>
      <c r="G13" s="67" t="s">
        <v>38</v>
      </c>
      <c r="H13" s="68">
        <v>126</v>
      </c>
      <c r="I13" s="68">
        <v>126</v>
      </c>
      <c r="J13" s="69">
        <v>126</v>
      </c>
      <c r="K13" s="70">
        <v>1</v>
      </c>
      <c r="L13" s="71">
        <v>45900.94</v>
      </c>
      <c r="M13" s="72">
        <v>3133</v>
      </c>
      <c r="N13" s="71">
        <v>67555.17</v>
      </c>
      <c r="O13" s="72">
        <v>4499</v>
      </c>
      <c r="P13" s="71">
        <v>71034.77</v>
      </c>
      <c r="Q13" s="72">
        <v>4786</v>
      </c>
      <c r="R13" s="73">
        <f t="shared" si="0"/>
        <v>184490.88</v>
      </c>
      <c r="S13" s="74">
        <f t="shared" si="1"/>
        <v>12418</v>
      </c>
      <c r="T13" s="75">
        <f>S13/J13</f>
        <v>98.55555555555556</v>
      </c>
      <c r="U13" s="76">
        <f t="shared" si="2"/>
        <v>14.856730552423901</v>
      </c>
      <c r="V13" s="77"/>
      <c r="W13" s="78"/>
      <c r="X13" s="79"/>
      <c r="Y13" s="79"/>
      <c r="Z13" s="80">
        <v>184490.88</v>
      </c>
      <c r="AA13" s="81">
        <v>12418</v>
      </c>
      <c r="AB13" s="82">
        <f t="shared" si="3"/>
        <v>14.856730552423901</v>
      </c>
    </row>
    <row r="14" spans="1:28" s="83" customFormat="1" ht="11.25">
      <c r="A14" s="61">
        <v>8</v>
      </c>
      <c r="B14" s="62"/>
      <c r="C14" s="85" t="s">
        <v>59</v>
      </c>
      <c r="D14" s="86" t="s">
        <v>49</v>
      </c>
      <c r="E14" s="87" t="s">
        <v>59</v>
      </c>
      <c r="F14" s="88">
        <v>43329</v>
      </c>
      <c r="G14" s="67" t="s">
        <v>31</v>
      </c>
      <c r="H14" s="89">
        <v>350</v>
      </c>
      <c r="I14" s="89">
        <v>112</v>
      </c>
      <c r="J14" s="69">
        <v>112</v>
      </c>
      <c r="K14" s="70">
        <v>6</v>
      </c>
      <c r="L14" s="71">
        <v>23873.75</v>
      </c>
      <c r="M14" s="72">
        <v>2437</v>
      </c>
      <c r="N14" s="71">
        <v>40876.52</v>
      </c>
      <c r="O14" s="72">
        <v>4143</v>
      </c>
      <c r="P14" s="71">
        <v>50009.32</v>
      </c>
      <c r="Q14" s="72">
        <v>5035</v>
      </c>
      <c r="R14" s="73">
        <f t="shared" si="0"/>
        <v>114759.59</v>
      </c>
      <c r="S14" s="74">
        <f t="shared" si="1"/>
        <v>11615</v>
      </c>
      <c r="T14" s="75">
        <f>S14/J14</f>
        <v>103.70535714285714</v>
      </c>
      <c r="U14" s="76">
        <f t="shared" si="2"/>
        <v>9.880291863969004</v>
      </c>
      <c r="V14" s="77">
        <v>240260.11</v>
      </c>
      <c r="W14" s="78">
        <v>24017</v>
      </c>
      <c r="X14" s="79">
        <f aca="true" t="shared" si="4" ref="X14:Y17">IF(V14&lt;&gt;0,-(V14-R14)/V14,"")</f>
        <v>-0.5223527118172051</v>
      </c>
      <c r="Y14" s="79">
        <f t="shared" si="4"/>
        <v>-0.5163842278386143</v>
      </c>
      <c r="Z14" s="90">
        <v>7272772</v>
      </c>
      <c r="AA14" s="91">
        <v>605181</v>
      </c>
      <c r="AB14" s="82">
        <f t="shared" si="3"/>
        <v>12.017515421006278</v>
      </c>
    </row>
    <row r="15" spans="1:28" s="83" customFormat="1" ht="11.25">
      <c r="A15" s="61">
        <v>9</v>
      </c>
      <c r="B15" s="62"/>
      <c r="C15" s="63" t="s">
        <v>78</v>
      </c>
      <c r="D15" s="64" t="s">
        <v>36</v>
      </c>
      <c r="E15" s="65" t="s">
        <v>79</v>
      </c>
      <c r="F15" s="66">
        <v>43350</v>
      </c>
      <c r="G15" s="67" t="s">
        <v>28</v>
      </c>
      <c r="H15" s="68">
        <v>313</v>
      </c>
      <c r="I15" s="68">
        <v>186</v>
      </c>
      <c r="J15" s="69">
        <v>186</v>
      </c>
      <c r="K15" s="70">
        <v>3</v>
      </c>
      <c r="L15" s="71">
        <v>11908</v>
      </c>
      <c r="M15" s="72">
        <v>901</v>
      </c>
      <c r="N15" s="71">
        <v>69830</v>
      </c>
      <c r="O15" s="72">
        <v>5087</v>
      </c>
      <c r="P15" s="71">
        <v>74864</v>
      </c>
      <c r="Q15" s="72">
        <v>5535</v>
      </c>
      <c r="R15" s="73">
        <f t="shared" si="0"/>
        <v>156602</v>
      </c>
      <c r="S15" s="74">
        <f t="shared" si="1"/>
        <v>11523</v>
      </c>
      <c r="T15" s="75">
        <f>S15/J15</f>
        <v>61.95161290322581</v>
      </c>
      <c r="U15" s="76">
        <f t="shared" si="2"/>
        <v>13.590384448494316</v>
      </c>
      <c r="V15" s="77">
        <v>372405</v>
      </c>
      <c r="W15" s="78">
        <v>28026</v>
      </c>
      <c r="X15" s="79">
        <f t="shared" si="4"/>
        <v>-0.5794847007961762</v>
      </c>
      <c r="Y15" s="79">
        <f t="shared" si="4"/>
        <v>-0.588846071505031</v>
      </c>
      <c r="Z15" s="80">
        <v>1453835</v>
      </c>
      <c r="AA15" s="81">
        <v>114921</v>
      </c>
      <c r="AB15" s="82">
        <f t="shared" si="3"/>
        <v>12.650733982474918</v>
      </c>
    </row>
    <row r="16" spans="1:28" s="83" customFormat="1" ht="11.25">
      <c r="A16" s="61">
        <v>10</v>
      </c>
      <c r="B16" s="62"/>
      <c r="C16" s="63" t="s">
        <v>92</v>
      </c>
      <c r="D16" s="64" t="s">
        <v>30</v>
      </c>
      <c r="E16" s="65" t="s">
        <v>92</v>
      </c>
      <c r="F16" s="66">
        <v>43357</v>
      </c>
      <c r="G16" s="67" t="s">
        <v>42</v>
      </c>
      <c r="H16" s="68">
        <v>203</v>
      </c>
      <c r="I16" s="68">
        <v>119</v>
      </c>
      <c r="J16" s="69">
        <v>119</v>
      </c>
      <c r="K16" s="70">
        <v>2</v>
      </c>
      <c r="L16" s="71">
        <v>28444</v>
      </c>
      <c r="M16" s="72">
        <v>1910</v>
      </c>
      <c r="N16" s="71">
        <v>49914.23</v>
      </c>
      <c r="O16" s="72">
        <v>3468</v>
      </c>
      <c r="P16" s="71">
        <v>54720.02</v>
      </c>
      <c r="Q16" s="72">
        <v>3850</v>
      </c>
      <c r="R16" s="73">
        <f t="shared" si="0"/>
        <v>133078.25</v>
      </c>
      <c r="S16" s="74">
        <f t="shared" si="1"/>
        <v>9228</v>
      </c>
      <c r="T16" s="75">
        <f>S16/J16</f>
        <v>77.54621848739495</v>
      </c>
      <c r="U16" s="76">
        <f t="shared" si="2"/>
        <v>14.421136757693976</v>
      </c>
      <c r="V16" s="77">
        <v>303158.27999999997</v>
      </c>
      <c r="W16" s="78">
        <v>22107</v>
      </c>
      <c r="X16" s="79">
        <f t="shared" si="4"/>
        <v>-0.5610271637640905</v>
      </c>
      <c r="Y16" s="79">
        <f t="shared" si="4"/>
        <v>-0.5825756547699824</v>
      </c>
      <c r="Z16" s="80">
        <v>606595.04</v>
      </c>
      <c r="AA16" s="81">
        <v>46030</v>
      </c>
      <c r="AB16" s="82">
        <f t="shared" si="3"/>
        <v>13.178254182055182</v>
      </c>
    </row>
    <row r="17" spans="1:28" s="83" customFormat="1" ht="11.25">
      <c r="A17" s="61">
        <v>11</v>
      </c>
      <c r="B17" s="62"/>
      <c r="C17" s="63" t="s">
        <v>82</v>
      </c>
      <c r="D17" s="64" t="s">
        <v>30</v>
      </c>
      <c r="E17" s="65" t="s">
        <v>83</v>
      </c>
      <c r="F17" s="66">
        <v>43357</v>
      </c>
      <c r="G17" s="67" t="s">
        <v>39</v>
      </c>
      <c r="H17" s="68">
        <v>69</v>
      </c>
      <c r="I17" s="68">
        <v>69</v>
      </c>
      <c r="J17" s="69">
        <v>69</v>
      </c>
      <c r="K17" s="70">
        <v>2</v>
      </c>
      <c r="L17" s="71">
        <v>25623.05</v>
      </c>
      <c r="M17" s="72">
        <v>1452</v>
      </c>
      <c r="N17" s="71">
        <v>34527.52</v>
      </c>
      <c r="O17" s="72">
        <v>1943</v>
      </c>
      <c r="P17" s="71">
        <v>33459.04</v>
      </c>
      <c r="Q17" s="72">
        <v>1872</v>
      </c>
      <c r="R17" s="73">
        <v>151208.05</v>
      </c>
      <c r="S17" s="74">
        <v>8936</v>
      </c>
      <c r="T17" s="75">
        <f>S17/J17</f>
        <v>129.5072463768116</v>
      </c>
      <c r="U17" s="76">
        <f t="shared" si="2"/>
        <v>16.921223142345568</v>
      </c>
      <c r="V17" s="77">
        <v>151208.05</v>
      </c>
      <c r="W17" s="78">
        <v>8936</v>
      </c>
      <c r="X17" s="79">
        <f t="shared" si="4"/>
        <v>0</v>
      </c>
      <c r="Y17" s="79">
        <f t="shared" si="4"/>
        <v>0</v>
      </c>
      <c r="Z17" s="106">
        <v>326008.15</v>
      </c>
      <c r="AA17" s="107">
        <v>20185</v>
      </c>
      <c r="AB17" s="82">
        <f t="shared" si="3"/>
        <v>16.151010651473868</v>
      </c>
    </row>
    <row r="18" spans="1:28" s="83" customFormat="1" ht="11.25">
      <c r="A18" s="61">
        <v>12</v>
      </c>
      <c r="B18" s="84" t="s">
        <v>29</v>
      </c>
      <c r="C18" s="85" t="s">
        <v>105</v>
      </c>
      <c r="D18" s="86" t="s">
        <v>34</v>
      </c>
      <c r="E18" s="87" t="s">
        <v>106</v>
      </c>
      <c r="F18" s="88">
        <v>43364</v>
      </c>
      <c r="G18" s="67" t="s">
        <v>31</v>
      </c>
      <c r="H18" s="89">
        <v>223</v>
      </c>
      <c r="I18" s="89">
        <v>223</v>
      </c>
      <c r="J18" s="69">
        <v>223</v>
      </c>
      <c r="K18" s="70">
        <v>1</v>
      </c>
      <c r="L18" s="71">
        <v>9135.97</v>
      </c>
      <c r="M18" s="72">
        <v>660</v>
      </c>
      <c r="N18" s="71">
        <v>50241.12</v>
      </c>
      <c r="O18" s="72">
        <v>3731</v>
      </c>
      <c r="P18" s="71">
        <v>53755.04</v>
      </c>
      <c r="Q18" s="72">
        <v>4047</v>
      </c>
      <c r="R18" s="73">
        <f aca="true" t="shared" si="5" ref="R18:R48">L18+N18+P18</f>
        <v>113132.13</v>
      </c>
      <c r="S18" s="74">
        <f aca="true" t="shared" si="6" ref="S18:S48">M18+O18+Q18</f>
        <v>8438</v>
      </c>
      <c r="T18" s="75">
        <f>S18/J18</f>
        <v>37.83856502242153</v>
      </c>
      <c r="U18" s="76">
        <f t="shared" si="2"/>
        <v>13.407457928419058</v>
      </c>
      <c r="V18" s="77"/>
      <c r="W18" s="78"/>
      <c r="X18" s="79"/>
      <c r="Y18" s="79"/>
      <c r="Z18" s="90">
        <v>113132.13</v>
      </c>
      <c r="AA18" s="91">
        <v>8438</v>
      </c>
      <c r="AB18" s="82">
        <f t="shared" si="3"/>
        <v>13.407457928419058</v>
      </c>
    </row>
    <row r="19" spans="1:28" s="83" customFormat="1" ht="11.25">
      <c r="A19" s="61">
        <v>13</v>
      </c>
      <c r="B19" s="62"/>
      <c r="C19" s="85" t="s">
        <v>58</v>
      </c>
      <c r="D19" s="86" t="s">
        <v>43</v>
      </c>
      <c r="E19" s="87" t="s">
        <v>57</v>
      </c>
      <c r="F19" s="88">
        <v>43322</v>
      </c>
      <c r="G19" s="67" t="s">
        <v>33</v>
      </c>
      <c r="H19" s="89">
        <v>333</v>
      </c>
      <c r="I19" s="89">
        <v>78</v>
      </c>
      <c r="J19" s="69">
        <v>78</v>
      </c>
      <c r="K19" s="70">
        <v>7</v>
      </c>
      <c r="L19" s="71">
        <v>14590</v>
      </c>
      <c r="M19" s="72">
        <v>1310</v>
      </c>
      <c r="N19" s="71">
        <v>29222</v>
      </c>
      <c r="O19" s="72">
        <v>2562</v>
      </c>
      <c r="P19" s="71">
        <v>29815</v>
      </c>
      <c r="Q19" s="72">
        <v>2683</v>
      </c>
      <c r="R19" s="73">
        <f t="shared" si="5"/>
        <v>73627</v>
      </c>
      <c r="S19" s="74">
        <f t="shared" si="6"/>
        <v>6555</v>
      </c>
      <c r="T19" s="75">
        <f>S19/J19</f>
        <v>84.03846153846153</v>
      </c>
      <c r="U19" s="76">
        <f t="shared" si="2"/>
        <v>11.232189168573608</v>
      </c>
      <c r="V19" s="77">
        <v>162195</v>
      </c>
      <c r="W19" s="78">
        <v>14812</v>
      </c>
      <c r="X19" s="79">
        <f>IF(V19&lt;&gt;0,-(V19-R19)/V19,"")</f>
        <v>-0.5460587564351552</v>
      </c>
      <c r="Y19" s="79">
        <f>IF(W19&lt;&gt;0,-(W19-S19)/W19,"")</f>
        <v>-0.5574534161490683</v>
      </c>
      <c r="Z19" s="90">
        <v>8215161</v>
      </c>
      <c r="AA19" s="91">
        <v>604917</v>
      </c>
      <c r="AB19" s="82">
        <f t="shared" si="3"/>
        <v>13.580641641745892</v>
      </c>
    </row>
    <row r="20" spans="1:28" s="83" customFormat="1" ht="11.25">
      <c r="A20" s="61">
        <v>14</v>
      </c>
      <c r="B20" s="84" t="s">
        <v>29</v>
      </c>
      <c r="C20" s="63" t="s">
        <v>98</v>
      </c>
      <c r="D20" s="64" t="s">
        <v>43</v>
      </c>
      <c r="E20" s="65" t="s">
        <v>98</v>
      </c>
      <c r="F20" s="66">
        <v>43364</v>
      </c>
      <c r="G20" s="67" t="s">
        <v>39</v>
      </c>
      <c r="H20" s="68">
        <v>147</v>
      </c>
      <c r="I20" s="68">
        <v>147</v>
      </c>
      <c r="J20" s="69">
        <v>147</v>
      </c>
      <c r="K20" s="70">
        <v>1</v>
      </c>
      <c r="L20" s="71">
        <v>14501.92</v>
      </c>
      <c r="M20" s="72">
        <v>1149</v>
      </c>
      <c r="N20" s="71">
        <v>25783.23</v>
      </c>
      <c r="O20" s="72">
        <v>2037</v>
      </c>
      <c r="P20" s="71">
        <v>34833.98</v>
      </c>
      <c r="Q20" s="72">
        <v>2667</v>
      </c>
      <c r="R20" s="73">
        <f t="shared" si="5"/>
        <v>75119.13</v>
      </c>
      <c r="S20" s="74">
        <f t="shared" si="6"/>
        <v>5853</v>
      </c>
      <c r="T20" s="75">
        <f>S20/J20</f>
        <v>39.816326530612244</v>
      </c>
      <c r="U20" s="76">
        <f t="shared" si="2"/>
        <v>12.834295233213737</v>
      </c>
      <c r="V20" s="77"/>
      <c r="W20" s="78"/>
      <c r="X20" s="79"/>
      <c r="Y20" s="79"/>
      <c r="Z20" s="93">
        <v>75119.13</v>
      </c>
      <c r="AA20" s="94">
        <v>5853</v>
      </c>
      <c r="AB20" s="82">
        <f t="shared" si="3"/>
        <v>12.834295233213737</v>
      </c>
    </row>
    <row r="21" spans="1:28" s="83" customFormat="1" ht="11.25">
      <c r="A21" s="61">
        <v>15</v>
      </c>
      <c r="B21" s="62"/>
      <c r="C21" s="85" t="s">
        <v>69</v>
      </c>
      <c r="D21" s="86" t="s">
        <v>30</v>
      </c>
      <c r="E21" s="87" t="s">
        <v>69</v>
      </c>
      <c r="F21" s="88">
        <v>43336</v>
      </c>
      <c r="G21" s="67" t="s">
        <v>31</v>
      </c>
      <c r="H21" s="89">
        <v>295</v>
      </c>
      <c r="I21" s="89">
        <v>60</v>
      </c>
      <c r="J21" s="69">
        <v>60</v>
      </c>
      <c r="K21" s="70">
        <v>5</v>
      </c>
      <c r="L21" s="71">
        <v>11045.92</v>
      </c>
      <c r="M21" s="72">
        <v>916</v>
      </c>
      <c r="N21" s="71">
        <v>23377.68</v>
      </c>
      <c r="O21" s="72">
        <v>1855</v>
      </c>
      <c r="P21" s="71">
        <v>33186.36</v>
      </c>
      <c r="Q21" s="72">
        <v>2666</v>
      </c>
      <c r="R21" s="73">
        <f t="shared" si="5"/>
        <v>67609.95999999999</v>
      </c>
      <c r="S21" s="74">
        <f t="shared" si="6"/>
        <v>5437</v>
      </c>
      <c r="T21" s="75">
        <f>S21/J21</f>
        <v>90.61666666666666</v>
      </c>
      <c r="U21" s="76">
        <f t="shared" si="2"/>
        <v>12.435159095089203</v>
      </c>
      <c r="V21" s="77">
        <v>192521.97</v>
      </c>
      <c r="W21" s="78">
        <v>15723</v>
      </c>
      <c r="X21" s="79">
        <f aca="true" t="shared" si="7" ref="X21:Y23">IF(V21&lt;&gt;0,-(V21-R21)/V21,"")</f>
        <v>-0.6488195087552865</v>
      </c>
      <c r="Y21" s="79">
        <f t="shared" si="7"/>
        <v>-0.6542008522546587</v>
      </c>
      <c r="Z21" s="90">
        <v>4079290</v>
      </c>
      <c r="AA21" s="91">
        <v>354161</v>
      </c>
      <c r="AB21" s="82">
        <f t="shared" si="3"/>
        <v>11.518179584991007</v>
      </c>
    </row>
    <row r="22" spans="1:28" s="83" customFormat="1" ht="11.25">
      <c r="A22" s="61">
        <v>16</v>
      </c>
      <c r="B22" s="62"/>
      <c r="C22" s="63" t="s">
        <v>73</v>
      </c>
      <c r="D22" s="64" t="s">
        <v>30</v>
      </c>
      <c r="E22" s="65" t="s">
        <v>73</v>
      </c>
      <c r="F22" s="66">
        <v>43343</v>
      </c>
      <c r="G22" s="67" t="s">
        <v>28</v>
      </c>
      <c r="H22" s="68">
        <v>204</v>
      </c>
      <c r="I22" s="68">
        <v>50</v>
      </c>
      <c r="J22" s="69">
        <v>50</v>
      </c>
      <c r="K22" s="70">
        <v>4</v>
      </c>
      <c r="L22" s="71">
        <v>19303</v>
      </c>
      <c r="M22" s="72">
        <v>1242</v>
      </c>
      <c r="N22" s="71">
        <v>28493</v>
      </c>
      <c r="O22" s="72">
        <v>1793</v>
      </c>
      <c r="P22" s="71">
        <v>28810</v>
      </c>
      <c r="Q22" s="72">
        <v>1856</v>
      </c>
      <c r="R22" s="73">
        <f t="shared" si="5"/>
        <v>76606</v>
      </c>
      <c r="S22" s="74">
        <f t="shared" si="6"/>
        <v>4891</v>
      </c>
      <c r="T22" s="75">
        <f>S22/J22</f>
        <v>97.82</v>
      </c>
      <c r="U22" s="76">
        <f t="shared" si="2"/>
        <v>15.662645675730934</v>
      </c>
      <c r="V22" s="77">
        <v>188870</v>
      </c>
      <c r="W22" s="78">
        <v>12746</v>
      </c>
      <c r="X22" s="79">
        <f t="shared" si="7"/>
        <v>-0.5943982633557473</v>
      </c>
      <c r="Y22" s="79">
        <f t="shared" si="7"/>
        <v>-0.6162717715361682</v>
      </c>
      <c r="Z22" s="80">
        <v>1711202</v>
      </c>
      <c r="AA22" s="81">
        <v>129447</v>
      </c>
      <c r="AB22" s="82">
        <f t="shared" si="3"/>
        <v>13.219325283706846</v>
      </c>
    </row>
    <row r="23" spans="1:28" s="83" customFormat="1" ht="11.25">
      <c r="A23" s="61">
        <v>17</v>
      </c>
      <c r="B23" s="62"/>
      <c r="C23" s="63" t="s">
        <v>95</v>
      </c>
      <c r="D23" s="64" t="s">
        <v>32</v>
      </c>
      <c r="E23" s="65" t="s">
        <v>96</v>
      </c>
      <c r="F23" s="66">
        <v>43357</v>
      </c>
      <c r="G23" s="67" t="s">
        <v>28</v>
      </c>
      <c r="H23" s="68">
        <v>251</v>
      </c>
      <c r="I23" s="68">
        <v>159</v>
      </c>
      <c r="J23" s="69">
        <v>159</v>
      </c>
      <c r="K23" s="70">
        <v>2</v>
      </c>
      <c r="L23" s="71">
        <v>10411</v>
      </c>
      <c r="M23" s="72">
        <v>819</v>
      </c>
      <c r="N23" s="71">
        <v>17116</v>
      </c>
      <c r="O23" s="72">
        <v>1357</v>
      </c>
      <c r="P23" s="71">
        <v>22042</v>
      </c>
      <c r="Q23" s="72">
        <v>1727</v>
      </c>
      <c r="R23" s="73">
        <f t="shared" si="5"/>
        <v>49569</v>
      </c>
      <c r="S23" s="74">
        <f t="shared" si="6"/>
        <v>3903</v>
      </c>
      <c r="T23" s="75">
        <f>S23/J23</f>
        <v>24.547169811320753</v>
      </c>
      <c r="U23" s="76">
        <f t="shared" si="2"/>
        <v>12.70023059185242</v>
      </c>
      <c r="V23" s="77">
        <v>231966</v>
      </c>
      <c r="W23" s="78">
        <v>17813</v>
      </c>
      <c r="X23" s="79">
        <f t="shared" si="7"/>
        <v>-0.7863092004862782</v>
      </c>
      <c r="Y23" s="79">
        <f t="shared" si="7"/>
        <v>-0.7808903609723236</v>
      </c>
      <c r="Z23" s="80">
        <v>409987</v>
      </c>
      <c r="AA23" s="81">
        <v>33015</v>
      </c>
      <c r="AB23" s="82">
        <f t="shared" si="3"/>
        <v>12.418203846736333</v>
      </c>
    </row>
    <row r="24" spans="1:28" s="83" customFormat="1" ht="11.25">
      <c r="A24" s="61">
        <v>18</v>
      </c>
      <c r="B24" s="84" t="s">
        <v>29</v>
      </c>
      <c r="C24" s="85" t="s">
        <v>101</v>
      </c>
      <c r="D24" s="86" t="s">
        <v>32</v>
      </c>
      <c r="E24" s="87" t="s">
        <v>102</v>
      </c>
      <c r="F24" s="88">
        <v>43364</v>
      </c>
      <c r="G24" s="67" t="s">
        <v>35</v>
      </c>
      <c r="H24" s="89">
        <v>60</v>
      </c>
      <c r="I24" s="95">
        <v>60</v>
      </c>
      <c r="J24" s="96">
        <v>60</v>
      </c>
      <c r="K24" s="70">
        <v>1</v>
      </c>
      <c r="L24" s="71">
        <v>11385.42</v>
      </c>
      <c r="M24" s="72">
        <v>682</v>
      </c>
      <c r="N24" s="71">
        <v>17048.38</v>
      </c>
      <c r="O24" s="72">
        <v>1005</v>
      </c>
      <c r="P24" s="71">
        <v>15571.69</v>
      </c>
      <c r="Q24" s="72">
        <v>959</v>
      </c>
      <c r="R24" s="73">
        <f t="shared" si="5"/>
        <v>44005.490000000005</v>
      </c>
      <c r="S24" s="74">
        <f t="shared" si="6"/>
        <v>2646</v>
      </c>
      <c r="T24" s="75">
        <f>S24/J24</f>
        <v>44.1</v>
      </c>
      <c r="U24" s="76">
        <f t="shared" si="2"/>
        <v>16.63094860166289</v>
      </c>
      <c r="V24" s="77"/>
      <c r="W24" s="78"/>
      <c r="X24" s="79"/>
      <c r="Y24" s="79"/>
      <c r="Z24" s="97">
        <v>45803.99</v>
      </c>
      <c r="AA24" s="98">
        <v>2755</v>
      </c>
      <c r="AB24" s="82">
        <f t="shared" si="3"/>
        <v>16.625767695099817</v>
      </c>
    </row>
    <row r="25" spans="1:28" s="83" customFormat="1" ht="11.25">
      <c r="A25" s="61">
        <v>19</v>
      </c>
      <c r="B25" s="62"/>
      <c r="C25" s="63" t="s">
        <v>86</v>
      </c>
      <c r="D25" s="64" t="s">
        <v>32</v>
      </c>
      <c r="E25" s="65" t="s">
        <v>86</v>
      </c>
      <c r="F25" s="66">
        <v>43357</v>
      </c>
      <c r="G25" s="67" t="s">
        <v>38</v>
      </c>
      <c r="H25" s="68">
        <v>183</v>
      </c>
      <c r="I25" s="68">
        <v>82</v>
      </c>
      <c r="J25" s="69">
        <v>82</v>
      </c>
      <c r="K25" s="70">
        <v>1</v>
      </c>
      <c r="L25" s="71">
        <v>3645.69</v>
      </c>
      <c r="M25" s="72">
        <v>300</v>
      </c>
      <c r="N25" s="71">
        <v>7701.31</v>
      </c>
      <c r="O25" s="72">
        <v>623</v>
      </c>
      <c r="P25" s="71">
        <v>10689.6</v>
      </c>
      <c r="Q25" s="72">
        <v>849</v>
      </c>
      <c r="R25" s="73">
        <f t="shared" si="5"/>
        <v>22036.6</v>
      </c>
      <c r="S25" s="74">
        <f t="shared" si="6"/>
        <v>1772</v>
      </c>
      <c r="T25" s="75">
        <f>S25/J25</f>
        <v>21.609756097560975</v>
      </c>
      <c r="U25" s="76">
        <f t="shared" si="2"/>
        <v>12.436004514672685</v>
      </c>
      <c r="V25" s="77">
        <v>138124.82</v>
      </c>
      <c r="W25" s="78">
        <v>11088</v>
      </c>
      <c r="X25" s="79">
        <f>IF(V25&lt;&gt;0,-(V25-R25)/V25,"")</f>
        <v>-0.8404587966159883</v>
      </c>
      <c r="Y25" s="79">
        <f>IF(W25&lt;&gt;0,-(W25-S25)/W25,"")</f>
        <v>-0.8401875901875901</v>
      </c>
      <c r="Z25" s="80">
        <v>224385.22</v>
      </c>
      <c r="AA25" s="81">
        <v>18801</v>
      </c>
      <c r="AB25" s="82">
        <f t="shared" si="3"/>
        <v>11.934749215467262</v>
      </c>
    </row>
    <row r="26" spans="1:28" s="83" customFormat="1" ht="11.25">
      <c r="A26" s="61">
        <v>20</v>
      </c>
      <c r="B26" s="84" t="s">
        <v>29</v>
      </c>
      <c r="C26" s="99" t="s">
        <v>104</v>
      </c>
      <c r="D26" s="64" t="s">
        <v>43</v>
      </c>
      <c r="E26" s="100" t="s">
        <v>104</v>
      </c>
      <c r="F26" s="66">
        <v>43364</v>
      </c>
      <c r="G26" s="67" t="s">
        <v>41</v>
      </c>
      <c r="H26" s="68">
        <v>25</v>
      </c>
      <c r="I26" s="68">
        <v>25</v>
      </c>
      <c r="J26" s="69">
        <v>25</v>
      </c>
      <c r="K26" s="70">
        <v>1</v>
      </c>
      <c r="L26" s="71">
        <v>4550.62</v>
      </c>
      <c r="M26" s="72">
        <v>377</v>
      </c>
      <c r="N26" s="71">
        <v>5402.76</v>
      </c>
      <c r="O26" s="72">
        <v>449</v>
      </c>
      <c r="P26" s="71">
        <v>6546.38</v>
      </c>
      <c r="Q26" s="72">
        <v>533</v>
      </c>
      <c r="R26" s="73">
        <f t="shared" si="5"/>
        <v>16499.760000000002</v>
      </c>
      <c r="S26" s="74">
        <f t="shared" si="6"/>
        <v>1359</v>
      </c>
      <c r="T26" s="75">
        <f>S26/J26</f>
        <v>54.36</v>
      </c>
      <c r="U26" s="76">
        <f t="shared" si="2"/>
        <v>12.141103752759383</v>
      </c>
      <c r="V26" s="77"/>
      <c r="W26" s="78"/>
      <c r="X26" s="79"/>
      <c r="Y26" s="79"/>
      <c r="Z26" s="101">
        <v>16499.76</v>
      </c>
      <c r="AA26" s="102">
        <v>1359</v>
      </c>
      <c r="AB26" s="82">
        <f t="shared" si="3"/>
        <v>12.141103752759381</v>
      </c>
    </row>
    <row r="27" spans="1:28" s="83" customFormat="1" ht="11.25">
      <c r="A27" s="61">
        <v>21</v>
      </c>
      <c r="B27" s="62"/>
      <c r="C27" s="63" t="s">
        <v>54</v>
      </c>
      <c r="D27" s="64" t="s">
        <v>43</v>
      </c>
      <c r="E27" s="65" t="s">
        <v>55</v>
      </c>
      <c r="F27" s="66">
        <v>43308</v>
      </c>
      <c r="G27" s="67" t="s">
        <v>28</v>
      </c>
      <c r="H27" s="68">
        <v>370</v>
      </c>
      <c r="I27" s="68">
        <v>15</v>
      </c>
      <c r="J27" s="69">
        <v>15</v>
      </c>
      <c r="K27" s="70">
        <v>9</v>
      </c>
      <c r="L27" s="71">
        <v>4917</v>
      </c>
      <c r="M27" s="72">
        <v>277</v>
      </c>
      <c r="N27" s="71">
        <v>9101</v>
      </c>
      <c r="O27" s="72">
        <v>516</v>
      </c>
      <c r="P27" s="71">
        <v>7729</v>
      </c>
      <c r="Q27" s="72">
        <v>446</v>
      </c>
      <c r="R27" s="73">
        <f t="shared" si="5"/>
        <v>21747</v>
      </c>
      <c r="S27" s="74">
        <f t="shared" si="6"/>
        <v>1239</v>
      </c>
      <c r="T27" s="75">
        <f>S27/J27</f>
        <v>82.6</v>
      </c>
      <c r="U27" s="76">
        <f t="shared" si="2"/>
        <v>17.552058111380145</v>
      </c>
      <c r="V27" s="77">
        <v>43761</v>
      </c>
      <c r="W27" s="78">
        <v>2429</v>
      </c>
      <c r="X27" s="79">
        <f aca="true" t="shared" si="8" ref="X27:Y32">IF(V27&lt;&gt;0,-(V27-R27)/V27,"")</f>
        <v>-0.5030506615479536</v>
      </c>
      <c r="Y27" s="79">
        <f t="shared" si="8"/>
        <v>-0.4899135446685879</v>
      </c>
      <c r="Z27" s="106">
        <v>9464372</v>
      </c>
      <c r="AA27" s="107">
        <v>643201</v>
      </c>
      <c r="AB27" s="82">
        <f t="shared" si="3"/>
        <v>14.714485829468549</v>
      </c>
    </row>
    <row r="28" spans="1:28" s="83" customFormat="1" ht="11.25">
      <c r="A28" s="61">
        <v>22</v>
      </c>
      <c r="B28" s="62"/>
      <c r="C28" s="63" t="s">
        <v>74</v>
      </c>
      <c r="D28" s="64" t="s">
        <v>36</v>
      </c>
      <c r="E28" s="65" t="s">
        <v>74</v>
      </c>
      <c r="F28" s="66">
        <v>43350</v>
      </c>
      <c r="G28" s="67" t="s">
        <v>38</v>
      </c>
      <c r="H28" s="68">
        <v>292</v>
      </c>
      <c r="I28" s="68">
        <v>44</v>
      </c>
      <c r="J28" s="69">
        <v>44</v>
      </c>
      <c r="K28" s="70">
        <v>3</v>
      </c>
      <c r="L28" s="71">
        <v>1205.85</v>
      </c>
      <c r="M28" s="72">
        <v>92</v>
      </c>
      <c r="N28" s="71">
        <v>6276.39</v>
      </c>
      <c r="O28" s="72">
        <v>472</v>
      </c>
      <c r="P28" s="71">
        <v>6283.73</v>
      </c>
      <c r="Q28" s="72">
        <v>508</v>
      </c>
      <c r="R28" s="73">
        <f t="shared" si="5"/>
        <v>13765.97</v>
      </c>
      <c r="S28" s="74">
        <f t="shared" si="6"/>
        <v>1072</v>
      </c>
      <c r="T28" s="75">
        <f>S28/J28</f>
        <v>24.363636363636363</v>
      </c>
      <c r="U28" s="76">
        <f t="shared" si="2"/>
        <v>12.841389925373134</v>
      </c>
      <c r="V28" s="77">
        <v>121134.01999999999</v>
      </c>
      <c r="W28" s="78">
        <v>9638</v>
      </c>
      <c r="X28" s="79">
        <f t="shared" si="8"/>
        <v>-0.8863575236750171</v>
      </c>
      <c r="Y28" s="79">
        <f t="shared" si="8"/>
        <v>-0.8887736044822577</v>
      </c>
      <c r="Z28" s="80">
        <v>660723.79</v>
      </c>
      <c r="AA28" s="81">
        <v>56362</v>
      </c>
      <c r="AB28" s="82">
        <f t="shared" si="3"/>
        <v>11.72285919591214</v>
      </c>
    </row>
    <row r="29" spans="1:28" s="83" customFormat="1" ht="11.25">
      <c r="A29" s="61">
        <v>23</v>
      </c>
      <c r="B29" s="62"/>
      <c r="C29" s="85" t="s">
        <v>62</v>
      </c>
      <c r="D29" s="86" t="s">
        <v>30</v>
      </c>
      <c r="E29" s="87" t="s">
        <v>63</v>
      </c>
      <c r="F29" s="88">
        <v>43336</v>
      </c>
      <c r="G29" s="67" t="s">
        <v>33</v>
      </c>
      <c r="H29" s="89">
        <v>287</v>
      </c>
      <c r="I29" s="89">
        <v>16</v>
      </c>
      <c r="J29" s="69">
        <v>16</v>
      </c>
      <c r="K29" s="70">
        <v>5</v>
      </c>
      <c r="L29" s="71">
        <v>3370</v>
      </c>
      <c r="M29" s="72">
        <v>197</v>
      </c>
      <c r="N29" s="71">
        <v>5825</v>
      </c>
      <c r="O29" s="72">
        <v>332</v>
      </c>
      <c r="P29" s="71">
        <v>5818</v>
      </c>
      <c r="Q29" s="72">
        <v>328</v>
      </c>
      <c r="R29" s="73">
        <f t="shared" si="5"/>
        <v>15013</v>
      </c>
      <c r="S29" s="74">
        <f t="shared" si="6"/>
        <v>857</v>
      </c>
      <c r="T29" s="75">
        <f>S29/J29</f>
        <v>53.5625</v>
      </c>
      <c r="U29" s="76">
        <f t="shared" si="2"/>
        <v>17.51808634772462</v>
      </c>
      <c r="V29" s="77">
        <v>69715</v>
      </c>
      <c r="W29" s="78">
        <v>4183</v>
      </c>
      <c r="X29" s="79">
        <f t="shared" si="8"/>
        <v>-0.7846517966004447</v>
      </c>
      <c r="Y29" s="79">
        <f t="shared" si="8"/>
        <v>-0.795123117379871</v>
      </c>
      <c r="Z29" s="90">
        <v>2805180</v>
      </c>
      <c r="AA29" s="91">
        <v>194375</v>
      </c>
      <c r="AB29" s="82">
        <f t="shared" si="3"/>
        <v>14.43179421221865</v>
      </c>
    </row>
    <row r="30" spans="1:28" s="83" customFormat="1" ht="11.25">
      <c r="A30" s="61">
        <v>24</v>
      </c>
      <c r="B30" s="92"/>
      <c r="C30" s="85" t="s">
        <v>88</v>
      </c>
      <c r="D30" s="86" t="s">
        <v>30</v>
      </c>
      <c r="E30" s="87" t="s">
        <v>87</v>
      </c>
      <c r="F30" s="88">
        <v>43357</v>
      </c>
      <c r="G30" s="67" t="s">
        <v>35</v>
      </c>
      <c r="H30" s="89">
        <v>83</v>
      </c>
      <c r="I30" s="95">
        <v>20</v>
      </c>
      <c r="J30" s="96">
        <v>20</v>
      </c>
      <c r="K30" s="70">
        <v>2</v>
      </c>
      <c r="L30" s="71">
        <v>2126.01</v>
      </c>
      <c r="M30" s="72">
        <v>152</v>
      </c>
      <c r="N30" s="71">
        <v>4781.86</v>
      </c>
      <c r="O30" s="72">
        <v>359</v>
      </c>
      <c r="P30" s="71">
        <v>4057.16</v>
      </c>
      <c r="Q30" s="72">
        <v>299</v>
      </c>
      <c r="R30" s="73">
        <f t="shared" si="5"/>
        <v>10965.029999999999</v>
      </c>
      <c r="S30" s="74">
        <f t="shared" si="6"/>
        <v>810</v>
      </c>
      <c r="T30" s="75">
        <f>S30/J30</f>
        <v>40.5</v>
      </c>
      <c r="U30" s="76">
        <f t="shared" si="2"/>
        <v>13.537074074074072</v>
      </c>
      <c r="V30" s="77">
        <v>79517.69</v>
      </c>
      <c r="W30" s="78">
        <v>5724</v>
      </c>
      <c r="X30" s="79">
        <f t="shared" si="8"/>
        <v>-0.862105777972172</v>
      </c>
      <c r="Y30" s="79">
        <f t="shared" si="8"/>
        <v>-0.8584905660377359</v>
      </c>
      <c r="Z30" s="97">
        <v>135094.67</v>
      </c>
      <c r="AA30" s="98">
        <v>10195</v>
      </c>
      <c r="AB30" s="82">
        <f t="shared" si="3"/>
        <v>13.25107111329083</v>
      </c>
    </row>
    <row r="31" spans="1:28" s="83" customFormat="1" ht="11.25">
      <c r="A31" s="61">
        <v>25</v>
      </c>
      <c r="B31" s="62"/>
      <c r="C31" s="63" t="s">
        <v>51</v>
      </c>
      <c r="D31" s="64" t="s">
        <v>46</v>
      </c>
      <c r="E31" s="65" t="s">
        <v>51</v>
      </c>
      <c r="F31" s="66">
        <v>43357</v>
      </c>
      <c r="G31" s="67" t="s">
        <v>38</v>
      </c>
      <c r="H31" s="68">
        <v>34</v>
      </c>
      <c r="I31" s="68">
        <v>31</v>
      </c>
      <c r="J31" s="69">
        <v>31</v>
      </c>
      <c r="K31" s="70">
        <v>2</v>
      </c>
      <c r="L31" s="71">
        <v>2187.96</v>
      </c>
      <c r="M31" s="72">
        <v>173</v>
      </c>
      <c r="N31" s="71">
        <v>2809.75</v>
      </c>
      <c r="O31" s="72">
        <v>217</v>
      </c>
      <c r="P31" s="71">
        <v>2364.15</v>
      </c>
      <c r="Q31" s="72">
        <v>193</v>
      </c>
      <c r="R31" s="73">
        <f t="shared" si="5"/>
        <v>7361.860000000001</v>
      </c>
      <c r="S31" s="74">
        <f t="shared" si="6"/>
        <v>583</v>
      </c>
      <c r="T31" s="75">
        <f>S31/J31</f>
        <v>18.806451612903224</v>
      </c>
      <c r="U31" s="76">
        <f t="shared" si="2"/>
        <v>12.627547169811322</v>
      </c>
      <c r="V31" s="77">
        <v>21776.75</v>
      </c>
      <c r="W31" s="78">
        <v>1549</v>
      </c>
      <c r="X31" s="79">
        <f t="shared" si="8"/>
        <v>-0.6619394537752419</v>
      </c>
      <c r="Y31" s="79">
        <f t="shared" si="8"/>
        <v>-0.6236281471917366</v>
      </c>
      <c r="Z31" s="80">
        <v>43739.76</v>
      </c>
      <c r="AA31" s="81">
        <v>3267</v>
      </c>
      <c r="AB31" s="82">
        <f t="shared" si="3"/>
        <v>13.388356290174473</v>
      </c>
    </row>
    <row r="32" spans="1:28" s="83" customFormat="1" ht="11.25">
      <c r="A32" s="61">
        <v>26</v>
      </c>
      <c r="B32" s="62"/>
      <c r="C32" s="63" t="s">
        <v>84</v>
      </c>
      <c r="D32" s="64" t="s">
        <v>30</v>
      </c>
      <c r="E32" s="65" t="s">
        <v>85</v>
      </c>
      <c r="F32" s="66">
        <v>43357</v>
      </c>
      <c r="G32" s="67" t="s">
        <v>45</v>
      </c>
      <c r="H32" s="68">
        <v>26</v>
      </c>
      <c r="I32" s="68">
        <v>26</v>
      </c>
      <c r="J32" s="69">
        <v>26</v>
      </c>
      <c r="K32" s="70">
        <v>2</v>
      </c>
      <c r="L32" s="71">
        <v>1683</v>
      </c>
      <c r="M32" s="72">
        <v>111</v>
      </c>
      <c r="N32" s="71">
        <v>2795.95</v>
      </c>
      <c r="O32" s="72">
        <v>200</v>
      </c>
      <c r="P32" s="71">
        <v>2554.47</v>
      </c>
      <c r="Q32" s="72">
        <v>192</v>
      </c>
      <c r="R32" s="108">
        <f t="shared" si="5"/>
        <v>7033.42</v>
      </c>
      <c r="S32" s="109">
        <f t="shared" si="6"/>
        <v>503</v>
      </c>
      <c r="T32" s="75">
        <f>S32/J32</f>
        <v>19.346153846153847</v>
      </c>
      <c r="U32" s="76">
        <f t="shared" si="2"/>
        <v>13.982942345924453</v>
      </c>
      <c r="V32" s="77">
        <v>16732.5</v>
      </c>
      <c r="W32" s="78">
        <v>1170</v>
      </c>
      <c r="X32" s="79">
        <f t="shared" si="8"/>
        <v>-0.5796551621096668</v>
      </c>
      <c r="Y32" s="79">
        <f t="shared" si="8"/>
        <v>-0.5700854700854701</v>
      </c>
      <c r="Z32" s="80">
        <v>36425.67</v>
      </c>
      <c r="AA32" s="81">
        <v>2625</v>
      </c>
      <c r="AB32" s="82">
        <f t="shared" si="3"/>
        <v>13.876445714285714</v>
      </c>
    </row>
    <row r="33" spans="1:28" s="83" customFormat="1" ht="11.25">
      <c r="A33" s="61">
        <v>27</v>
      </c>
      <c r="B33" s="84" t="s">
        <v>29</v>
      </c>
      <c r="C33" s="63" t="s">
        <v>107</v>
      </c>
      <c r="D33" s="64" t="s">
        <v>40</v>
      </c>
      <c r="E33" s="65" t="s">
        <v>107</v>
      </c>
      <c r="F33" s="66">
        <v>43364</v>
      </c>
      <c r="G33" s="67" t="s">
        <v>45</v>
      </c>
      <c r="H33" s="68">
        <v>20</v>
      </c>
      <c r="I33" s="68">
        <v>20</v>
      </c>
      <c r="J33" s="69">
        <v>20</v>
      </c>
      <c r="K33" s="70">
        <v>1</v>
      </c>
      <c r="L33" s="71">
        <v>1216</v>
      </c>
      <c r="M33" s="72">
        <v>79</v>
      </c>
      <c r="N33" s="71">
        <v>2362.84</v>
      </c>
      <c r="O33" s="72">
        <v>165</v>
      </c>
      <c r="P33" s="71">
        <v>3162.86</v>
      </c>
      <c r="Q33" s="72">
        <v>224</v>
      </c>
      <c r="R33" s="108">
        <f t="shared" si="5"/>
        <v>6741.700000000001</v>
      </c>
      <c r="S33" s="109">
        <f t="shared" si="6"/>
        <v>468</v>
      </c>
      <c r="T33" s="75">
        <f>S33/J33</f>
        <v>23.4</v>
      </c>
      <c r="U33" s="76">
        <f t="shared" si="2"/>
        <v>14.405341880341881</v>
      </c>
      <c r="V33" s="77"/>
      <c r="W33" s="78"/>
      <c r="X33" s="79"/>
      <c r="Y33" s="79"/>
      <c r="Z33" s="80">
        <v>16033.7</v>
      </c>
      <c r="AA33" s="81">
        <v>2097</v>
      </c>
      <c r="AB33" s="82">
        <f t="shared" si="3"/>
        <v>7.646018121125418</v>
      </c>
    </row>
    <row r="34" spans="1:28" s="83" customFormat="1" ht="11.25">
      <c r="A34" s="61">
        <v>28</v>
      </c>
      <c r="B34" s="84" t="s">
        <v>29</v>
      </c>
      <c r="C34" s="63" t="s">
        <v>108</v>
      </c>
      <c r="D34" s="64" t="s">
        <v>32</v>
      </c>
      <c r="E34" s="65" t="s">
        <v>108</v>
      </c>
      <c r="F34" s="66">
        <v>43364</v>
      </c>
      <c r="G34" s="67" t="s">
        <v>45</v>
      </c>
      <c r="H34" s="68">
        <v>14</v>
      </c>
      <c r="I34" s="68">
        <v>14</v>
      </c>
      <c r="J34" s="69">
        <v>14</v>
      </c>
      <c r="K34" s="70">
        <v>1</v>
      </c>
      <c r="L34" s="71">
        <v>1789</v>
      </c>
      <c r="M34" s="72">
        <v>129</v>
      </c>
      <c r="N34" s="71">
        <v>2454</v>
      </c>
      <c r="O34" s="72">
        <v>173</v>
      </c>
      <c r="P34" s="71">
        <v>2148</v>
      </c>
      <c r="Q34" s="72">
        <v>146</v>
      </c>
      <c r="R34" s="108">
        <f t="shared" si="5"/>
        <v>6391</v>
      </c>
      <c r="S34" s="109">
        <f t="shared" si="6"/>
        <v>448</v>
      </c>
      <c r="T34" s="75">
        <f>S34/J34</f>
        <v>32</v>
      </c>
      <c r="U34" s="76">
        <f t="shared" si="2"/>
        <v>14.265625</v>
      </c>
      <c r="V34" s="77"/>
      <c r="W34" s="78"/>
      <c r="X34" s="79"/>
      <c r="Y34" s="79"/>
      <c r="Z34" s="80">
        <v>6391</v>
      </c>
      <c r="AA34" s="81">
        <v>448</v>
      </c>
      <c r="AB34" s="82">
        <f t="shared" si="3"/>
        <v>14.265625</v>
      </c>
    </row>
    <row r="35" spans="1:28" s="83" customFormat="1" ht="11.25">
      <c r="A35" s="61">
        <v>29</v>
      </c>
      <c r="B35" s="62"/>
      <c r="C35" s="63" t="s">
        <v>37</v>
      </c>
      <c r="D35" s="64" t="s">
        <v>32</v>
      </c>
      <c r="E35" s="65" t="s">
        <v>37</v>
      </c>
      <c r="F35" s="66">
        <v>43252</v>
      </c>
      <c r="G35" s="67" t="s">
        <v>38</v>
      </c>
      <c r="H35" s="68">
        <v>215</v>
      </c>
      <c r="I35" s="68">
        <v>5</v>
      </c>
      <c r="J35" s="69">
        <v>5</v>
      </c>
      <c r="K35" s="70">
        <v>17</v>
      </c>
      <c r="L35" s="71">
        <v>1060</v>
      </c>
      <c r="M35" s="72">
        <v>70</v>
      </c>
      <c r="N35" s="71">
        <v>1965</v>
      </c>
      <c r="O35" s="72">
        <v>129</v>
      </c>
      <c r="P35" s="71">
        <v>1766.5</v>
      </c>
      <c r="Q35" s="72">
        <v>111</v>
      </c>
      <c r="R35" s="73">
        <f t="shared" si="5"/>
        <v>4791.5</v>
      </c>
      <c r="S35" s="74">
        <f t="shared" si="6"/>
        <v>310</v>
      </c>
      <c r="T35" s="75">
        <f>S35/J35</f>
        <v>62</v>
      </c>
      <c r="U35" s="76">
        <f t="shared" si="2"/>
        <v>15.456451612903226</v>
      </c>
      <c r="V35" s="77">
        <v>7017</v>
      </c>
      <c r="W35" s="78">
        <v>445</v>
      </c>
      <c r="X35" s="79">
        <f aca="true" t="shared" si="9" ref="X35:Y38">IF(V35&lt;&gt;0,-(V35-R35)/V35,"")</f>
        <v>-0.31715832977055725</v>
      </c>
      <c r="Y35" s="79">
        <f t="shared" si="9"/>
        <v>-0.30337078651685395</v>
      </c>
      <c r="Z35" s="106">
        <v>3158548.43</v>
      </c>
      <c r="AA35" s="107">
        <v>236761</v>
      </c>
      <c r="AB35" s="82">
        <f t="shared" si="3"/>
        <v>13.340661806632005</v>
      </c>
    </row>
    <row r="36" spans="1:28" s="83" customFormat="1" ht="11.25">
      <c r="A36" s="61">
        <v>30</v>
      </c>
      <c r="B36" s="92"/>
      <c r="C36" s="63" t="s">
        <v>48</v>
      </c>
      <c r="D36" s="64" t="s">
        <v>43</v>
      </c>
      <c r="E36" s="65" t="s">
        <v>48</v>
      </c>
      <c r="F36" s="66">
        <v>43189</v>
      </c>
      <c r="G36" s="67" t="s">
        <v>35</v>
      </c>
      <c r="H36" s="68">
        <v>77</v>
      </c>
      <c r="I36" s="68">
        <v>3</v>
      </c>
      <c r="J36" s="69">
        <v>3</v>
      </c>
      <c r="K36" s="70">
        <v>26</v>
      </c>
      <c r="L36" s="71">
        <v>686</v>
      </c>
      <c r="M36" s="72">
        <v>55</v>
      </c>
      <c r="N36" s="71">
        <v>924</v>
      </c>
      <c r="O36" s="72">
        <v>73</v>
      </c>
      <c r="P36" s="71">
        <v>1055</v>
      </c>
      <c r="Q36" s="72">
        <v>83</v>
      </c>
      <c r="R36" s="73">
        <f t="shared" si="5"/>
        <v>2665</v>
      </c>
      <c r="S36" s="74">
        <f t="shared" si="6"/>
        <v>211</v>
      </c>
      <c r="T36" s="75">
        <f>S36/J36</f>
        <v>70.33333333333333</v>
      </c>
      <c r="U36" s="76">
        <f t="shared" si="2"/>
        <v>12.630331753554502</v>
      </c>
      <c r="V36" s="77">
        <v>2188</v>
      </c>
      <c r="W36" s="78">
        <v>170</v>
      </c>
      <c r="X36" s="79">
        <f t="shared" si="9"/>
        <v>0.2180073126142596</v>
      </c>
      <c r="Y36" s="79">
        <f t="shared" si="9"/>
        <v>0.2411764705882353</v>
      </c>
      <c r="Z36" s="113">
        <v>1965356.91</v>
      </c>
      <c r="AA36" s="114">
        <v>131902</v>
      </c>
      <c r="AB36" s="82">
        <f t="shared" si="3"/>
        <v>14.90012971751755</v>
      </c>
    </row>
    <row r="37" spans="1:28" s="83" customFormat="1" ht="11.25">
      <c r="A37" s="61">
        <v>31</v>
      </c>
      <c r="B37" s="62"/>
      <c r="C37" s="63" t="s">
        <v>77</v>
      </c>
      <c r="D37" s="64" t="s">
        <v>49</v>
      </c>
      <c r="E37" s="65" t="s">
        <v>77</v>
      </c>
      <c r="F37" s="66">
        <v>43350</v>
      </c>
      <c r="G37" s="67" t="s">
        <v>47</v>
      </c>
      <c r="H37" s="68">
        <v>135</v>
      </c>
      <c r="I37" s="68">
        <v>12</v>
      </c>
      <c r="J37" s="69">
        <v>12</v>
      </c>
      <c r="K37" s="70">
        <v>3</v>
      </c>
      <c r="L37" s="71">
        <v>261</v>
      </c>
      <c r="M37" s="72">
        <v>33</v>
      </c>
      <c r="N37" s="71">
        <v>669</v>
      </c>
      <c r="O37" s="72">
        <v>85</v>
      </c>
      <c r="P37" s="71">
        <v>608</v>
      </c>
      <c r="Q37" s="72">
        <v>81</v>
      </c>
      <c r="R37" s="73">
        <f t="shared" si="5"/>
        <v>1538</v>
      </c>
      <c r="S37" s="74">
        <f t="shared" si="6"/>
        <v>199</v>
      </c>
      <c r="T37" s="75">
        <f>S37/J37</f>
        <v>16.583333333333332</v>
      </c>
      <c r="U37" s="76">
        <f t="shared" si="2"/>
        <v>7.728643216080402</v>
      </c>
      <c r="V37" s="77">
        <v>14637</v>
      </c>
      <c r="W37" s="78">
        <v>1375</v>
      </c>
      <c r="X37" s="79">
        <f t="shared" si="9"/>
        <v>-0.8949238231878117</v>
      </c>
      <c r="Y37" s="79">
        <f t="shared" si="9"/>
        <v>-0.8552727272727273</v>
      </c>
      <c r="Z37" s="80">
        <v>177499</v>
      </c>
      <c r="AA37" s="81">
        <v>16016</v>
      </c>
      <c r="AB37" s="82">
        <f t="shared" si="3"/>
        <v>11.082604895104895</v>
      </c>
    </row>
    <row r="38" spans="1:28" s="83" customFormat="1" ht="11.25">
      <c r="A38" s="61">
        <v>32</v>
      </c>
      <c r="B38" s="62"/>
      <c r="C38" s="63" t="s">
        <v>72</v>
      </c>
      <c r="D38" s="64" t="s">
        <v>30</v>
      </c>
      <c r="E38" s="65" t="s">
        <v>71</v>
      </c>
      <c r="F38" s="66">
        <v>43343</v>
      </c>
      <c r="G38" s="67" t="s">
        <v>38</v>
      </c>
      <c r="H38" s="68">
        <v>117</v>
      </c>
      <c r="I38" s="68">
        <v>3</v>
      </c>
      <c r="J38" s="69">
        <v>3</v>
      </c>
      <c r="K38" s="70">
        <v>4</v>
      </c>
      <c r="L38" s="71">
        <v>313</v>
      </c>
      <c r="M38" s="72">
        <v>35</v>
      </c>
      <c r="N38" s="71">
        <v>654</v>
      </c>
      <c r="O38" s="72">
        <v>69</v>
      </c>
      <c r="P38" s="71">
        <v>662</v>
      </c>
      <c r="Q38" s="72">
        <v>70</v>
      </c>
      <c r="R38" s="73">
        <f t="shared" si="5"/>
        <v>1629</v>
      </c>
      <c r="S38" s="74">
        <f t="shared" si="6"/>
        <v>174</v>
      </c>
      <c r="T38" s="75">
        <f>S38/J38</f>
        <v>58</v>
      </c>
      <c r="U38" s="76">
        <f t="shared" si="2"/>
        <v>9.362068965517242</v>
      </c>
      <c r="V38" s="77">
        <v>18734.690000000002</v>
      </c>
      <c r="W38" s="78">
        <v>1317</v>
      </c>
      <c r="X38" s="79">
        <f t="shared" si="9"/>
        <v>-0.9130490016114492</v>
      </c>
      <c r="Y38" s="79">
        <f t="shared" si="9"/>
        <v>-0.8678815489749431</v>
      </c>
      <c r="Z38" s="106">
        <v>473638.71</v>
      </c>
      <c r="AA38" s="107">
        <v>36139</v>
      </c>
      <c r="AB38" s="82">
        <f t="shared" si="3"/>
        <v>13.106027006834722</v>
      </c>
    </row>
    <row r="39" spans="1:28" s="83" customFormat="1" ht="11.25">
      <c r="A39" s="61">
        <v>33</v>
      </c>
      <c r="B39" s="84" t="s">
        <v>29</v>
      </c>
      <c r="C39" s="63" t="s">
        <v>103</v>
      </c>
      <c r="D39" s="64"/>
      <c r="E39" s="65" t="s">
        <v>103</v>
      </c>
      <c r="F39" s="66">
        <v>43364</v>
      </c>
      <c r="G39" s="67" t="s">
        <v>47</v>
      </c>
      <c r="H39" s="68">
        <v>20</v>
      </c>
      <c r="I39" s="68">
        <v>20</v>
      </c>
      <c r="J39" s="69">
        <v>20</v>
      </c>
      <c r="K39" s="70">
        <v>1</v>
      </c>
      <c r="L39" s="71">
        <v>175</v>
      </c>
      <c r="M39" s="72">
        <v>20</v>
      </c>
      <c r="N39" s="71">
        <v>433</v>
      </c>
      <c r="O39" s="72">
        <v>43</v>
      </c>
      <c r="P39" s="71">
        <v>401</v>
      </c>
      <c r="Q39" s="72">
        <v>43</v>
      </c>
      <c r="R39" s="73">
        <f t="shared" si="5"/>
        <v>1009</v>
      </c>
      <c r="S39" s="74">
        <f t="shared" si="6"/>
        <v>106</v>
      </c>
      <c r="T39" s="75">
        <f>S39/J39</f>
        <v>5.3</v>
      </c>
      <c r="U39" s="76">
        <f t="shared" si="2"/>
        <v>9.518867924528301</v>
      </c>
      <c r="V39" s="77"/>
      <c r="W39" s="78"/>
      <c r="X39" s="79"/>
      <c r="Y39" s="79"/>
      <c r="Z39" s="80">
        <v>1009</v>
      </c>
      <c r="AA39" s="81">
        <v>106</v>
      </c>
      <c r="AB39" s="82">
        <f t="shared" si="3"/>
        <v>9.518867924528301</v>
      </c>
    </row>
    <row r="40" spans="1:28" s="83" customFormat="1" ht="11.25">
      <c r="A40" s="61">
        <v>34</v>
      </c>
      <c r="B40" s="62"/>
      <c r="C40" s="63" t="s">
        <v>70</v>
      </c>
      <c r="D40" s="64" t="s">
        <v>43</v>
      </c>
      <c r="E40" s="65" t="s">
        <v>70</v>
      </c>
      <c r="F40" s="66">
        <v>43343</v>
      </c>
      <c r="G40" s="67" t="s">
        <v>38</v>
      </c>
      <c r="H40" s="68">
        <v>275</v>
      </c>
      <c r="I40" s="68">
        <v>5</v>
      </c>
      <c r="J40" s="69">
        <v>5</v>
      </c>
      <c r="K40" s="70">
        <v>4</v>
      </c>
      <c r="L40" s="71">
        <v>182</v>
      </c>
      <c r="M40" s="72">
        <v>20</v>
      </c>
      <c r="N40" s="71">
        <v>322</v>
      </c>
      <c r="O40" s="72">
        <v>36</v>
      </c>
      <c r="P40" s="71">
        <v>246</v>
      </c>
      <c r="Q40" s="72">
        <v>27</v>
      </c>
      <c r="R40" s="73">
        <f t="shared" si="5"/>
        <v>750</v>
      </c>
      <c r="S40" s="74">
        <f t="shared" si="6"/>
        <v>83</v>
      </c>
      <c r="T40" s="75">
        <f>S40/J40</f>
        <v>16.6</v>
      </c>
      <c r="U40" s="76">
        <f t="shared" si="2"/>
        <v>9.036144578313253</v>
      </c>
      <c r="V40" s="77">
        <v>15048.719999999998</v>
      </c>
      <c r="W40" s="78">
        <v>1500</v>
      </c>
      <c r="X40" s="79">
        <f aca="true" t="shared" si="10" ref="X40:X48">IF(V40&lt;&gt;0,-(V40-R40)/V40,"")</f>
        <v>-0.9501618742324929</v>
      </c>
      <c r="Y40" s="79">
        <f aca="true" t="shared" si="11" ref="Y40:Y48">IF(W40&lt;&gt;0,-(W40-S40)/W40,"")</f>
        <v>-0.9446666666666667</v>
      </c>
      <c r="Z40" s="80">
        <v>827227.4</v>
      </c>
      <c r="AA40" s="81">
        <v>96694</v>
      </c>
      <c r="AB40" s="82">
        <f t="shared" si="3"/>
        <v>8.555105797671004</v>
      </c>
    </row>
    <row r="41" spans="1:28" s="83" customFormat="1" ht="11.25">
      <c r="A41" s="61">
        <v>35</v>
      </c>
      <c r="B41" s="62"/>
      <c r="C41" s="63" t="s">
        <v>76</v>
      </c>
      <c r="D41" s="64" t="s">
        <v>43</v>
      </c>
      <c r="E41" s="65" t="s">
        <v>75</v>
      </c>
      <c r="F41" s="66">
        <v>43350</v>
      </c>
      <c r="G41" s="67" t="s">
        <v>38</v>
      </c>
      <c r="H41" s="68">
        <v>127</v>
      </c>
      <c r="I41" s="68">
        <v>4</v>
      </c>
      <c r="J41" s="69">
        <v>4</v>
      </c>
      <c r="K41" s="70">
        <v>3</v>
      </c>
      <c r="L41" s="71">
        <v>165.86</v>
      </c>
      <c r="M41" s="72">
        <v>10</v>
      </c>
      <c r="N41" s="71">
        <v>411.01</v>
      </c>
      <c r="O41" s="72">
        <v>35</v>
      </c>
      <c r="P41" s="71">
        <v>407.25</v>
      </c>
      <c r="Q41" s="72">
        <v>29</v>
      </c>
      <c r="R41" s="73">
        <f t="shared" si="5"/>
        <v>984.12</v>
      </c>
      <c r="S41" s="74">
        <f t="shared" si="6"/>
        <v>74</v>
      </c>
      <c r="T41" s="75">
        <f>S41/J41</f>
        <v>18.5</v>
      </c>
      <c r="U41" s="76">
        <f t="shared" si="2"/>
        <v>13.298918918918918</v>
      </c>
      <c r="V41" s="77">
        <v>24556.46</v>
      </c>
      <c r="W41" s="78">
        <v>1502</v>
      </c>
      <c r="X41" s="79">
        <f t="shared" si="10"/>
        <v>-0.9599241910275341</v>
      </c>
      <c r="Y41" s="79">
        <f t="shared" si="11"/>
        <v>-0.9507323568575233</v>
      </c>
      <c r="Z41" s="80">
        <v>251980.32</v>
      </c>
      <c r="AA41" s="81">
        <v>18439</v>
      </c>
      <c r="AB41" s="82">
        <f t="shared" si="3"/>
        <v>13.665617441292913</v>
      </c>
    </row>
    <row r="42" spans="1:28" s="83" customFormat="1" ht="11.25">
      <c r="A42" s="61">
        <v>36</v>
      </c>
      <c r="B42" s="62"/>
      <c r="C42" s="63" t="s">
        <v>65</v>
      </c>
      <c r="D42" s="64" t="s">
        <v>50</v>
      </c>
      <c r="E42" s="65" t="s">
        <v>66</v>
      </c>
      <c r="F42" s="66">
        <v>43336</v>
      </c>
      <c r="G42" s="67" t="s">
        <v>38</v>
      </c>
      <c r="H42" s="68">
        <v>63</v>
      </c>
      <c r="I42" s="68">
        <v>2</v>
      </c>
      <c r="J42" s="69">
        <v>2</v>
      </c>
      <c r="K42" s="70">
        <v>5</v>
      </c>
      <c r="L42" s="71">
        <v>450.25</v>
      </c>
      <c r="M42" s="72">
        <v>20</v>
      </c>
      <c r="N42" s="71">
        <v>505.4</v>
      </c>
      <c r="O42" s="72">
        <v>24</v>
      </c>
      <c r="P42" s="71">
        <v>199.05</v>
      </c>
      <c r="Q42" s="72">
        <v>9</v>
      </c>
      <c r="R42" s="73">
        <f t="shared" si="5"/>
        <v>1154.7</v>
      </c>
      <c r="S42" s="74">
        <f t="shared" si="6"/>
        <v>53</v>
      </c>
      <c r="T42" s="75">
        <f>S42/J42</f>
        <v>26.5</v>
      </c>
      <c r="U42" s="76">
        <f t="shared" si="2"/>
        <v>21.78679245283019</v>
      </c>
      <c r="V42" s="77">
        <v>8959.51</v>
      </c>
      <c r="W42" s="78">
        <v>488</v>
      </c>
      <c r="X42" s="79">
        <f t="shared" si="10"/>
        <v>-0.8711201840279212</v>
      </c>
      <c r="Y42" s="79">
        <f t="shared" si="11"/>
        <v>-0.8913934426229508</v>
      </c>
      <c r="Z42" s="106">
        <v>299178.48</v>
      </c>
      <c r="AA42" s="107">
        <v>19658</v>
      </c>
      <c r="AB42" s="82">
        <f t="shared" si="3"/>
        <v>15.219171838437276</v>
      </c>
    </row>
    <row r="43" spans="1:28" s="83" customFormat="1" ht="11.25">
      <c r="A43" s="61">
        <v>37</v>
      </c>
      <c r="B43" s="62"/>
      <c r="C43" s="63" t="s">
        <v>64</v>
      </c>
      <c r="D43" s="64" t="s">
        <v>40</v>
      </c>
      <c r="E43" s="65" t="s">
        <v>64</v>
      </c>
      <c r="F43" s="66">
        <v>43336</v>
      </c>
      <c r="G43" s="67" t="s">
        <v>38</v>
      </c>
      <c r="H43" s="68">
        <v>108</v>
      </c>
      <c r="I43" s="68">
        <v>2</v>
      </c>
      <c r="J43" s="69">
        <v>2</v>
      </c>
      <c r="K43" s="70">
        <v>5</v>
      </c>
      <c r="L43" s="71">
        <v>84</v>
      </c>
      <c r="M43" s="72">
        <v>9</v>
      </c>
      <c r="N43" s="71">
        <v>183</v>
      </c>
      <c r="O43" s="72">
        <v>20</v>
      </c>
      <c r="P43" s="71">
        <v>50</v>
      </c>
      <c r="Q43" s="72">
        <v>5</v>
      </c>
      <c r="R43" s="73">
        <f t="shared" si="5"/>
        <v>317</v>
      </c>
      <c r="S43" s="74">
        <f t="shared" si="6"/>
        <v>34</v>
      </c>
      <c r="T43" s="75">
        <f>S43/J43</f>
        <v>17</v>
      </c>
      <c r="U43" s="76">
        <f t="shared" si="2"/>
        <v>9.323529411764707</v>
      </c>
      <c r="V43" s="77">
        <v>1488.44</v>
      </c>
      <c r="W43" s="78">
        <v>149</v>
      </c>
      <c r="X43" s="79">
        <f t="shared" si="10"/>
        <v>-0.7870253419687727</v>
      </c>
      <c r="Y43" s="79">
        <f t="shared" si="11"/>
        <v>-0.7718120805369127</v>
      </c>
      <c r="Z43" s="106">
        <v>208782.43</v>
      </c>
      <c r="AA43" s="107">
        <v>18664</v>
      </c>
      <c r="AB43" s="82">
        <f t="shared" si="3"/>
        <v>11.186371088726961</v>
      </c>
    </row>
    <row r="44" spans="1:28" s="83" customFormat="1" ht="11.25">
      <c r="A44" s="61">
        <v>38</v>
      </c>
      <c r="B44" s="92"/>
      <c r="C44" s="99" t="s">
        <v>89</v>
      </c>
      <c r="D44" s="64" t="s">
        <v>40</v>
      </c>
      <c r="E44" s="100" t="s">
        <v>89</v>
      </c>
      <c r="F44" s="66">
        <v>43357</v>
      </c>
      <c r="G44" s="67" t="s">
        <v>41</v>
      </c>
      <c r="H44" s="68">
        <v>30</v>
      </c>
      <c r="I44" s="68">
        <v>3</v>
      </c>
      <c r="J44" s="69">
        <v>3</v>
      </c>
      <c r="K44" s="70">
        <v>2</v>
      </c>
      <c r="L44" s="71">
        <v>56</v>
      </c>
      <c r="M44" s="72">
        <v>8</v>
      </c>
      <c r="N44" s="71">
        <v>54</v>
      </c>
      <c r="O44" s="72">
        <v>6</v>
      </c>
      <c r="P44" s="71">
        <v>131</v>
      </c>
      <c r="Q44" s="72">
        <v>17</v>
      </c>
      <c r="R44" s="73">
        <f t="shared" si="5"/>
        <v>241</v>
      </c>
      <c r="S44" s="74">
        <f t="shared" si="6"/>
        <v>31</v>
      </c>
      <c r="T44" s="75">
        <f>S44/J44</f>
        <v>10.333333333333334</v>
      </c>
      <c r="U44" s="76"/>
      <c r="V44" s="77">
        <v>4691.66</v>
      </c>
      <c r="W44" s="78">
        <v>404</v>
      </c>
      <c r="X44" s="79">
        <f t="shared" si="10"/>
        <v>-0.9486322538291351</v>
      </c>
      <c r="Y44" s="79">
        <f t="shared" si="11"/>
        <v>-0.9232673267326733</v>
      </c>
      <c r="Z44" s="101">
        <v>8074.66</v>
      </c>
      <c r="AA44" s="102">
        <v>746</v>
      </c>
      <c r="AB44" s="82">
        <f t="shared" si="3"/>
        <v>10.823941018766757</v>
      </c>
    </row>
    <row r="45" spans="1:28" s="83" customFormat="1" ht="11.25">
      <c r="A45" s="61">
        <v>39</v>
      </c>
      <c r="B45" s="62"/>
      <c r="C45" s="63" t="s">
        <v>90</v>
      </c>
      <c r="D45" s="64" t="s">
        <v>49</v>
      </c>
      <c r="E45" s="65" t="s">
        <v>91</v>
      </c>
      <c r="F45" s="66">
        <v>43357</v>
      </c>
      <c r="G45" s="67" t="s">
        <v>44</v>
      </c>
      <c r="H45" s="68">
        <v>44</v>
      </c>
      <c r="I45" s="68">
        <v>4</v>
      </c>
      <c r="J45" s="69">
        <v>4</v>
      </c>
      <c r="K45" s="70">
        <v>2</v>
      </c>
      <c r="L45" s="71">
        <v>70</v>
      </c>
      <c r="M45" s="72">
        <v>7</v>
      </c>
      <c r="N45" s="71">
        <v>168</v>
      </c>
      <c r="O45" s="72">
        <v>15</v>
      </c>
      <c r="P45" s="71">
        <v>70</v>
      </c>
      <c r="Q45" s="72">
        <v>7</v>
      </c>
      <c r="R45" s="108">
        <f t="shared" si="5"/>
        <v>308</v>
      </c>
      <c r="S45" s="109">
        <f t="shared" si="6"/>
        <v>29</v>
      </c>
      <c r="T45" s="75">
        <f>S45/J45</f>
        <v>7.25</v>
      </c>
      <c r="U45" s="76">
        <f>R45/S45</f>
        <v>10.620689655172415</v>
      </c>
      <c r="V45" s="77">
        <v>16269.5</v>
      </c>
      <c r="W45" s="78">
        <v>1212</v>
      </c>
      <c r="X45" s="79">
        <f t="shared" si="10"/>
        <v>-0.981068871200713</v>
      </c>
      <c r="Y45" s="79">
        <f t="shared" si="11"/>
        <v>-0.9760726072607261</v>
      </c>
      <c r="Z45" s="104">
        <v>26358.5</v>
      </c>
      <c r="AA45" s="105">
        <v>2110</v>
      </c>
      <c r="AB45" s="82">
        <f t="shared" si="3"/>
        <v>12.492180094786729</v>
      </c>
    </row>
    <row r="46" spans="1:28" s="83" customFormat="1" ht="11.25">
      <c r="A46" s="61">
        <v>40</v>
      </c>
      <c r="B46" s="62"/>
      <c r="C46" s="63" t="s">
        <v>52</v>
      </c>
      <c r="D46" s="64" t="s">
        <v>34</v>
      </c>
      <c r="E46" s="65" t="s">
        <v>53</v>
      </c>
      <c r="F46" s="66">
        <v>43280</v>
      </c>
      <c r="G46" s="67" t="s">
        <v>44</v>
      </c>
      <c r="H46" s="68">
        <v>248</v>
      </c>
      <c r="I46" s="68">
        <v>1</v>
      </c>
      <c r="J46" s="69">
        <v>1</v>
      </c>
      <c r="K46" s="70">
        <v>13</v>
      </c>
      <c r="L46" s="71">
        <v>26</v>
      </c>
      <c r="M46" s="72">
        <v>2</v>
      </c>
      <c r="N46" s="71">
        <v>76</v>
      </c>
      <c r="O46" s="72">
        <v>6</v>
      </c>
      <c r="P46" s="71">
        <v>160</v>
      </c>
      <c r="Q46" s="72">
        <v>13</v>
      </c>
      <c r="R46" s="108">
        <f t="shared" si="5"/>
        <v>262</v>
      </c>
      <c r="S46" s="109">
        <f t="shared" si="6"/>
        <v>21</v>
      </c>
      <c r="T46" s="75">
        <f>S46/J46</f>
        <v>21</v>
      </c>
      <c r="U46" s="76">
        <f>R46/S46</f>
        <v>12.476190476190476</v>
      </c>
      <c r="V46" s="77">
        <v>12</v>
      </c>
      <c r="W46" s="78">
        <v>1</v>
      </c>
      <c r="X46" s="79">
        <f t="shared" si="10"/>
        <v>20.833333333333332</v>
      </c>
      <c r="Y46" s="79">
        <f t="shared" si="11"/>
        <v>20</v>
      </c>
      <c r="Z46" s="104">
        <v>493681.5</v>
      </c>
      <c r="AA46" s="105">
        <v>43108</v>
      </c>
      <c r="AB46" s="82">
        <f t="shared" si="3"/>
        <v>11.452201447527141</v>
      </c>
    </row>
    <row r="47" spans="1:28" s="83" customFormat="1" ht="11.25">
      <c r="A47" s="61">
        <v>41</v>
      </c>
      <c r="B47" s="103"/>
      <c r="C47" s="63" t="s">
        <v>56</v>
      </c>
      <c r="D47" s="64" t="s">
        <v>46</v>
      </c>
      <c r="E47" s="65" t="s">
        <v>56</v>
      </c>
      <c r="F47" s="66">
        <v>43315</v>
      </c>
      <c r="G47" s="67" t="s">
        <v>38</v>
      </c>
      <c r="H47" s="68">
        <v>280</v>
      </c>
      <c r="I47" s="68">
        <v>1</v>
      </c>
      <c r="J47" s="69">
        <v>1</v>
      </c>
      <c r="K47" s="70">
        <v>6</v>
      </c>
      <c r="L47" s="71">
        <v>0</v>
      </c>
      <c r="M47" s="72">
        <v>0</v>
      </c>
      <c r="N47" s="71">
        <v>52</v>
      </c>
      <c r="O47" s="72">
        <v>5</v>
      </c>
      <c r="P47" s="71">
        <v>74</v>
      </c>
      <c r="Q47" s="72">
        <v>7</v>
      </c>
      <c r="R47" s="73">
        <f t="shared" si="5"/>
        <v>126</v>
      </c>
      <c r="S47" s="74">
        <f t="shared" si="6"/>
        <v>12</v>
      </c>
      <c r="T47" s="75">
        <f>S47/J47</f>
        <v>12</v>
      </c>
      <c r="U47" s="76">
        <f>R47/S47</f>
        <v>10.5</v>
      </c>
      <c r="V47" s="77">
        <v>148</v>
      </c>
      <c r="W47" s="78">
        <v>14</v>
      </c>
      <c r="X47" s="79">
        <f t="shared" si="10"/>
        <v>-0.14864864864864866</v>
      </c>
      <c r="Y47" s="79">
        <f t="shared" si="11"/>
        <v>-0.14285714285714285</v>
      </c>
      <c r="Z47" s="80">
        <v>591617.12</v>
      </c>
      <c r="AA47" s="81">
        <v>50382</v>
      </c>
      <c r="AB47" s="82">
        <f t="shared" si="3"/>
        <v>11.742628716605136</v>
      </c>
    </row>
    <row r="48" spans="1:28" s="83" customFormat="1" ht="11.25">
      <c r="A48" s="61">
        <v>42</v>
      </c>
      <c r="B48" s="62"/>
      <c r="C48" s="63" t="s">
        <v>67</v>
      </c>
      <c r="D48" s="64" t="s">
        <v>30</v>
      </c>
      <c r="E48" s="65" t="s">
        <v>68</v>
      </c>
      <c r="F48" s="66">
        <v>43336</v>
      </c>
      <c r="G48" s="67" t="s">
        <v>44</v>
      </c>
      <c r="H48" s="68">
        <v>35</v>
      </c>
      <c r="I48" s="68">
        <v>1</v>
      </c>
      <c r="J48" s="69">
        <v>1</v>
      </c>
      <c r="K48" s="70">
        <v>5</v>
      </c>
      <c r="L48" s="71">
        <v>0</v>
      </c>
      <c r="M48" s="72">
        <v>0</v>
      </c>
      <c r="N48" s="71">
        <v>0</v>
      </c>
      <c r="O48" s="72">
        <v>0</v>
      </c>
      <c r="P48" s="71">
        <v>60</v>
      </c>
      <c r="Q48" s="72">
        <v>5</v>
      </c>
      <c r="R48" s="108">
        <f t="shared" si="5"/>
        <v>60</v>
      </c>
      <c r="S48" s="109">
        <f t="shared" si="6"/>
        <v>5</v>
      </c>
      <c r="T48" s="75">
        <f>S48/J48</f>
        <v>5</v>
      </c>
      <c r="U48" s="76">
        <f>R48/S48</f>
        <v>12</v>
      </c>
      <c r="V48" s="77">
        <v>74</v>
      </c>
      <c r="W48" s="78">
        <v>6</v>
      </c>
      <c r="X48" s="79">
        <f t="shared" si="10"/>
        <v>-0.1891891891891892</v>
      </c>
      <c r="Y48" s="79">
        <f t="shared" si="11"/>
        <v>-0.16666666666666666</v>
      </c>
      <c r="Z48" s="90">
        <v>27897.5</v>
      </c>
      <c r="AA48" s="91">
        <v>2385</v>
      </c>
      <c r="AB48" s="82">
        <f t="shared" si="3"/>
        <v>11.69706498951782</v>
      </c>
    </row>
  </sheetData>
  <sheetProtection selectLockedCells="1" selectUnlockedCells="1"/>
  <mergeCells count="11">
    <mergeCell ref="B1:C1"/>
    <mergeCell ref="L1:AB3"/>
    <mergeCell ref="B2:C2"/>
    <mergeCell ref="B3:C3"/>
    <mergeCell ref="L4:M4"/>
    <mergeCell ref="N4:O4"/>
    <mergeCell ref="P4:Q4"/>
    <mergeCell ref="R4:U4"/>
    <mergeCell ref="V4:W4"/>
    <mergeCell ref="X4:Y4"/>
    <mergeCell ref="Z4:AB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2018-09-28T12:18:57Z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