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30" windowWidth="23925" windowHeight="7545" tabRatio="523" activeTab="0"/>
  </bookViews>
  <sheets>
    <sheet name="18-20.5.2018 (hafta sonu)" sheetId="1" r:id="rId1"/>
  </sheets>
  <definedNames>
    <definedName name="Excel_BuiltIn__FilterDatabase" localSheetId="0">'18-20.5.2018 (hafta sonu)'!$A$1:$AB$55</definedName>
    <definedName name="_xlnm.Print_Area" localSheetId="0">'18-20.5.2018 (hafta sonu)'!#REF!</definedName>
  </definedNames>
  <calcPr fullCalcOnLoad="1"/>
</workbook>
</file>

<file path=xl/sharedStrings.xml><?xml version="1.0" encoding="utf-8"?>
<sst xmlns="http://schemas.openxmlformats.org/spreadsheetml/2006/main" count="243" uniqueCount="119">
  <si>
    <t xml:space="preserve"> </t>
  </si>
  <si>
    <t>Türkiye Haftalık Bilet Satışı ve Hasılat Raporu</t>
  </si>
  <si>
    <r>
      <t xml:space="preserve">If you move the arrow at the right bottom of the page to the left, you can see more columns and you can switch to other pages on the left bottom to see related tables. </t>
    </r>
    <r>
      <rPr>
        <b/>
        <sz val="5"/>
        <color indexed="21"/>
        <rFont val="Corbel"/>
        <family val="2"/>
      </rPr>
      <t xml:space="preserve">The green numbers not complete. </t>
    </r>
    <r>
      <rPr>
        <b/>
        <sz val="5"/>
        <rFont val="Corbel"/>
        <family val="2"/>
      </rPr>
      <t>Sayfanın sağ altındaki oku sola doğru hareket ettirdiğinizde diğer sütunlardaki bilgileri görebilir, gene sayfanın sol altındaki diğer sayfalara geçerek ilgili tabloları inceleyebilirsiniz.</t>
    </r>
    <r>
      <rPr>
        <b/>
        <sz val="5"/>
        <color indexed="21"/>
        <rFont val="Corbel"/>
        <family val="2"/>
      </rPr>
      <t xml:space="preserve"> Yeşil renkle belirtilen sayılar henüz tamamlanmamıştır.</t>
    </r>
  </si>
  <si>
    <t>http://www.antraktsinema.com</t>
  </si>
  <si>
    <t>CUMA</t>
  </si>
  <si>
    <t>CUMARTESİ</t>
  </si>
  <si>
    <t>PAZAR</t>
  </si>
  <si>
    <t>HAFTA SONU TOPLAM</t>
  </si>
  <si>
    <t>ÖNCEKİ HAFTA</t>
  </si>
  <si>
    <t>DEĞİŞİM</t>
  </si>
  <si>
    <t>KÜMÜLATİF</t>
  </si>
  <si>
    <t>FİLMİN ORİJİNAL ADI</t>
  </si>
  <si>
    <t>SINIFLANDIRMA</t>
  </si>
  <si>
    <t>FİLMİN TÜRKÇE ADI</t>
  </si>
  <si>
    <t>VİZYON TARİHİ</t>
  </si>
  <si>
    <t>DAĞITIM</t>
  </si>
  <si>
    <t>ÇIKIŞ KOPYA SAYISI</t>
  </si>
  <si>
    <t>LOKASYON</t>
  </si>
  <si>
    <t>PERDE</t>
  </si>
  <si>
    <t>HAFTA</t>
  </si>
  <si>
    <t>HASILAT</t>
  </si>
  <si>
    <t>BİLET SATIŞ</t>
  </si>
  <si>
    <t xml:space="preserve">HASILAT </t>
  </si>
  <si>
    <r>
      <t xml:space="preserve">BİLET SATIŞ    </t>
    </r>
    <r>
      <rPr>
        <b/>
        <sz val="7"/>
        <color indexed="10"/>
        <rFont val="Webdings"/>
        <family val="1"/>
      </rPr>
      <t>6</t>
    </r>
  </si>
  <si>
    <t>ORTALAMA
BİLET ADEDİ</t>
  </si>
  <si>
    <t>ORTALAMA
BİLET FİYATI</t>
  </si>
  <si>
    <t>BİLET</t>
  </si>
  <si>
    <t>HASILAT %</t>
  </si>
  <si>
    <t>BİLET %</t>
  </si>
  <si>
    <t>YENİ</t>
  </si>
  <si>
    <t>RAMPAGE</t>
  </si>
  <si>
    <t>13+</t>
  </si>
  <si>
    <t>WARNER BROS. TURKEY</t>
  </si>
  <si>
    <t>RAMPAGE: BÜYÜK YIKIM</t>
  </si>
  <si>
    <t>BİZİM KÖYÜN ŞARKISI</t>
  </si>
  <si>
    <t>G</t>
  </si>
  <si>
    <t>CGVMARS DAĞITIM</t>
  </si>
  <si>
    <t>AİLECEK ŞAŞKINIZ</t>
  </si>
  <si>
    <t>7+</t>
  </si>
  <si>
    <t>OFLU HOCA TRAKYA'DA</t>
  </si>
  <si>
    <t>15+</t>
  </si>
  <si>
    <t>UIP TURKEY</t>
  </si>
  <si>
    <t>A QUIET PLACE</t>
  </si>
  <si>
    <t>SESSİZ BİR YER</t>
  </si>
  <si>
    <t>THE NUT JOB 2: NUTTY BY NATURE</t>
  </si>
  <si>
    <t>FINDIK İŞİ 2</t>
  </si>
  <si>
    <t>KELEBEKLER</t>
  </si>
  <si>
    <t>CHANTIER FILMS</t>
  </si>
  <si>
    <t>7+13A</t>
  </si>
  <si>
    <t>BİR FİLM</t>
  </si>
  <si>
    <t>DERİN FİLM</t>
  </si>
  <si>
    <t>KAYBEDENLER KULÜBÜ YOLDA</t>
  </si>
  <si>
    <t>TME</t>
  </si>
  <si>
    <t>13+15A</t>
  </si>
  <si>
    <t>7A</t>
  </si>
  <si>
    <t>KURMACA</t>
  </si>
  <si>
    <t>AYLA</t>
  </si>
  <si>
    <t>ÖZEN FİLM</t>
  </si>
  <si>
    <t>EĞRETİ GELİN LADİK</t>
  </si>
  <si>
    <t>MC FİLM</t>
  </si>
  <si>
    <t>BS DAĞITIM</t>
  </si>
  <si>
    <t>18+</t>
  </si>
  <si>
    <t>ARİF V 216</t>
  </si>
  <si>
    <t>KICKBOXER: RETALIATION</t>
  </si>
  <si>
    <t>MİSİLLEME</t>
  </si>
  <si>
    <t>ÖLÜMLÜ DÜNYA</t>
  </si>
  <si>
    <t>PİNEMA</t>
  </si>
  <si>
    <t>SAPLANTI</t>
  </si>
  <si>
    <t>CİCİ BABAM</t>
  </si>
  <si>
    <t>MASHA I MEDVED 2</t>
  </si>
  <si>
    <t>MAŞA İLE KOCA AYI 2: SONSUZ ARKADAŞLIK</t>
  </si>
  <si>
    <t>A WRINKLE IN TIME</t>
  </si>
  <si>
    <t>ZAMANDA KIVRILMA</t>
  </si>
  <si>
    <t>CROOKED HOUSE</t>
  </si>
  <si>
    <t>ÇARPIK EVDEKİ CESETLER</t>
  </si>
  <si>
    <t>TAXIM HOL'EM</t>
  </si>
  <si>
    <t>TAXIM HOLD'EM</t>
  </si>
  <si>
    <t>THE LODGERS</t>
  </si>
  <si>
    <t>LANETLİ KONAK</t>
  </si>
  <si>
    <t>AVENGERS: INFINITY WAR</t>
  </si>
  <si>
    <t>YENİLMEZLER: SONSUZLUK SAVAŞI</t>
  </si>
  <si>
    <t>4N1K 2</t>
  </si>
  <si>
    <t>RENKLİ BALIK YENİ DÜNYA KAŞİFİ</t>
  </si>
  <si>
    <t>KAÇ KAÇABİLİRSEN!</t>
  </si>
  <si>
    <t>SON OYUN</t>
  </si>
  <si>
    <t>ŞAŞKINLAR ÇETESİ</t>
  </si>
  <si>
    <t>FINDIK VERESİYE</t>
  </si>
  <si>
    <t>DEN OF THIEVES</t>
  </si>
  <si>
    <t>SUÇ TAKIMI</t>
  </si>
  <si>
    <t>TAXI 5</t>
  </si>
  <si>
    <t>TRUTH OR DARE</t>
  </si>
  <si>
    <t>DOĞRULUK MU CESARET Mİ?</t>
  </si>
  <si>
    <t>OYUN GECESİ</t>
  </si>
  <si>
    <t>GAME NIGHT</t>
  </si>
  <si>
    <t>10X10</t>
  </si>
  <si>
    <t>HEMŞİRE</t>
  </si>
  <si>
    <t>MR. GAY SYRIA</t>
  </si>
  <si>
    <t>KRAL ŞAKİR: OYUN ZAMANI</t>
  </si>
  <si>
    <t>AŞKIN GÖREN GÖZLERE İHTİYACI YOK</t>
  </si>
  <si>
    <t>ÖĞRENCİ KAFASI SOYGUN</t>
  </si>
  <si>
    <t>TUTSAK</t>
  </si>
  <si>
    <t>ELİM SENDE</t>
  </si>
  <si>
    <t>TELLE MERE, TELLE FILLE</t>
  </si>
  <si>
    <t>EYVAH ANNE OLUYORUM</t>
  </si>
  <si>
    <t>CEHENNEMDEN SELFIE</t>
  </si>
  <si>
    <t>SELFIE FROM HELL</t>
  </si>
  <si>
    <t>PARTİLERDE KIZ TAVLAMA SANATI</t>
  </si>
  <si>
    <t>HOW TO TALK TO GIRLS AT PARTIES</t>
  </si>
  <si>
    <t>18 - 20 MAYIS  2018 / 21. VİZYON HAFTASI</t>
  </si>
  <si>
    <t>BAL KAYMAK</t>
  </si>
  <si>
    <t>JUST GETTING STARTED</t>
  </si>
  <si>
    <t>DAHA YENİ BAŞLADIK</t>
  </si>
  <si>
    <t>MEZARLIK</t>
  </si>
  <si>
    <t>KİRAZ MEVSİMİ</t>
  </si>
  <si>
    <t>3 VAKTE KADAR</t>
  </si>
  <si>
    <t>SIEMBAMBA</t>
  </si>
  <si>
    <t>CHARMING</t>
  </si>
  <si>
    <t>DEADPOOL 2</t>
  </si>
  <si>
    <t>YAKIŞIKLI PRENS</t>
  </si>
</sst>
</file>

<file path=xl/styles.xml><?xml version="1.0" encoding="utf-8"?>
<styleSheet xmlns="http://schemas.openxmlformats.org/spreadsheetml/2006/main">
  <numFmts count="22">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_-* #,##0.00\ _T_L_-;\-* #,##0.00\ _T_L_-;_-* \-??\ _T_L_-;_-@_-"/>
    <numFmt numFmtId="165" formatCode="_(* #,##0.00_);_(* \(#,##0.00\);_(* \-??_);_(@_)"/>
    <numFmt numFmtId="166" formatCode="d\ mmmm\ yy;@"/>
    <numFmt numFmtId="167" formatCode="_-* #,##0.00&quot; ₺&quot;_-;\-* #,##0.00&quot; ₺&quot;_-;_-* \-??&quot; ₺&quot;_-;_-@_-"/>
    <numFmt numFmtId="168" formatCode="_-* #,##0.00\ _Y_T_L_-;\-* #,##0.00\ _Y_T_L_-;_-* \-??\ _Y_T_L_-;_-@_-"/>
    <numFmt numFmtId="169" formatCode="dd/mm/yyyy"/>
    <numFmt numFmtId="170" formatCode="dd/mm/yy;@"/>
    <numFmt numFmtId="171" formatCode="0\ %\ "/>
    <numFmt numFmtId="172" formatCode="_ * #,##0.00_)&quot; TRY&quot;_ ;_ * \(#,##0.00&quot;) TRY&quot;_ ;_ * \-??_)&quot; TRY&quot;_ ;_ @_ "/>
    <numFmt numFmtId="173" formatCode="_-* #,##0.00\ _₺_-;\-* #,##0.00\ _₺_-;_-* \-??\ _₺_-;_-@_-"/>
    <numFmt numFmtId="174" formatCode="dd/mmm"/>
    <numFmt numFmtId="175" formatCode="#,##0.00\ \ "/>
    <numFmt numFmtId="176" formatCode="#,##0\ "/>
    <numFmt numFmtId="177" formatCode="#,##0.00\ &quot;TL&quot;"/>
  </numFmts>
  <fonts count="68">
    <font>
      <sz val="10"/>
      <name val="Arial"/>
      <family val="2"/>
    </font>
    <font>
      <sz val="10"/>
      <name val="Verdana"/>
      <family val="2"/>
    </font>
    <font>
      <u val="single"/>
      <sz val="10"/>
      <color indexed="39"/>
      <name val="Arial"/>
      <family val="2"/>
    </font>
    <font>
      <sz val="11"/>
      <color indexed="8"/>
      <name val="Calibri"/>
      <family val="2"/>
    </font>
    <font>
      <b/>
      <sz val="11"/>
      <color indexed="9"/>
      <name val="Calibri"/>
      <family val="2"/>
    </font>
    <font>
      <b/>
      <sz val="8"/>
      <name val="Calibri"/>
      <family val="2"/>
    </font>
    <font>
      <sz val="7"/>
      <name val="Calibri"/>
      <family val="2"/>
    </font>
    <font>
      <sz val="8"/>
      <name val="Arial"/>
      <family val="2"/>
    </font>
    <font>
      <sz val="5"/>
      <name val="Arial"/>
      <family val="2"/>
    </font>
    <font>
      <sz val="7"/>
      <name val="Arial"/>
      <family val="2"/>
    </font>
    <font>
      <b/>
      <sz val="7"/>
      <name val="Arial"/>
      <family val="2"/>
    </font>
    <font>
      <sz val="7"/>
      <color indexed="30"/>
      <name val="Arial"/>
      <family val="2"/>
    </font>
    <font>
      <b/>
      <sz val="7"/>
      <name val="Verdana"/>
      <family val="2"/>
    </font>
    <font>
      <sz val="7"/>
      <name val="Verdana"/>
      <family val="2"/>
    </font>
    <font>
      <sz val="5"/>
      <color indexed="9"/>
      <name val="Calibri"/>
      <family val="2"/>
    </font>
    <font>
      <sz val="10"/>
      <color indexed="9"/>
      <name val="Calibri"/>
      <family val="2"/>
    </font>
    <font>
      <sz val="10"/>
      <color indexed="30"/>
      <name val="Calibri"/>
      <family val="2"/>
    </font>
    <font>
      <b/>
      <sz val="5"/>
      <name val="Corbel"/>
      <family val="2"/>
    </font>
    <font>
      <b/>
      <sz val="5"/>
      <color indexed="21"/>
      <name val="Corbel"/>
      <family val="2"/>
    </font>
    <font>
      <b/>
      <sz val="8"/>
      <name val="Corbel"/>
      <family val="2"/>
    </font>
    <font>
      <u val="single"/>
      <sz val="8"/>
      <color indexed="12"/>
      <name val="Arial"/>
      <family val="2"/>
    </font>
    <font>
      <sz val="10"/>
      <color indexed="30"/>
      <name val="Arial"/>
      <family val="2"/>
    </font>
    <font>
      <b/>
      <sz val="8"/>
      <color indexed="56"/>
      <name val="Calibri"/>
      <family val="2"/>
    </font>
    <font>
      <b/>
      <sz val="8"/>
      <color indexed="30"/>
      <name val="Corbel"/>
      <family val="2"/>
    </font>
    <font>
      <sz val="7"/>
      <color indexed="9"/>
      <name val="Calibri"/>
      <family val="2"/>
    </font>
    <font>
      <b/>
      <sz val="7"/>
      <color indexed="9"/>
      <name val="Calibri"/>
      <family val="2"/>
    </font>
    <font>
      <b/>
      <sz val="5"/>
      <color indexed="9"/>
      <name val="Calibri"/>
      <family val="2"/>
    </font>
    <font>
      <b/>
      <sz val="7"/>
      <color indexed="30"/>
      <name val="Calibri"/>
      <family val="2"/>
    </font>
    <font>
      <b/>
      <sz val="7"/>
      <color indexed="40"/>
      <name val="Calibri"/>
      <family val="2"/>
    </font>
    <font>
      <b/>
      <sz val="7"/>
      <color indexed="10"/>
      <name val="Webdings"/>
      <family val="1"/>
    </font>
    <font>
      <b/>
      <sz val="7"/>
      <color indexed="23"/>
      <name val="Calibri"/>
      <family val="2"/>
    </font>
    <font>
      <b/>
      <sz val="5"/>
      <name val="Calibri"/>
      <family val="2"/>
    </font>
    <font>
      <sz val="7"/>
      <color indexed="30"/>
      <name val="Calibri"/>
      <family val="2"/>
    </font>
    <font>
      <b/>
      <sz val="7"/>
      <color indexed="63"/>
      <name val="Calibri"/>
      <family val="2"/>
    </font>
    <font>
      <sz val="7"/>
      <color indexed="63"/>
      <name val="Calibri"/>
      <family val="2"/>
    </font>
    <font>
      <sz val="7"/>
      <color indexed="8"/>
      <name val="Calibri"/>
      <family val="2"/>
    </font>
    <font>
      <sz val="11"/>
      <color indexed="17"/>
      <name val="Calibri"/>
      <family val="2"/>
    </font>
    <font>
      <sz val="11"/>
      <color indexed="9"/>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indexed="4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indexed="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23"/>
        <bgColor indexed="64"/>
      </patternFill>
    </fill>
    <fill>
      <patternFill patternType="solid">
        <fgColor indexed="22"/>
        <bgColor indexed="64"/>
      </patternFill>
    </fill>
  </fills>
  <borders count="1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style="thin">
        <color theme="4"/>
      </top>
      <bottom style="double">
        <color theme="4"/>
      </bottom>
    </border>
    <border>
      <left>
        <color indexed="63"/>
      </left>
      <right>
        <color indexed="63"/>
      </right>
      <top>
        <color indexed="63"/>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hair">
        <color indexed="8"/>
      </left>
      <right style="hair">
        <color indexed="8"/>
      </right>
      <top style="hair">
        <color indexed="8"/>
      </top>
      <bottom style="hair">
        <color indexed="8"/>
      </bottom>
    </border>
  </borders>
  <cellStyleXfs count="14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1" applyNumberFormat="0" applyFill="0" applyAlignment="0" applyProtection="0"/>
    <xf numFmtId="0" fontId="56" fillId="0" borderId="2" applyNumberFormat="0" applyFill="0" applyAlignment="0" applyProtection="0"/>
    <xf numFmtId="0" fontId="57" fillId="0" borderId="3" applyNumberFormat="0" applyFill="0" applyAlignment="0" applyProtection="0"/>
    <xf numFmtId="0" fontId="58" fillId="0" borderId="4" applyNumberFormat="0" applyFill="0" applyAlignment="0" applyProtection="0"/>
    <xf numFmtId="0" fontId="58" fillId="0" borderId="0" applyNumberFormat="0" applyFill="0" applyBorder="0" applyAlignment="0" applyProtection="0"/>
    <xf numFmtId="173" fontId="0" fillId="0" borderId="0" applyFill="0" applyBorder="0" applyAlignment="0" applyProtection="0"/>
    <xf numFmtId="41"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5" fontId="0" fillId="0" borderId="0" applyFill="0" applyBorder="0" applyAlignment="0" applyProtection="0"/>
    <xf numFmtId="0" fontId="59" fillId="20" borderId="5" applyNumberFormat="0" applyAlignment="0" applyProtection="0"/>
    <xf numFmtId="0" fontId="3" fillId="0" borderId="0">
      <alignment/>
      <protection/>
    </xf>
    <xf numFmtId="0" fontId="36" fillId="21" borderId="0" applyNumberFormat="0" applyBorder="0" applyAlignment="0" applyProtection="0"/>
    <xf numFmtId="0" fontId="60" fillId="22" borderId="6" applyNumberFormat="0" applyAlignment="0" applyProtection="0"/>
    <xf numFmtId="0" fontId="61" fillId="20" borderId="6" applyNumberFormat="0" applyAlignment="0" applyProtection="0"/>
    <xf numFmtId="0" fontId="62" fillId="23" borderId="7" applyNumberFormat="0" applyAlignment="0" applyProtection="0"/>
    <xf numFmtId="0" fontId="63" fillId="24" borderId="0" applyNumberFormat="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4" fillId="25" borderId="0" applyNumberFormat="0" applyBorder="0" applyAlignment="0" applyProtection="0"/>
    <xf numFmtId="166"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166" fontId="0" fillId="0" borderId="0">
      <alignment/>
      <protection/>
    </xf>
    <xf numFmtId="0" fontId="0" fillId="0" borderId="0">
      <alignment/>
      <protection/>
    </xf>
    <xf numFmtId="0" fontId="0" fillId="0" borderId="0">
      <alignment/>
      <protection/>
    </xf>
    <xf numFmtId="0" fontId="0" fillId="0" borderId="0">
      <alignment/>
      <protection/>
    </xf>
    <xf numFmtId="166" fontId="3" fillId="0" borderId="0">
      <alignment/>
      <protection/>
    </xf>
    <xf numFmtId="0" fontId="0" fillId="0" borderId="0">
      <alignment/>
      <protection/>
    </xf>
    <xf numFmtId="166" fontId="0" fillId="0" borderId="0">
      <alignment/>
      <protection/>
    </xf>
    <xf numFmtId="0" fontId="3" fillId="0" borderId="0">
      <alignment/>
      <protection/>
    </xf>
    <xf numFmtId="166" fontId="3" fillId="0" borderId="0">
      <alignment/>
      <protection/>
    </xf>
    <xf numFmtId="166" fontId="3" fillId="0" borderId="0">
      <alignment/>
      <protection/>
    </xf>
    <xf numFmtId="166" fontId="3" fillId="0" borderId="0">
      <alignment/>
      <protection/>
    </xf>
    <xf numFmtId="166" fontId="3" fillId="0" borderId="0">
      <alignment/>
      <protection/>
    </xf>
    <xf numFmtId="0" fontId="0" fillId="0" borderId="0">
      <alignment/>
      <protection/>
    </xf>
    <xf numFmtId="0" fontId="0" fillId="0" borderId="0">
      <alignment/>
      <protection/>
    </xf>
    <xf numFmtId="166" fontId="3" fillId="0" borderId="0">
      <alignment/>
      <protection/>
    </xf>
    <xf numFmtId="166" fontId="3" fillId="0" borderId="0">
      <alignment/>
      <protection/>
    </xf>
    <xf numFmtId="0" fontId="3" fillId="0" borderId="0">
      <alignment/>
      <protection/>
    </xf>
    <xf numFmtId="0" fontId="0" fillId="0" borderId="0">
      <alignment/>
      <protection/>
    </xf>
    <xf numFmtId="166" fontId="0" fillId="0" borderId="0">
      <alignment/>
      <protection/>
    </xf>
    <xf numFmtId="166" fontId="3" fillId="0" borderId="0">
      <alignment/>
      <protection/>
    </xf>
    <xf numFmtId="166" fontId="3" fillId="0" borderId="0">
      <alignment/>
      <protection/>
    </xf>
    <xf numFmtId="0" fontId="0" fillId="26" borderId="8" applyNumberFormat="0" applyFont="0" applyAlignment="0" applyProtection="0"/>
    <xf numFmtId="0" fontId="65" fillId="27" borderId="0" applyNumberFormat="0" applyBorder="0" applyAlignment="0" applyProtection="0"/>
    <xf numFmtId="0" fontId="4" fillId="28" borderId="9">
      <alignment horizontal="center" vertical="center"/>
      <protection/>
    </xf>
    <xf numFmtId="172" fontId="0" fillId="0" borderId="0" applyFill="0" applyBorder="0" applyAlignment="0" applyProtection="0"/>
    <xf numFmtId="42"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0" fontId="66" fillId="0" borderId="10" applyNumberFormat="0" applyFill="0" applyAlignment="0" applyProtection="0"/>
    <xf numFmtId="0" fontId="67" fillId="0" borderId="0" applyNumberFormat="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8" fontId="0" fillId="0" borderId="0" applyFill="0" applyBorder="0" applyAlignment="0" applyProtection="0"/>
    <xf numFmtId="0" fontId="52" fillId="29"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52" fillId="32" borderId="0" applyNumberFormat="0" applyBorder="0" applyAlignment="0" applyProtection="0"/>
    <xf numFmtId="0" fontId="52" fillId="33" borderId="0" applyNumberFormat="0" applyBorder="0" applyAlignment="0" applyProtection="0"/>
    <xf numFmtId="0" fontId="52" fillId="34" borderId="0" applyNumberFormat="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cellStyleXfs>
  <cellXfs count="127">
    <xf numFmtId="0" fontId="0" fillId="0" borderId="0" xfId="0" applyAlignment="1">
      <alignment/>
    </xf>
    <xf numFmtId="0" fontId="5" fillId="35" borderId="0" xfId="0" applyFont="1" applyFill="1" applyBorder="1" applyAlignment="1" applyProtection="1">
      <alignment horizontal="right" vertical="center"/>
      <protection/>
    </xf>
    <xf numFmtId="169" fontId="6" fillId="35" borderId="0" xfId="0" applyNumberFormat="1" applyFont="1" applyFill="1" applyBorder="1" applyAlignment="1" applyProtection="1">
      <alignment horizontal="center" vertical="center"/>
      <protection/>
    </xf>
    <xf numFmtId="0" fontId="7" fillId="35" borderId="0" xfId="0" applyFont="1" applyFill="1" applyBorder="1" applyAlignment="1" applyProtection="1">
      <alignment vertical="center"/>
      <protection/>
    </xf>
    <xf numFmtId="0" fontId="7" fillId="35" borderId="0" xfId="0" applyFont="1" applyFill="1" applyBorder="1" applyAlignment="1" applyProtection="1">
      <alignment horizontal="center" vertical="center"/>
      <protection/>
    </xf>
    <xf numFmtId="0" fontId="8" fillId="35" borderId="0" xfId="0" applyFont="1" applyFill="1" applyBorder="1" applyAlignment="1" applyProtection="1">
      <alignment horizontal="center" vertical="center"/>
      <protection/>
    </xf>
    <xf numFmtId="0" fontId="9" fillId="35" borderId="0" xfId="0" applyFont="1" applyFill="1" applyBorder="1" applyAlignment="1" applyProtection="1">
      <alignment vertical="center"/>
      <protection/>
    </xf>
    <xf numFmtId="170" fontId="10" fillId="35" borderId="0" xfId="0" applyNumberFormat="1" applyFont="1" applyFill="1" applyBorder="1" applyAlignment="1" applyProtection="1">
      <alignment horizontal="center" vertical="center"/>
      <protection/>
    </xf>
    <xf numFmtId="0" fontId="9" fillId="35" borderId="0" xfId="0" applyFont="1" applyFill="1" applyBorder="1" applyAlignment="1" applyProtection="1">
      <alignment horizontal="left" vertical="center"/>
      <protection/>
    </xf>
    <xf numFmtId="0" fontId="9" fillId="35" borderId="0" xfId="0" applyFont="1" applyFill="1" applyBorder="1" applyAlignment="1" applyProtection="1">
      <alignment horizontal="center" vertical="center"/>
      <protection/>
    </xf>
    <xf numFmtId="4" fontId="11" fillId="35" borderId="0" xfId="0" applyNumberFormat="1" applyFont="1" applyFill="1" applyBorder="1" applyAlignment="1" applyProtection="1">
      <alignment horizontal="center" vertical="center"/>
      <protection/>
    </xf>
    <xf numFmtId="3" fontId="9" fillId="35" borderId="0" xfId="0" applyNumberFormat="1" applyFont="1" applyFill="1" applyBorder="1" applyAlignment="1" applyProtection="1">
      <alignment horizontal="center" vertical="center"/>
      <protection/>
    </xf>
    <xf numFmtId="4" fontId="9" fillId="35" borderId="0" xfId="0" applyNumberFormat="1" applyFont="1" applyFill="1" applyBorder="1" applyAlignment="1" applyProtection="1">
      <alignment horizontal="right" vertical="center"/>
      <protection/>
    </xf>
    <xf numFmtId="3" fontId="9" fillId="35" borderId="0" xfId="0" applyNumberFormat="1" applyFont="1" applyFill="1" applyBorder="1" applyAlignment="1" applyProtection="1">
      <alignment horizontal="right" vertical="center"/>
      <protection/>
    </xf>
    <xf numFmtId="4" fontId="10" fillId="35" borderId="0" xfId="0" applyNumberFormat="1" applyFont="1" applyFill="1" applyBorder="1" applyAlignment="1" applyProtection="1">
      <alignment horizontal="right" vertical="center"/>
      <protection/>
    </xf>
    <xf numFmtId="3" fontId="10" fillId="35" borderId="0" xfId="0" applyNumberFormat="1" applyFont="1" applyFill="1" applyBorder="1" applyAlignment="1" applyProtection="1">
      <alignment horizontal="right" vertical="center"/>
      <protection/>
    </xf>
    <xf numFmtId="4" fontId="12" fillId="35" borderId="0" xfId="0" applyNumberFormat="1" applyFont="1" applyFill="1" applyBorder="1" applyAlignment="1" applyProtection="1">
      <alignment horizontal="right" vertical="center"/>
      <protection/>
    </xf>
    <xf numFmtId="3" fontId="12" fillId="35" borderId="0" xfId="0" applyNumberFormat="1" applyFont="1" applyFill="1" applyBorder="1" applyAlignment="1" applyProtection="1">
      <alignment horizontal="right" vertical="center"/>
      <protection/>
    </xf>
    <xf numFmtId="3" fontId="13" fillId="35" borderId="0" xfId="0" applyNumberFormat="1" applyFont="1" applyFill="1" applyBorder="1" applyAlignment="1" applyProtection="1">
      <alignment horizontal="right" vertical="center"/>
      <protection/>
    </xf>
    <xf numFmtId="4" fontId="13" fillId="35" borderId="0" xfId="0" applyNumberFormat="1" applyFont="1" applyFill="1" applyBorder="1" applyAlignment="1" applyProtection="1">
      <alignment horizontal="right" vertical="center"/>
      <protection/>
    </xf>
    <xf numFmtId="171" fontId="13" fillId="35" borderId="0" xfId="0" applyNumberFormat="1" applyFont="1" applyFill="1" applyBorder="1" applyAlignment="1" applyProtection="1">
      <alignment horizontal="right" vertical="center"/>
      <protection/>
    </xf>
    <xf numFmtId="0" fontId="10" fillId="35" borderId="0" xfId="0" applyFont="1" applyFill="1" applyBorder="1" applyAlignment="1" applyProtection="1">
      <alignment horizontal="right" vertical="center"/>
      <protection/>
    </xf>
    <xf numFmtId="0" fontId="9" fillId="35" borderId="0" xfId="0" applyFont="1" applyFill="1" applyBorder="1" applyAlignment="1" applyProtection="1">
      <alignment horizontal="right" vertical="center"/>
      <protection/>
    </xf>
    <xf numFmtId="0" fontId="5" fillId="35" borderId="0" xfId="0" applyFont="1" applyFill="1" applyBorder="1" applyAlignment="1" applyProtection="1">
      <alignment horizontal="right" vertical="center" wrapText="1"/>
      <protection locked="0"/>
    </xf>
    <xf numFmtId="0" fontId="5" fillId="35" borderId="0" xfId="0" applyNumberFormat="1" applyFont="1" applyFill="1" applyBorder="1" applyAlignment="1" applyProtection="1">
      <alignment horizontal="center" vertical="center"/>
      <protection locked="0"/>
    </xf>
    <xf numFmtId="0" fontId="15" fillId="35" borderId="0" xfId="0" applyFont="1" applyFill="1" applyAlignment="1">
      <alignment vertical="center"/>
    </xf>
    <xf numFmtId="170" fontId="15" fillId="35" borderId="0" xfId="0" applyNumberFormat="1" applyFont="1" applyFill="1" applyAlignment="1">
      <alignment horizontal="center" vertical="center"/>
    </xf>
    <xf numFmtId="0" fontId="15" fillId="35" borderId="0" xfId="0" applyFont="1" applyFill="1" applyAlignment="1">
      <alignment horizontal="center" vertical="center"/>
    </xf>
    <xf numFmtId="0" fontId="16" fillId="35" borderId="0" xfId="0" applyFont="1" applyFill="1" applyAlignment="1">
      <alignment horizontal="center" vertical="center"/>
    </xf>
    <xf numFmtId="0" fontId="19" fillId="35" borderId="0" xfId="0" applyFont="1" applyFill="1" applyBorder="1" applyAlignment="1" applyProtection="1">
      <alignment horizontal="center" vertical="center" wrapText="1"/>
      <protection locked="0"/>
    </xf>
    <xf numFmtId="0" fontId="7" fillId="35" borderId="0" xfId="0" applyFont="1" applyFill="1" applyAlignment="1">
      <alignment vertical="center"/>
    </xf>
    <xf numFmtId="0" fontId="0" fillId="35" borderId="0" xfId="0" applyNumberFormat="1" applyFont="1" applyFill="1" applyAlignment="1">
      <alignment vertical="center"/>
    </xf>
    <xf numFmtId="170" fontId="0" fillId="35" borderId="0" xfId="0" applyNumberFormat="1" applyFont="1" applyFill="1" applyAlignment="1">
      <alignment horizontal="center" vertical="center"/>
    </xf>
    <xf numFmtId="0" fontId="0" fillId="35" borderId="0" xfId="0" applyNumberFormat="1" applyFont="1" applyFill="1" applyAlignment="1">
      <alignment horizontal="center" vertical="center"/>
    </xf>
    <xf numFmtId="0" fontId="21" fillId="35" borderId="0" xfId="0" applyNumberFormat="1" applyFont="1" applyFill="1" applyAlignment="1">
      <alignment horizontal="center" vertical="center"/>
    </xf>
    <xf numFmtId="0" fontId="0" fillId="35" borderId="0" xfId="0" applyFill="1" applyAlignment="1">
      <alignment horizontal="center" vertical="center"/>
    </xf>
    <xf numFmtId="0" fontId="22" fillId="35" borderId="11" xfId="0" applyNumberFormat="1" applyFont="1" applyFill="1" applyBorder="1" applyAlignment="1" applyProtection="1">
      <alignment horizontal="center" vertical="center"/>
      <protection locked="0"/>
    </xf>
    <xf numFmtId="0" fontId="19" fillId="35" borderId="0" xfId="0" applyFont="1" applyFill="1" applyBorder="1" applyAlignment="1" applyProtection="1">
      <alignment horizontal="left" vertical="center"/>
      <protection locked="0"/>
    </xf>
    <xf numFmtId="170" fontId="19" fillId="35" borderId="0" xfId="0" applyNumberFormat="1" applyFont="1" applyFill="1" applyBorder="1" applyAlignment="1" applyProtection="1">
      <alignment horizontal="center" vertical="center"/>
      <protection locked="0"/>
    </xf>
    <xf numFmtId="0" fontId="19" fillId="35" borderId="0" xfId="0" applyFont="1" applyFill="1" applyBorder="1" applyAlignment="1" applyProtection="1">
      <alignment horizontal="center" vertical="center"/>
      <protection locked="0"/>
    </xf>
    <xf numFmtId="0" fontId="23" fillId="35" borderId="0" xfId="0" applyFont="1" applyFill="1" applyBorder="1" applyAlignment="1" applyProtection="1">
      <alignment horizontal="center" vertical="center"/>
      <protection locked="0"/>
    </xf>
    <xf numFmtId="0" fontId="5" fillId="35" borderId="0" xfId="0" applyFont="1" applyFill="1" applyBorder="1" applyAlignment="1" applyProtection="1">
      <alignment horizontal="center"/>
      <protection locked="0"/>
    </xf>
    <xf numFmtId="0" fontId="24" fillId="36" borderId="12" xfId="0" applyNumberFormat="1" applyFont="1" applyFill="1" applyBorder="1" applyAlignment="1" applyProtection="1">
      <alignment horizontal="center" wrapText="1"/>
      <protection locked="0"/>
    </xf>
    <xf numFmtId="164" fontId="25" fillId="36" borderId="12" xfId="44" applyFont="1" applyFill="1" applyBorder="1" applyAlignment="1" applyProtection="1">
      <alignment horizontal="center"/>
      <protection locked="0"/>
    </xf>
    <xf numFmtId="0" fontId="14" fillId="36" borderId="12" xfId="0" applyNumberFormat="1" applyFont="1" applyFill="1" applyBorder="1" applyAlignment="1">
      <alignment horizontal="center" textRotation="90"/>
    </xf>
    <xf numFmtId="170" fontId="25" fillId="36" borderId="12" xfId="0" applyNumberFormat="1" applyFont="1" applyFill="1" applyBorder="1" applyAlignment="1" applyProtection="1">
      <alignment horizontal="center"/>
      <protection locked="0"/>
    </xf>
    <xf numFmtId="0" fontId="25" fillId="36" borderId="12" xfId="0" applyFont="1" applyFill="1" applyBorder="1" applyAlignment="1" applyProtection="1">
      <alignment horizontal="center"/>
      <protection locked="0"/>
    </xf>
    <xf numFmtId="0" fontId="27" fillId="36" borderId="12" xfId="0" applyFont="1" applyFill="1" applyBorder="1" applyAlignment="1" applyProtection="1">
      <alignment horizontal="center"/>
      <protection locked="0"/>
    </xf>
    <xf numFmtId="0" fontId="24" fillId="35" borderId="0" xfId="0" applyFont="1" applyFill="1" applyBorder="1" applyAlignment="1" applyProtection="1">
      <alignment horizontal="center"/>
      <protection locked="0"/>
    </xf>
    <xf numFmtId="0" fontId="5" fillId="35" borderId="0" xfId="0" applyFont="1" applyFill="1" applyBorder="1" applyAlignment="1" applyProtection="1">
      <alignment horizontal="center"/>
      <protection/>
    </xf>
    <xf numFmtId="2" fontId="24" fillId="36" borderId="13" xfId="0" applyNumberFormat="1" applyFont="1" applyFill="1" applyBorder="1" applyAlignment="1" applyProtection="1">
      <alignment horizontal="center" vertical="center"/>
      <protection/>
    </xf>
    <xf numFmtId="164" fontId="25" fillId="36" borderId="13" xfId="44" applyFont="1" applyFill="1" applyBorder="1" applyAlignment="1" applyProtection="1">
      <alignment horizontal="center" vertical="center"/>
      <protection/>
    </xf>
    <xf numFmtId="0" fontId="26" fillId="36" borderId="13" xfId="0" applyNumberFormat="1" applyFont="1" applyFill="1" applyBorder="1" applyAlignment="1" applyProtection="1">
      <alignment horizontal="center" vertical="center" textRotation="90"/>
      <protection locked="0"/>
    </xf>
    <xf numFmtId="170" fontId="25" fillId="36" borderId="13" xfId="0" applyNumberFormat="1" applyFont="1" applyFill="1" applyBorder="1" applyAlignment="1" applyProtection="1">
      <alignment horizontal="center" vertical="center" textRotation="90"/>
      <protection/>
    </xf>
    <xf numFmtId="0" fontId="25" fillId="36" borderId="13" xfId="0" applyFont="1" applyFill="1" applyBorder="1" applyAlignment="1" applyProtection="1">
      <alignment horizontal="center" vertical="center"/>
      <protection/>
    </xf>
    <xf numFmtId="0" fontId="25" fillId="36" borderId="13" xfId="0" applyNumberFormat="1" applyFont="1" applyFill="1" applyBorder="1" applyAlignment="1" applyProtection="1">
      <alignment horizontal="center" vertical="center" textRotation="90"/>
      <protection locked="0"/>
    </xf>
    <xf numFmtId="0" fontId="28" fillId="36" borderId="13" xfId="0" applyNumberFormat="1" applyFont="1" applyFill="1" applyBorder="1" applyAlignment="1" applyProtection="1">
      <alignment horizontal="center" vertical="center" textRotation="90"/>
      <protection locked="0"/>
    </xf>
    <xf numFmtId="4" fontId="25" fillId="36" borderId="13" xfId="0" applyNumberFormat="1" applyFont="1" applyFill="1" applyBorder="1" applyAlignment="1" applyProtection="1">
      <alignment horizontal="center" vertical="center" wrapText="1"/>
      <protection/>
    </xf>
    <xf numFmtId="3" fontId="25" fillId="36" borderId="13" xfId="0" applyNumberFormat="1" applyFont="1" applyFill="1" applyBorder="1" applyAlignment="1" applyProtection="1">
      <alignment horizontal="center" vertical="center" wrapText="1"/>
      <protection/>
    </xf>
    <xf numFmtId="3" fontId="25" fillId="36" borderId="13" xfId="0" applyNumberFormat="1" applyFont="1" applyFill="1" applyBorder="1" applyAlignment="1" applyProtection="1">
      <alignment horizontal="center" vertical="center" textRotation="90" wrapText="1"/>
      <protection/>
    </xf>
    <xf numFmtId="0" fontId="24" fillId="35" borderId="0" xfId="0" applyFont="1" applyFill="1" applyBorder="1" applyAlignment="1" applyProtection="1">
      <alignment horizontal="center"/>
      <protection/>
    </xf>
    <xf numFmtId="1" fontId="5" fillId="35" borderId="0" xfId="0" applyNumberFormat="1" applyFont="1" applyFill="1" applyBorder="1" applyAlignment="1" applyProtection="1">
      <alignment horizontal="right" vertical="center"/>
      <protection/>
    </xf>
    <xf numFmtId="2" fontId="6" fillId="37" borderId="14" xfId="0" applyNumberFormat="1" applyFont="1" applyFill="1" applyBorder="1" applyAlignment="1" applyProtection="1">
      <alignment horizontal="center" vertical="center"/>
      <protection/>
    </xf>
    <xf numFmtId="0" fontId="30" fillId="0" borderId="14" xfId="0" applyFont="1" applyFill="1" applyBorder="1" applyAlignment="1">
      <alignment vertical="center"/>
    </xf>
    <xf numFmtId="0" fontId="31" fillId="0" borderId="14" xfId="0" applyFont="1" applyFill="1" applyBorder="1" applyAlignment="1" applyProtection="1">
      <alignment horizontal="center" vertical="center"/>
      <protection/>
    </xf>
    <xf numFmtId="0" fontId="6" fillId="0" borderId="14" xfId="0" applyNumberFormat="1" applyFont="1" applyFill="1" applyBorder="1" applyAlignment="1" applyProtection="1">
      <alignment vertical="center"/>
      <protection locked="0"/>
    </xf>
    <xf numFmtId="170" fontId="6" fillId="0" borderId="14" xfId="0" applyNumberFormat="1" applyFont="1" applyFill="1" applyBorder="1" applyAlignment="1" applyProtection="1">
      <alignment horizontal="center" vertical="center"/>
      <protection locked="0"/>
    </xf>
    <xf numFmtId="0" fontId="6" fillId="0" borderId="14" xfId="0" applyNumberFormat="1" applyFont="1" applyFill="1" applyBorder="1" applyAlignment="1" applyProtection="1">
      <alignment vertical="center"/>
      <protection/>
    </xf>
    <xf numFmtId="1" fontId="6" fillId="0" borderId="14" xfId="0" applyNumberFormat="1" applyFont="1" applyFill="1" applyBorder="1" applyAlignment="1">
      <alignment horizontal="center" vertical="center"/>
    </xf>
    <xf numFmtId="0" fontId="6" fillId="0" borderId="14" xfId="0" applyFont="1" applyFill="1" applyBorder="1" applyAlignment="1" applyProtection="1">
      <alignment horizontal="center" vertical="center"/>
      <protection locked="0"/>
    </xf>
    <xf numFmtId="0" fontId="32" fillId="0" borderId="14" xfId="0" applyFont="1" applyFill="1" applyBorder="1" applyAlignment="1" applyProtection="1">
      <alignment horizontal="center" vertical="center"/>
      <protection locked="0"/>
    </xf>
    <xf numFmtId="0" fontId="6" fillId="0" borderId="14" xfId="0" applyFont="1" applyFill="1" applyBorder="1" applyAlignment="1">
      <alignment horizontal="center" vertical="center"/>
    </xf>
    <xf numFmtId="0" fontId="6" fillId="0" borderId="14" xfId="0" applyFont="1" applyFill="1" applyBorder="1" applyAlignment="1" applyProtection="1">
      <alignment horizontal="center" vertical="center"/>
      <protection/>
    </xf>
    <xf numFmtId="4" fontId="6" fillId="0" borderId="14" xfId="46" applyNumberFormat="1" applyFont="1" applyFill="1" applyBorder="1" applyAlignment="1" applyProtection="1">
      <alignment vertical="center"/>
      <protection/>
    </xf>
    <xf numFmtId="3" fontId="6" fillId="0" borderId="14" xfId="46" applyNumberFormat="1" applyFont="1" applyFill="1" applyBorder="1" applyAlignment="1" applyProtection="1">
      <alignment vertical="center"/>
      <protection/>
    </xf>
    <xf numFmtId="4" fontId="27" fillId="0" borderId="14" xfId="0" applyNumberFormat="1" applyFont="1" applyFill="1" applyBorder="1" applyAlignment="1">
      <alignment vertical="center"/>
    </xf>
    <xf numFmtId="3" fontId="27" fillId="0" borderId="14" xfId="0" applyNumberFormat="1" applyFont="1" applyFill="1" applyBorder="1" applyAlignment="1">
      <alignment vertical="center"/>
    </xf>
    <xf numFmtId="3" fontId="6" fillId="0" borderId="14" xfId="131" applyNumberFormat="1" applyFont="1" applyFill="1" applyBorder="1" applyAlignment="1" applyProtection="1">
      <alignment vertical="center"/>
      <protection/>
    </xf>
    <xf numFmtId="2" fontId="6" fillId="0" borderId="14" xfId="131" applyNumberFormat="1" applyFont="1" applyFill="1" applyBorder="1" applyAlignment="1" applyProtection="1">
      <alignment vertical="center"/>
      <protection/>
    </xf>
    <xf numFmtId="4" fontId="6" fillId="0" borderId="14" xfId="0" applyNumberFormat="1" applyFont="1" applyFill="1" applyBorder="1" applyAlignment="1">
      <alignment vertical="center"/>
    </xf>
    <xf numFmtId="3" fontId="6" fillId="0" borderId="14" xfId="0" applyNumberFormat="1" applyFont="1" applyFill="1" applyBorder="1" applyAlignment="1">
      <alignment vertical="center"/>
    </xf>
    <xf numFmtId="9" fontId="6" fillId="0" borderId="14" xfId="133" applyNumberFormat="1" applyFont="1" applyFill="1" applyBorder="1" applyAlignment="1" applyProtection="1">
      <alignment vertical="center"/>
      <protection/>
    </xf>
    <xf numFmtId="4" fontId="27" fillId="0" borderId="14" xfId="45" applyNumberFormat="1" applyFont="1" applyFill="1" applyBorder="1" applyAlignment="1" applyProtection="1">
      <alignment horizontal="right" vertical="center"/>
      <protection locked="0"/>
    </xf>
    <xf numFmtId="3" fontId="27" fillId="0" borderId="14" xfId="45" applyNumberFormat="1" applyFont="1" applyFill="1" applyBorder="1" applyAlignment="1" applyProtection="1">
      <alignment horizontal="right" vertical="center"/>
      <protection locked="0"/>
    </xf>
    <xf numFmtId="2" fontId="6" fillId="0" borderId="14" xfId="0" applyNumberFormat="1" applyFont="1" applyFill="1" applyBorder="1" applyAlignment="1" applyProtection="1">
      <alignment horizontal="right" vertical="center"/>
      <protection/>
    </xf>
    <xf numFmtId="0" fontId="33" fillId="35" borderId="0" xfId="0" applyFont="1" applyFill="1" applyBorder="1" applyAlignment="1" applyProtection="1">
      <alignment horizontal="left" vertical="center"/>
      <protection/>
    </xf>
    <xf numFmtId="2" fontId="34" fillId="35" borderId="14" xfId="0" applyNumberFormat="1" applyFont="1" applyFill="1" applyBorder="1" applyAlignment="1" applyProtection="1">
      <alignment horizontal="center" vertical="center"/>
      <protection/>
    </xf>
    <xf numFmtId="19" fontId="30" fillId="0" borderId="14" xfId="0" applyNumberFormat="1" applyFont="1" applyFill="1" applyBorder="1" applyAlignment="1">
      <alignment vertical="center"/>
    </xf>
    <xf numFmtId="0" fontId="31" fillId="0" borderId="14" xfId="0" applyNumberFormat="1" applyFont="1" applyFill="1" applyBorder="1" applyAlignment="1" applyProtection="1">
      <alignment horizontal="center" vertical="center"/>
      <protection/>
    </xf>
    <xf numFmtId="19" fontId="6" fillId="0" borderId="14" xfId="0" applyNumberFormat="1" applyFont="1" applyFill="1" applyBorder="1" applyAlignment="1">
      <alignment vertical="center"/>
    </xf>
    <xf numFmtId="170" fontId="6" fillId="0" borderId="14" xfId="0" applyNumberFormat="1" applyFont="1" applyFill="1" applyBorder="1" applyAlignment="1" applyProtection="1">
      <alignment horizontal="center" vertical="center"/>
      <protection/>
    </xf>
    <xf numFmtId="0" fontId="6" fillId="0" borderId="14" xfId="81" applyFont="1" applyFill="1" applyBorder="1" applyAlignment="1" applyProtection="1">
      <alignment horizontal="center" vertical="center"/>
      <protection locked="0"/>
    </xf>
    <xf numFmtId="0" fontId="32" fillId="0" borderId="14" xfId="81" applyFont="1" applyFill="1" applyBorder="1" applyAlignment="1" applyProtection="1">
      <alignment horizontal="center" vertical="center"/>
      <protection locked="0"/>
    </xf>
    <xf numFmtId="4" fontId="27" fillId="0" borderId="14" xfId="121" applyNumberFormat="1" applyFont="1" applyFill="1" applyBorder="1" applyAlignment="1" applyProtection="1">
      <alignment horizontal="right" vertical="center"/>
      <protection locked="0"/>
    </xf>
    <xf numFmtId="3" fontId="27" fillId="0" borderId="14" xfId="121" applyNumberFormat="1" applyFont="1" applyFill="1" applyBorder="1" applyAlignment="1" applyProtection="1">
      <alignment horizontal="right" vertical="center"/>
      <protection locked="0"/>
    </xf>
    <xf numFmtId="0" fontId="35" fillId="0" borderId="14" xfId="64" applyFont="1" applyFill="1" applyBorder="1" applyAlignment="1">
      <alignment horizontal="center" vertical="center"/>
      <protection/>
    </xf>
    <xf numFmtId="0" fontId="32" fillId="0" borderId="14" xfId="64" applyFont="1" applyFill="1" applyBorder="1" applyAlignment="1">
      <alignment horizontal="center" vertical="center"/>
      <protection/>
    </xf>
    <xf numFmtId="4" fontId="27" fillId="0" borderId="14" xfId="78" applyNumberFormat="1" applyFont="1" applyFill="1" applyBorder="1" applyAlignment="1" applyProtection="1">
      <alignment horizontal="right" vertical="center" wrapText="1"/>
      <protection/>
    </xf>
    <xf numFmtId="3" fontId="27" fillId="0" borderId="14" xfId="78" applyNumberFormat="1" applyFont="1" applyFill="1" applyBorder="1" applyAlignment="1" applyProtection="1">
      <alignment horizontal="right" vertical="center" wrapText="1"/>
      <protection/>
    </xf>
    <xf numFmtId="0" fontId="34" fillId="35" borderId="14" xfId="0" applyFont="1" applyFill="1" applyBorder="1" applyAlignment="1">
      <alignment horizontal="center" vertical="center"/>
    </xf>
    <xf numFmtId="0" fontId="6" fillId="0" borderId="14" xfId="0" applyFont="1" applyFill="1" applyBorder="1" applyAlignment="1" applyProtection="1">
      <alignment horizontal="center" vertical="center" shrinkToFit="1"/>
      <protection/>
    </xf>
    <xf numFmtId="0" fontId="32" fillId="0" borderId="14" xfId="0" applyFont="1" applyFill="1" applyBorder="1" applyAlignment="1" applyProtection="1">
      <alignment horizontal="center" vertical="center" shrinkToFit="1"/>
      <protection/>
    </xf>
    <xf numFmtId="4" fontId="27" fillId="0" borderId="14" xfId="0" applyNumberFormat="1" applyFont="1" applyFill="1" applyBorder="1" applyAlignment="1" applyProtection="1">
      <alignment horizontal="right" vertical="center" shrinkToFit="1"/>
      <protection/>
    </xf>
    <xf numFmtId="3" fontId="27" fillId="0" borderId="14" xfId="45" applyNumberFormat="1" applyFont="1" applyFill="1" applyBorder="1" applyAlignment="1" applyProtection="1">
      <alignment horizontal="right" vertical="center" shrinkToFit="1"/>
      <protection locked="0"/>
    </xf>
    <xf numFmtId="49" fontId="6" fillId="0" borderId="14" xfId="0" applyNumberFormat="1" applyFont="1" applyFill="1" applyBorder="1" applyAlignment="1">
      <alignment vertical="center"/>
    </xf>
    <xf numFmtId="0" fontId="32" fillId="0" borderId="14" xfId="0" applyFont="1" applyFill="1" applyBorder="1" applyAlignment="1">
      <alignment horizontal="center" vertical="center"/>
    </xf>
    <xf numFmtId="4" fontId="27" fillId="0" borderId="14" xfId="45" applyNumberFormat="1" applyFont="1" applyFill="1" applyBorder="1" applyAlignment="1" applyProtection="1">
      <alignment horizontal="right" vertical="center" shrinkToFit="1"/>
      <protection locked="0"/>
    </xf>
    <xf numFmtId="3" fontId="33" fillId="35" borderId="0" xfId="0" applyNumberFormat="1" applyFont="1" applyFill="1" applyBorder="1" applyAlignment="1" applyProtection="1">
      <alignment horizontal="left" vertical="center"/>
      <protection/>
    </xf>
    <xf numFmtId="4" fontId="27" fillId="0" borderId="14" xfId="44" applyNumberFormat="1" applyFont="1" applyFill="1" applyBorder="1" applyAlignment="1" applyProtection="1">
      <alignment horizontal="right" vertical="center"/>
      <protection locked="0"/>
    </xf>
    <xf numFmtId="3" fontId="27" fillId="0" borderId="14" xfId="46" applyNumberFormat="1" applyFont="1" applyFill="1" applyBorder="1" applyAlignment="1" applyProtection="1">
      <alignment horizontal="right" vertical="center"/>
      <protection locked="0"/>
    </xf>
    <xf numFmtId="4" fontId="27" fillId="0" borderId="14" xfId="46" applyNumberFormat="1" applyFont="1" applyFill="1" applyBorder="1" applyAlignment="1" applyProtection="1">
      <alignment horizontal="right" vertical="center"/>
      <protection locked="0"/>
    </xf>
    <xf numFmtId="3" fontId="27" fillId="0" borderId="14" xfId="44" applyNumberFormat="1" applyFont="1" applyFill="1" applyBorder="1" applyAlignment="1" applyProtection="1">
      <alignment horizontal="right" vertical="center"/>
      <protection locked="0"/>
    </xf>
    <xf numFmtId="4" fontId="27" fillId="0" borderId="14" xfId="0" applyNumberFormat="1" applyFont="1" applyFill="1" applyBorder="1" applyAlignment="1">
      <alignment horizontal="right" vertical="center"/>
    </xf>
    <xf numFmtId="3" fontId="27" fillId="0" borderId="14" xfId="0" applyNumberFormat="1" applyFont="1" applyFill="1" applyBorder="1" applyAlignment="1">
      <alignment horizontal="right" vertical="center"/>
    </xf>
    <xf numFmtId="4" fontId="27" fillId="0" borderId="14" xfId="65" applyNumberFormat="1" applyFont="1" applyFill="1" applyBorder="1" applyAlignment="1" applyProtection="1">
      <alignment horizontal="right" vertical="center"/>
      <protection/>
    </xf>
    <xf numFmtId="3" fontId="27" fillId="0" borderId="14" xfId="65" applyNumberFormat="1" applyFont="1" applyFill="1" applyBorder="1" applyAlignment="1" applyProtection="1">
      <alignment horizontal="right" vertical="center"/>
      <protection/>
    </xf>
    <xf numFmtId="49" fontId="30" fillId="0" borderId="14" xfId="0" applyNumberFormat="1" applyFont="1" applyFill="1" applyBorder="1" applyAlignment="1">
      <alignment horizontal="left" vertical="center"/>
    </xf>
    <xf numFmtId="169" fontId="6" fillId="35" borderId="14" xfId="0" applyNumberFormat="1" applyFont="1" applyFill="1" applyBorder="1" applyAlignment="1" applyProtection="1">
      <alignment horizontal="center" vertical="center"/>
      <protection/>
    </xf>
    <xf numFmtId="4" fontId="27" fillId="0" borderId="14" xfId="64" applyNumberFormat="1" applyFont="1" applyFill="1" applyBorder="1" applyAlignment="1">
      <alignment horizontal="right" vertical="center"/>
      <protection/>
    </xf>
    <xf numFmtId="3" fontId="27" fillId="0" borderId="14" xfId="64" applyNumberFormat="1" applyFont="1" applyFill="1" applyBorder="1" applyAlignment="1">
      <alignment horizontal="right" vertical="center"/>
      <protection/>
    </xf>
    <xf numFmtId="3" fontId="27" fillId="0" borderId="14" xfId="0" applyNumberFormat="1" applyFont="1" applyFill="1" applyBorder="1" applyAlignment="1">
      <alignment horizontal="right" vertical="center" wrapText="1"/>
    </xf>
    <xf numFmtId="4" fontId="27" fillId="0" borderId="14" xfId="113" applyNumberFormat="1" applyFont="1" applyFill="1" applyBorder="1" applyAlignment="1" applyProtection="1">
      <alignment horizontal="right" vertical="center" wrapText="1"/>
      <protection/>
    </xf>
    <xf numFmtId="0" fontId="5" fillId="35" borderId="0" xfId="0" applyNumberFormat="1" applyFont="1" applyFill="1" applyBorder="1" applyAlignment="1" applyProtection="1">
      <alignment horizontal="center" vertical="center" wrapText="1"/>
      <protection locked="0"/>
    </xf>
    <xf numFmtId="3" fontId="17" fillId="35" borderId="11" xfId="0" applyNumberFormat="1" applyFont="1" applyFill="1" applyBorder="1" applyAlignment="1" applyProtection="1">
      <alignment horizontal="right" vertical="center" wrapText="1"/>
      <protection locked="0"/>
    </xf>
    <xf numFmtId="2" fontId="20" fillId="35" borderId="0" xfId="70" applyNumberFormat="1" applyFont="1" applyFill="1" applyBorder="1" applyAlignment="1" applyProtection="1">
      <alignment horizontal="center" vertical="center" wrapText="1"/>
      <protection locked="0"/>
    </xf>
    <xf numFmtId="0" fontId="22" fillId="35" borderId="11" xfId="0" applyNumberFormat="1" applyFont="1" applyFill="1" applyBorder="1" applyAlignment="1" applyProtection="1">
      <alignment horizontal="center" vertical="center" wrapText="1"/>
      <protection locked="0"/>
    </xf>
    <xf numFmtId="0" fontId="25" fillId="36" borderId="12" xfId="0" applyFont="1" applyFill="1" applyBorder="1" applyAlignment="1">
      <alignment horizontal="center" vertical="center" wrapText="1"/>
    </xf>
  </cellXfs>
  <cellStyles count="130">
    <cellStyle name="Normal" xfId="0"/>
    <cellStyle name="%" xfId="15"/>
    <cellStyle name="% 2" xfId="16"/>
    <cellStyle name="%20 - Vurgu1" xfId="17"/>
    <cellStyle name="%20 - Vurgu2" xfId="18"/>
    <cellStyle name="%20 - Vurgu3" xfId="19"/>
    <cellStyle name="%20 - Vurgu4" xfId="20"/>
    <cellStyle name="%20 - Vurgu5" xfId="21"/>
    <cellStyle name="%20 - Vurgu6" xfId="22"/>
    <cellStyle name="%40 - Vurgu1" xfId="23"/>
    <cellStyle name="%40 - Vurgu2" xfId="24"/>
    <cellStyle name="%40 - Vurgu3" xfId="25"/>
    <cellStyle name="%40 - Vurgu4" xfId="26"/>
    <cellStyle name="%40 - Vurgu5" xfId="27"/>
    <cellStyle name="%40 - Vurgu6" xfId="28"/>
    <cellStyle name="%60 - Vurgu1" xfId="29"/>
    <cellStyle name="%60 - Vurgu2" xfId="30"/>
    <cellStyle name="%60 - Vurgu3" xfId="31"/>
    <cellStyle name="%60 - Vurgu4" xfId="32"/>
    <cellStyle name="%60 - Vurgu5" xfId="33"/>
    <cellStyle name="%60 - Vurgu6" xfId="34"/>
    <cellStyle name="Açıklama Metni" xfId="35"/>
    <cellStyle name="Ana Başlık" xfId="36"/>
    <cellStyle name="Bağlı Hücre" xfId="37"/>
    <cellStyle name="Başlık 1" xfId="38"/>
    <cellStyle name="Başlık 2" xfId="39"/>
    <cellStyle name="Başlık 3" xfId="40"/>
    <cellStyle name="Başlık 4" xfId="41"/>
    <cellStyle name="Comma" xfId="42"/>
    <cellStyle name="Comma [0]" xfId="43"/>
    <cellStyle name="Binlik Ayracı 2" xfId="44"/>
    <cellStyle name="Binlik Ayracı 2 2" xfId="45"/>
    <cellStyle name="Binlik Ayracı 2 2 2" xfId="46"/>
    <cellStyle name="Binlik Ayracı 2 3" xfId="47"/>
    <cellStyle name="Binlik Ayracı 2 3 2" xfId="48"/>
    <cellStyle name="Binlik Ayracı 2 4" xfId="49"/>
    <cellStyle name="Binlik Ayracı 3" xfId="50"/>
    <cellStyle name="Binlik Ayracı 4" xfId="51"/>
    <cellStyle name="Binlik Ayracı 4 2" xfId="52"/>
    <cellStyle name="Binlik Ayracı 5" xfId="53"/>
    <cellStyle name="Binlik Ayracı 6" xfId="54"/>
    <cellStyle name="Binlik Ayracı 6 2" xfId="55"/>
    <cellStyle name="Binlik Ayracı 7" xfId="56"/>
    <cellStyle name="Binlik Ayracı 7 2" xfId="57"/>
    <cellStyle name="Comma 2" xfId="58"/>
    <cellStyle name="Comma 2 2" xfId="59"/>
    <cellStyle name="Comma 2 3" xfId="60"/>
    <cellStyle name="Comma 2 3 2" xfId="61"/>
    <cellStyle name="Comma 4" xfId="62"/>
    <cellStyle name="Çıkış" xfId="63"/>
    <cellStyle name="Excel Built-in Normal" xfId="64"/>
    <cellStyle name="Excel_BuiltIn_İyi" xfId="65"/>
    <cellStyle name="Giriş" xfId="66"/>
    <cellStyle name="Hesaplama" xfId="67"/>
    <cellStyle name="İşaretli Hücre" xfId="68"/>
    <cellStyle name="İyi" xfId="69"/>
    <cellStyle name="Hyperlink" xfId="70"/>
    <cellStyle name="Köprü 2" xfId="71"/>
    <cellStyle name="Kötü" xfId="72"/>
    <cellStyle name="Normal 10" xfId="73"/>
    <cellStyle name="Normal 11" xfId="74"/>
    <cellStyle name="Normal 11 2" xfId="75"/>
    <cellStyle name="Normal 12" xfId="76"/>
    <cellStyle name="Normal 12 2" xfId="77"/>
    <cellStyle name="Normal 2" xfId="78"/>
    <cellStyle name="Normal 2 10 10" xfId="79"/>
    <cellStyle name="Normal 2 10 10 2" xfId="80"/>
    <cellStyle name="Normal 2 2" xfId="81"/>
    <cellStyle name="Normal 2 2 2" xfId="82"/>
    <cellStyle name="Normal 2 2 2 2" xfId="83"/>
    <cellStyle name="Normal 2 2 3" xfId="84"/>
    <cellStyle name="Normal 2 2 4" xfId="85"/>
    <cellStyle name="Normal 2 2 5" xfId="86"/>
    <cellStyle name="Normal 2 2 5 2" xfId="87"/>
    <cellStyle name="Normal 2 3" xfId="88"/>
    <cellStyle name="Normal 2 4" xfId="89"/>
    <cellStyle name="Normal 2 5" xfId="90"/>
    <cellStyle name="Normal 2 5 2" xfId="91"/>
    <cellStyle name="Normal 3" xfId="92"/>
    <cellStyle name="Normal 3 2" xfId="93"/>
    <cellStyle name="Normal 4" xfId="94"/>
    <cellStyle name="Normal 4 2" xfId="95"/>
    <cellStyle name="Normal 5" xfId="96"/>
    <cellStyle name="Normal 5 2" xfId="97"/>
    <cellStyle name="Normal 5 2 2" xfId="98"/>
    <cellStyle name="Normal 5 3" xfId="99"/>
    <cellStyle name="Normal 5 4" xfId="100"/>
    <cellStyle name="Normal 5 5" xfId="101"/>
    <cellStyle name="Normal 6" xfId="102"/>
    <cellStyle name="Normal 6 2" xfId="103"/>
    <cellStyle name="Normal 6 3" xfId="104"/>
    <cellStyle name="Normal 6 4" xfId="105"/>
    <cellStyle name="Normal 7" xfId="106"/>
    <cellStyle name="Normal 7 2" xfId="107"/>
    <cellStyle name="Normal 8" xfId="108"/>
    <cellStyle name="Normal 9" xfId="109"/>
    <cellStyle name="Not" xfId="110"/>
    <cellStyle name="Nötr" xfId="111"/>
    <cellStyle name="Onaylı" xfId="112"/>
    <cellStyle name="Currency" xfId="113"/>
    <cellStyle name="Currency [0]" xfId="114"/>
    <cellStyle name="ParaBirimi 2" xfId="115"/>
    <cellStyle name="ParaBirimi 3" xfId="116"/>
    <cellStyle name="Toplam" xfId="117"/>
    <cellStyle name="Uyarı Metni" xfId="118"/>
    <cellStyle name="Virgül 10" xfId="119"/>
    <cellStyle name="Virgül 2" xfId="120"/>
    <cellStyle name="Virgül 2 2" xfId="121"/>
    <cellStyle name="Virgül 3" xfId="122"/>
    <cellStyle name="Virgül 3 2" xfId="123"/>
    <cellStyle name="Virgül 4" xfId="124"/>
    <cellStyle name="Vurgu1" xfId="125"/>
    <cellStyle name="Vurgu2" xfId="126"/>
    <cellStyle name="Vurgu3" xfId="127"/>
    <cellStyle name="Vurgu4" xfId="128"/>
    <cellStyle name="Vurgu5" xfId="129"/>
    <cellStyle name="Vurgu6" xfId="130"/>
    <cellStyle name="Percent" xfId="131"/>
    <cellStyle name="Yüzde 2" xfId="132"/>
    <cellStyle name="Yüzde 2 2" xfId="133"/>
    <cellStyle name="Yüzde 2 3" xfId="134"/>
    <cellStyle name="Yüzde 2 4" xfId="135"/>
    <cellStyle name="Yüzde 2 4 2" xfId="136"/>
    <cellStyle name="Yüzde 3" xfId="137"/>
    <cellStyle name="Yüzde 4" xfId="138"/>
    <cellStyle name="Yüzde 5" xfId="139"/>
    <cellStyle name="Yüzde 6" xfId="140"/>
    <cellStyle name="Yüzde 6 2" xfId="141"/>
    <cellStyle name="Yüzde 7" xfId="142"/>
    <cellStyle name="Yüzde 7 2" xfId="14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FFF00"/>
      <rgbColor rgb="00FF00FF"/>
      <rgbColor rgb="0000FFFF"/>
      <rgbColor rgb="00800000"/>
      <rgbColor rgb="00006411"/>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D4"/>
      <rgbColor rgb="0000ABEA"/>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s>
</file>

<file path=xl/worksheets/sheet1.xml><?xml version="1.0" encoding="utf-8"?>
<worksheet xmlns="http://schemas.openxmlformats.org/spreadsheetml/2006/main" xmlns:r="http://schemas.openxmlformats.org/officeDocument/2006/relationships">
  <dimension ref="A1:AC55"/>
  <sheetViews>
    <sheetView tabSelected="1" zoomScalePageLayoutView="0" workbookViewId="0" topLeftCell="A1">
      <pane xSplit="3" ySplit="5" topLeftCell="R6" activePane="bottomRight" state="frozen"/>
      <selection pane="topLeft" activeCell="A1" sqref="A1"/>
      <selection pane="topRight" activeCell="D1" sqref="D1"/>
      <selection pane="bottomLeft" activeCell="A57" sqref="A57"/>
      <selection pane="bottomRight" activeCell="A4" sqref="A4"/>
    </sheetView>
  </sheetViews>
  <sheetFormatPr defaultColWidth="11.57421875" defaultRowHeight="12.75"/>
  <cols>
    <col min="1" max="1" width="2.7109375" style="1" bestFit="1" customWidth="1"/>
    <col min="2" max="2" width="3.28125" style="2" bestFit="1" customWidth="1"/>
    <col min="3" max="3" width="28.28125" style="3" customWidth="1"/>
    <col min="4" max="4" width="4.00390625" style="4" bestFit="1" customWidth="1"/>
    <col min="5" max="5" width="24.140625" style="6" bestFit="1" customWidth="1"/>
    <col min="6" max="6" width="5.8515625" style="7" bestFit="1" customWidth="1"/>
    <col min="7" max="7" width="13.57421875" style="8" bestFit="1" customWidth="1"/>
    <col min="8" max="9" width="3.140625" style="9" bestFit="1" customWidth="1"/>
    <col min="10" max="10" width="3.140625" style="10" bestFit="1" customWidth="1"/>
    <col min="11" max="11" width="2.57421875" style="11" bestFit="1" customWidth="1"/>
    <col min="12" max="12" width="8.28125" style="12" bestFit="1" customWidth="1"/>
    <col min="13" max="13" width="6.7109375" style="13" bestFit="1" customWidth="1"/>
    <col min="14" max="14" width="8.28125" style="12" bestFit="1" customWidth="1"/>
    <col min="15" max="15" width="6.7109375" style="13" bestFit="1" customWidth="1"/>
    <col min="16" max="16" width="8.28125" style="14" bestFit="1" customWidth="1"/>
    <col min="17" max="17" width="6.7109375" style="15" bestFit="1" customWidth="1"/>
    <col min="18" max="18" width="8.28125" style="16" bestFit="1" customWidth="1"/>
    <col min="19" max="19" width="6.28125" style="17" bestFit="1" customWidth="1"/>
    <col min="20" max="20" width="4.28125" style="18" bestFit="1" customWidth="1"/>
    <col min="21" max="21" width="4.28125" style="19" bestFit="1" customWidth="1"/>
    <col min="22" max="22" width="8.28125" style="19" bestFit="1" customWidth="1"/>
    <col min="23" max="23" width="5.57421875" style="19" bestFit="1" customWidth="1"/>
    <col min="24" max="24" width="4.00390625" style="20" bestFit="1" customWidth="1"/>
    <col min="25" max="25" width="4.7109375" style="20" bestFit="1" customWidth="1"/>
    <col min="26" max="26" width="9.00390625" style="14" bestFit="1" customWidth="1"/>
    <col min="27" max="27" width="6.7109375" style="21" bestFit="1" customWidth="1"/>
    <col min="28" max="28" width="4.28125" style="22" bestFit="1" customWidth="1"/>
    <col min="29" max="16384" width="11.57421875" style="3" customWidth="1"/>
  </cols>
  <sheetData>
    <row r="1" spans="1:28" s="29" customFormat="1" ht="12.75">
      <c r="A1" s="23" t="s">
        <v>0</v>
      </c>
      <c r="B1" s="122" t="s">
        <v>1</v>
      </c>
      <c r="C1" s="122"/>
      <c r="D1" s="24"/>
      <c r="E1" s="25"/>
      <c r="F1" s="26"/>
      <c r="G1" s="25"/>
      <c r="H1" s="27"/>
      <c r="I1" s="27"/>
      <c r="J1" s="28"/>
      <c r="K1" s="27"/>
      <c r="L1" s="123" t="s">
        <v>2</v>
      </c>
      <c r="M1" s="123"/>
      <c r="N1" s="123"/>
      <c r="O1" s="123"/>
      <c r="P1" s="123"/>
      <c r="Q1" s="123"/>
      <c r="R1" s="123"/>
      <c r="S1" s="123"/>
      <c r="T1" s="123"/>
      <c r="U1" s="123"/>
      <c r="V1" s="123"/>
      <c r="W1" s="123"/>
      <c r="X1" s="123"/>
      <c r="Y1" s="123"/>
      <c r="Z1" s="123"/>
      <c r="AA1" s="123"/>
      <c r="AB1" s="123"/>
    </row>
    <row r="2" spans="1:28" s="29" customFormat="1" ht="12.75">
      <c r="A2" s="23"/>
      <c r="B2" s="124" t="s">
        <v>3</v>
      </c>
      <c r="C2" s="124"/>
      <c r="D2" s="30"/>
      <c r="E2" s="31"/>
      <c r="F2" s="32"/>
      <c r="G2" s="31"/>
      <c r="H2" s="33"/>
      <c r="I2" s="33"/>
      <c r="J2" s="34"/>
      <c r="K2" s="35"/>
      <c r="L2" s="123"/>
      <c r="M2" s="123"/>
      <c r="N2" s="123"/>
      <c r="O2" s="123"/>
      <c r="P2" s="123"/>
      <c r="Q2" s="123"/>
      <c r="R2" s="123"/>
      <c r="S2" s="123"/>
      <c r="T2" s="123"/>
      <c r="U2" s="123"/>
      <c r="V2" s="123"/>
      <c r="W2" s="123"/>
      <c r="X2" s="123"/>
      <c r="Y2" s="123"/>
      <c r="Z2" s="123"/>
      <c r="AA2" s="123"/>
      <c r="AB2" s="123"/>
    </row>
    <row r="3" spans="1:28" s="29" customFormat="1" ht="11.25">
      <c r="A3" s="23"/>
      <c r="B3" s="125" t="s">
        <v>108</v>
      </c>
      <c r="C3" s="125"/>
      <c r="D3" s="36"/>
      <c r="E3" s="37"/>
      <c r="F3" s="38"/>
      <c r="G3" s="37"/>
      <c r="H3" s="39"/>
      <c r="I3" s="39"/>
      <c r="J3" s="40"/>
      <c r="K3" s="39"/>
      <c r="L3" s="123"/>
      <c r="M3" s="123"/>
      <c r="N3" s="123"/>
      <c r="O3" s="123"/>
      <c r="P3" s="123"/>
      <c r="Q3" s="123"/>
      <c r="R3" s="123"/>
      <c r="S3" s="123"/>
      <c r="T3" s="123"/>
      <c r="U3" s="123"/>
      <c r="V3" s="123"/>
      <c r="W3" s="123"/>
      <c r="X3" s="123"/>
      <c r="Y3" s="123"/>
      <c r="Z3" s="123"/>
      <c r="AA3" s="123"/>
      <c r="AB3" s="123"/>
    </row>
    <row r="4" spans="1:28" s="48" customFormat="1" ht="11.25">
      <c r="A4" s="41"/>
      <c r="B4" s="42"/>
      <c r="C4" s="43"/>
      <c r="D4" s="44"/>
      <c r="E4" s="43"/>
      <c r="F4" s="45"/>
      <c r="G4" s="46"/>
      <c r="H4" s="46"/>
      <c r="I4" s="46"/>
      <c r="J4" s="47"/>
      <c r="K4" s="46"/>
      <c r="L4" s="126" t="s">
        <v>4</v>
      </c>
      <c r="M4" s="126"/>
      <c r="N4" s="126" t="s">
        <v>5</v>
      </c>
      <c r="O4" s="126"/>
      <c r="P4" s="126" t="s">
        <v>6</v>
      </c>
      <c r="Q4" s="126"/>
      <c r="R4" s="126" t="s">
        <v>7</v>
      </c>
      <c r="S4" s="126"/>
      <c r="T4" s="126"/>
      <c r="U4" s="126"/>
      <c r="V4" s="126" t="s">
        <v>8</v>
      </c>
      <c r="W4" s="126"/>
      <c r="X4" s="126" t="s">
        <v>9</v>
      </c>
      <c r="Y4" s="126"/>
      <c r="Z4" s="126" t="s">
        <v>10</v>
      </c>
      <c r="AA4" s="126"/>
      <c r="AB4" s="126"/>
    </row>
    <row r="5" spans="1:28" s="60" customFormat="1" ht="57.75">
      <c r="A5" s="49"/>
      <c r="B5" s="50"/>
      <c r="C5" s="51" t="s">
        <v>11</v>
      </c>
      <c r="D5" s="52" t="s">
        <v>12</v>
      </c>
      <c r="E5" s="51" t="s">
        <v>13</v>
      </c>
      <c r="F5" s="53" t="s">
        <v>14</v>
      </c>
      <c r="G5" s="54" t="s">
        <v>15</v>
      </c>
      <c r="H5" s="55" t="s">
        <v>16</v>
      </c>
      <c r="I5" s="55" t="s">
        <v>17</v>
      </c>
      <c r="J5" s="56" t="s">
        <v>18</v>
      </c>
      <c r="K5" s="55" t="s">
        <v>19</v>
      </c>
      <c r="L5" s="57" t="s">
        <v>20</v>
      </c>
      <c r="M5" s="58" t="s">
        <v>21</v>
      </c>
      <c r="N5" s="57" t="s">
        <v>20</v>
      </c>
      <c r="O5" s="58" t="s">
        <v>21</v>
      </c>
      <c r="P5" s="57" t="s">
        <v>20</v>
      </c>
      <c r="Q5" s="58" t="s">
        <v>21</v>
      </c>
      <c r="R5" s="57" t="s">
        <v>22</v>
      </c>
      <c r="S5" s="58" t="s">
        <v>23</v>
      </c>
      <c r="T5" s="59" t="s">
        <v>24</v>
      </c>
      <c r="U5" s="59" t="s">
        <v>25</v>
      </c>
      <c r="V5" s="57" t="s">
        <v>20</v>
      </c>
      <c r="W5" s="58" t="s">
        <v>26</v>
      </c>
      <c r="X5" s="59" t="s">
        <v>27</v>
      </c>
      <c r="Y5" s="59" t="s">
        <v>28</v>
      </c>
      <c r="Z5" s="57" t="s">
        <v>20</v>
      </c>
      <c r="AA5" s="58" t="s">
        <v>21</v>
      </c>
      <c r="AB5" s="59" t="s">
        <v>25</v>
      </c>
    </row>
    <row r="6" spans="4:25" ht="11.25">
      <c r="D6" s="5"/>
      <c r="X6" s="19"/>
      <c r="Y6" s="19"/>
    </row>
    <row r="7" spans="1:29" s="85" customFormat="1" ht="11.25">
      <c r="A7" s="61">
        <v>1</v>
      </c>
      <c r="B7" s="62" t="s">
        <v>29</v>
      </c>
      <c r="C7" s="63" t="s">
        <v>117</v>
      </c>
      <c r="D7" s="64" t="s">
        <v>40</v>
      </c>
      <c r="E7" s="65" t="s">
        <v>117</v>
      </c>
      <c r="F7" s="66">
        <v>43238</v>
      </c>
      <c r="G7" s="67" t="s">
        <v>52</v>
      </c>
      <c r="H7" s="68">
        <v>383</v>
      </c>
      <c r="I7" s="68">
        <v>383</v>
      </c>
      <c r="J7" s="105">
        <v>828</v>
      </c>
      <c r="K7" s="72">
        <v>1</v>
      </c>
      <c r="L7" s="73">
        <v>2076685.86</v>
      </c>
      <c r="M7" s="74">
        <v>146587</v>
      </c>
      <c r="N7" s="73">
        <v>2149961.77</v>
      </c>
      <c r="O7" s="74">
        <v>151449</v>
      </c>
      <c r="P7" s="73">
        <v>1674163.73</v>
      </c>
      <c r="Q7" s="74">
        <v>117440</v>
      </c>
      <c r="R7" s="75">
        <f aca="true" t="shared" si="0" ref="R7:R55">L7+N7+P7</f>
        <v>5900811.359999999</v>
      </c>
      <c r="S7" s="76">
        <f aca="true" t="shared" si="1" ref="S7:S55">M7+O7+Q7</f>
        <v>415476</v>
      </c>
      <c r="T7" s="77">
        <f>S7/J7</f>
        <v>501.7826086956522</v>
      </c>
      <c r="U7" s="78">
        <f aca="true" t="shared" si="2" ref="U7:U38">R7/S7</f>
        <v>14.202532420645234</v>
      </c>
      <c r="V7" s="79"/>
      <c r="W7" s="80"/>
      <c r="X7" s="81"/>
      <c r="Y7" s="81"/>
      <c r="Z7" s="110">
        <v>6105266.41</v>
      </c>
      <c r="AA7" s="109">
        <v>423204</v>
      </c>
      <c r="AB7" s="84">
        <f aca="true" t="shared" si="3" ref="AB7:AB38">Z7/AA7</f>
        <v>14.426296561469174</v>
      </c>
      <c r="AC7" s="107"/>
    </row>
    <row r="8" spans="1:28" s="85" customFormat="1" ht="11.25">
      <c r="A8" s="61">
        <v>2</v>
      </c>
      <c r="B8" s="86"/>
      <c r="C8" s="87" t="s">
        <v>97</v>
      </c>
      <c r="D8" s="88" t="s">
        <v>54</v>
      </c>
      <c r="E8" s="89" t="s">
        <v>97</v>
      </c>
      <c r="F8" s="90">
        <v>43231</v>
      </c>
      <c r="G8" s="67" t="s">
        <v>36</v>
      </c>
      <c r="H8" s="71">
        <v>308</v>
      </c>
      <c r="I8" s="71">
        <v>319</v>
      </c>
      <c r="J8" s="105">
        <v>319</v>
      </c>
      <c r="K8" s="72">
        <v>2</v>
      </c>
      <c r="L8" s="73">
        <v>74943.13</v>
      </c>
      <c r="M8" s="74">
        <v>6082</v>
      </c>
      <c r="N8" s="73">
        <v>350995.18</v>
      </c>
      <c r="O8" s="74">
        <v>27585</v>
      </c>
      <c r="P8" s="73">
        <v>356123.7</v>
      </c>
      <c r="Q8" s="74">
        <v>27807</v>
      </c>
      <c r="R8" s="75">
        <f t="shared" si="0"/>
        <v>782062.01</v>
      </c>
      <c r="S8" s="76">
        <f t="shared" si="1"/>
        <v>61474</v>
      </c>
      <c r="T8" s="77">
        <f>S8/J8</f>
        <v>192.70846394984326</v>
      </c>
      <c r="U8" s="78">
        <f t="shared" si="2"/>
        <v>12.7218337833881</v>
      </c>
      <c r="V8" s="79">
        <v>1357086.32</v>
      </c>
      <c r="W8" s="80">
        <v>108071</v>
      </c>
      <c r="X8" s="81">
        <f>IF(V8&lt;&gt;0,-(V8-R8)/V8,"")</f>
        <v>-0.42371977487769535</v>
      </c>
      <c r="Y8" s="81">
        <f>IF(W8&lt;&gt;0,-(W8-S8)/W8,"")</f>
        <v>-0.4311702491880338</v>
      </c>
      <c r="Z8" s="108">
        <v>2489925.98</v>
      </c>
      <c r="AA8" s="111">
        <v>203237</v>
      </c>
      <c r="AB8" s="84">
        <f t="shared" si="3"/>
        <v>12.251341930849206</v>
      </c>
    </row>
    <row r="9" spans="1:28" s="85" customFormat="1" ht="11.25">
      <c r="A9" s="61">
        <v>3</v>
      </c>
      <c r="B9" s="99"/>
      <c r="C9" s="87" t="s">
        <v>79</v>
      </c>
      <c r="D9" s="88" t="s">
        <v>40</v>
      </c>
      <c r="E9" s="89" t="s">
        <v>80</v>
      </c>
      <c r="F9" s="90">
        <v>43217</v>
      </c>
      <c r="G9" s="67" t="s">
        <v>41</v>
      </c>
      <c r="H9" s="71">
        <v>391</v>
      </c>
      <c r="I9" s="71">
        <v>320</v>
      </c>
      <c r="J9" s="105">
        <v>320</v>
      </c>
      <c r="K9" s="72">
        <v>4</v>
      </c>
      <c r="L9" s="73">
        <v>130086</v>
      </c>
      <c r="M9" s="74">
        <v>8627</v>
      </c>
      <c r="N9" s="73">
        <v>264338</v>
      </c>
      <c r="O9" s="74">
        <v>18353</v>
      </c>
      <c r="P9" s="73">
        <v>267803</v>
      </c>
      <c r="Q9" s="74">
        <v>18729</v>
      </c>
      <c r="R9" s="75">
        <f t="shared" si="0"/>
        <v>662227</v>
      </c>
      <c r="S9" s="76">
        <f t="shared" si="1"/>
        <v>45709</v>
      </c>
      <c r="T9" s="77">
        <f>S9/J9</f>
        <v>142.840625</v>
      </c>
      <c r="U9" s="78">
        <f t="shared" si="2"/>
        <v>14.48789078737229</v>
      </c>
      <c r="V9" s="79">
        <v>2037539</v>
      </c>
      <c r="W9" s="80">
        <v>134637</v>
      </c>
      <c r="X9" s="81">
        <f>IF(V9&lt;&gt;0,-(V9-R9)/V9,"")</f>
        <v>-0.6749868346078284</v>
      </c>
      <c r="Y9" s="81">
        <f>IF(W9&lt;&gt;0,-(W9-S9)/W9,"")</f>
        <v>-0.6605019422595572</v>
      </c>
      <c r="Z9" s="108">
        <v>25924171</v>
      </c>
      <c r="AA9" s="111">
        <v>1771286</v>
      </c>
      <c r="AB9" s="84">
        <f t="shared" si="3"/>
        <v>14.635790606372996</v>
      </c>
    </row>
    <row r="10" spans="1:28" s="85" customFormat="1" ht="11.25">
      <c r="A10" s="61">
        <v>4</v>
      </c>
      <c r="B10" s="62" t="s">
        <v>29</v>
      </c>
      <c r="C10" s="87" t="s">
        <v>109</v>
      </c>
      <c r="D10" s="88" t="s">
        <v>35</v>
      </c>
      <c r="E10" s="89" t="s">
        <v>109</v>
      </c>
      <c r="F10" s="90">
        <v>43238</v>
      </c>
      <c r="G10" s="67" t="s">
        <v>36</v>
      </c>
      <c r="H10" s="71">
        <v>191</v>
      </c>
      <c r="I10" s="71">
        <v>191</v>
      </c>
      <c r="J10" s="105">
        <v>191</v>
      </c>
      <c r="K10" s="72">
        <v>1</v>
      </c>
      <c r="L10" s="73">
        <v>39877.56</v>
      </c>
      <c r="M10" s="74">
        <v>3020</v>
      </c>
      <c r="N10" s="73">
        <v>112674.8</v>
      </c>
      <c r="O10" s="74">
        <v>8301</v>
      </c>
      <c r="P10" s="73">
        <v>129144.99</v>
      </c>
      <c r="Q10" s="74">
        <v>9586</v>
      </c>
      <c r="R10" s="75">
        <f t="shared" si="0"/>
        <v>281697.35</v>
      </c>
      <c r="S10" s="76">
        <f t="shared" si="1"/>
        <v>20907</v>
      </c>
      <c r="T10" s="77">
        <f>S10/J10</f>
        <v>109.46073298429319</v>
      </c>
      <c r="U10" s="78">
        <f t="shared" si="2"/>
        <v>13.473829339455683</v>
      </c>
      <c r="V10" s="79"/>
      <c r="W10" s="80"/>
      <c r="X10" s="81"/>
      <c r="Y10" s="81"/>
      <c r="Z10" s="108">
        <v>286044.35</v>
      </c>
      <c r="AA10" s="111">
        <v>21096</v>
      </c>
      <c r="AB10" s="84">
        <f t="shared" si="3"/>
        <v>13.559174725066363</v>
      </c>
    </row>
    <row r="11" spans="1:28" s="85" customFormat="1" ht="11.25">
      <c r="A11" s="61">
        <v>5</v>
      </c>
      <c r="B11" s="62" t="s">
        <v>29</v>
      </c>
      <c r="C11" s="63" t="s">
        <v>116</v>
      </c>
      <c r="D11" s="64" t="s">
        <v>35</v>
      </c>
      <c r="E11" s="65" t="s">
        <v>118</v>
      </c>
      <c r="F11" s="66">
        <v>43238</v>
      </c>
      <c r="G11" s="67" t="s">
        <v>52</v>
      </c>
      <c r="H11" s="68">
        <v>215</v>
      </c>
      <c r="I11" s="68">
        <v>215</v>
      </c>
      <c r="J11" s="105">
        <v>215</v>
      </c>
      <c r="K11" s="72">
        <v>1</v>
      </c>
      <c r="L11" s="73">
        <v>25362.29</v>
      </c>
      <c r="M11" s="74">
        <v>1840</v>
      </c>
      <c r="N11" s="73">
        <v>116071.05</v>
      </c>
      <c r="O11" s="74">
        <v>8510</v>
      </c>
      <c r="P11" s="73">
        <v>113910.49</v>
      </c>
      <c r="Q11" s="74">
        <v>8390</v>
      </c>
      <c r="R11" s="75">
        <f t="shared" si="0"/>
        <v>255343.83000000002</v>
      </c>
      <c r="S11" s="76">
        <f t="shared" si="1"/>
        <v>18740</v>
      </c>
      <c r="T11" s="77">
        <f>S11/J11</f>
        <v>87.16279069767442</v>
      </c>
      <c r="U11" s="78">
        <f t="shared" si="2"/>
        <v>13.625604589114195</v>
      </c>
      <c r="V11" s="79"/>
      <c r="W11" s="80"/>
      <c r="X11" s="81"/>
      <c r="Y11" s="81"/>
      <c r="Z11" s="110">
        <v>255343.83000000002</v>
      </c>
      <c r="AA11" s="109">
        <v>18740</v>
      </c>
      <c r="AB11" s="84">
        <f t="shared" si="3"/>
        <v>13.625604589114195</v>
      </c>
    </row>
    <row r="12" spans="1:28" s="85" customFormat="1" ht="11.25">
      <c r="A12" s="61">
        <v>6</v>
      </c>
      <c r="B12" s="86"/>
      <c r="C12" s="87" t="s">
        <v>81</v>
      </c>
      <c r="D12" s="88" t="s">
        <v>35</v>
      </c>
      <c r="E12" s="89" t="s">
        <v>81</v>
      </c>
      <c r="F12" s="90">
        <v>43224</v>
      </c>
      <c r="G12" s="67" t="s">
        <v>36</v>
      </c>
      <c r="H12" s="71">
        <v>375</v>
      </c>
      <c r="I12" s="71">
        <v>259</v>
      </c>
      <c r="J12" s="105">
        <v>259</v>
      </c>
      <c r="K12" s="72">
        <v>3</v>
      </c>
      <c r="L12" s="73">
        <v>17994.36</v>
      </c>
      <c r="M12" s="74">
        <v>1755</v>
      </c>
      <c r="N12" s="73">
        <v>80307.19</v>
      </c>
      <c r="O12" s="74">
        <v>8023</v>
      </c>
      <c r="P12" s="73">
        <v>48596.97</v>
      </c>
      <c r="Q12" s="74">
        <v>4803</v>
      </c>
      <c r="R12" s="75">
        <f t="shared" si="0"/>
        <v>146898.52000000002</v>
      </c>
      <c r="S12" s="76">
        <f t="shared" si="1"/>
        <v>14581</v>
      </c>
      <c r="T12" s="77">
        <f>S12/J12</f>
        <v>56.2972972972973</v>
      </c>
      <c r="U12" s="78">
        <f t="shared" si="2"/>
        <v>10.074653315959127</v>
      </c>
      <c r="V12" s="79">
        <v>573363.02</v>
      </c>
      <c r="W12" s="80">
        <v>48110</v>
      </c>
      <c r="X12" s="81">
        <f aca="true" t="shared" si="4" ref="X12:Y16">IF(V12&lt;&gt;0,-(V12-R12)/V12,"")</f>
        <v>-0.7437949172236465</v>
      </c>
      <c r="Y12" s="81">
        <f t="shared" si="4"/>
        <v>-0.6969237164830596</v>
      </c>
      <c r="Z12" s="108">
        <v>2292313.82</v>
      </c>
      <c r="AA12" s="111">
        <v>197219</v>
      </c>
      <c r="AB12" s="84">
        <f t="shared" si="3"/>
        <v>11.623189550702518</v>
      </c>
    </row>
    <row r="13" spans="1:28" s="85" customFormat="1" ht="11.25">
      <c r="A13" s="61">
        <v>7</v>
      </c>
      <c r="B13" s="86"/>
      <c r="C13" s="87" t="s">
        <v>37</v>
      </c>
      <c r="D13" s="88" t="s">
        <v>38</v>
      </c>
      <c r="E13" s="89" t="s">
        <v>37</v>
      </c>
      <c r="F13" s="90">
        <v>43161</v>
      </c>
      <c r="G13" s="67" t="s">
        <v>36</v>
      </c>
      <c r="H13" s="71">
        <v>406</v>
      </c>
      <c r="I13" s="91">
        <v>109</v>
      </c>
      <c r="J13" s="92">
        <v>109</v>
      </c>
      <c r="K13" s="72">
        <v>12</v>
      </c>
      <c r="L13" s="73">
        <v>15831.85</v>
      </c>
      <c r="M13" s="74">
        <v>2549</v>
      </c>
      <c r="N13" s="73">
        <v>34055.57</v>
      </c>
      <c r="O13" s="74">
        <v>5484</v>
      </c>
      <c r="P13" s="73">
        <v>37097.8</v>
      </c>
      <c r="Q13" s="74">
        <v>6004</v>
      </c>
      <c r="R13" s="75">
        <f t="shared" si="0"/>
        <v>86985.22</v>
      </c>
      <c r="S13" s="76">
        <f t="shared" si="1"/>
        <v>14037</v>
      </c>
      <c r="T13" s="77">
        <f>S13/J13</f>
        <v>128.77981651376146</v>
      </c>
      <c r="U13" s="78">
        <f t="shared" si="2"/>
        <v>6.196852603832728</v>
      </c>
      <c r="V13" s="79">
        <v>235126.33999999997</v>
      </c>
      <c r="W13" s="80">
        <v>37968</v>
      </c>
      <c r="X13" s="81">
        <f t="shared" si="4"/>
        <v>-0.6300490196036734</v>
      </c>
      <c r="Y13" s="81">
        <f t="shared" si="4"/>
        <v>-0.6302939317319848</v>
      </c>
      <c r="Z13" s="82">
        <v>44326853.4</v>
      </c>
      <c r="AA13" s="83">
        <v>3977357</v>
      </c>
      <c r="AB13" s="84">
        <f t="shared" si="3"/>
        <v>11.144801283867654</v>
      </c>
    </row>
    <row r="14" spans="1:28" s="85" customFormat="1" ht="11.25">
      <c r="A14" s="61">
        <v>8</v>
      </c>
      <c r="B14" s="86"/>
      <c r="C14" s="87" t="s">
        <v>62</v>
      </c>
      <c r="D14" s="88" t="s">
        <v>48</v>
      </c>
      <c r="E14" s="89" t="s">
        <v>62</v>
      </c>
      <c r="F14" s="90">
        <v>43105</v>
      </c>
      <c r="G14" s="67" t="s">
        <v>36</v>
      </c>
      <c r="H14" s="71">
        <v>403</v>
      </c>
      <c r="I14" s="71">
        <v>163</v>
      </c>
      <c r="J14" s="105">
        <v>163</v>
      </c>
      <c r="K14" s="72">
        <v>15</v>
      </c>
      <c r="L14" s="73">
        <v>22426.26</v>
      </c>
      <c r="M14" s="74">
        <v>2495</v>
      </c>
      <c r="N14" s="73">
        <v>44780.58</v>
      </c>
      <c r="O14" s="74">
        <v>4956</v>
      </c>
      <c r="P14" s="73">
        <v>51308.37</v>
      </c>
      <c r="Q14" s="74">
        <v>5644</v>
      </c>
      <c r="R14" s="75">
        <f t="shared" si="0"/>
        <v>118515.20999999999</v>
      </c>
      <c r="S14" s="76">
        <f t="shared" si="1"/>
        <v>13095</v>
      </c>
      <c r="T14" s="77">
        <f>S14/J14</f>
        <v>80.33742331288343</v>
      </c>
      <c r="U14" s="78">
        <f t="shared" si="2"/>
        <v>9.050416953035509</v>
      </c>
      <c r="V14" s="79">
        <v>0</v>
      </c>
      <c r="W14" s="80">
        <v>0</v>
      </c>
      <c r="X14" s="81">
        <f t="shared" si="4"/>
      </c>
      <c r="Y14" s="81">
        <f t="shared" si="4"/>
      </c>
      <c r="Z14" s="108">
        <v>62893894.75</v>
      </c>
      <c r="AA14" s="111">
        <v>4957874</v>
      </c>
      <c r="AB14" s="84">
        <f t="shared" si="3"/>
        <v>12.685658157105243</v>
      </c>
    </row>
    <row r="15" spans="1:28" s="85" customFormat="1" ht="11.25">
      <c r="A15" s="61">
        <v>9</v>
      </c>
      <c r="B15" s="86"/>
      <c r="C15" s="87" t="s">
        <v>68</v>
      </c>
      <c r="D15" s="88" t="s">
        <v>38</v>
      </c>
      <c r="E15" s="89" t="s">
        <v>68</v>
      </c>
      <c r="F15" s="90">
        <v>43210</v>
      </c>
      <c r="G15" s="67" t="s">
        <v>36</v>
      </c>
      <c r="H15" s="71">
        <v>380</v>
      </c>
      <c r="I15" s="71">
        <v>122</v>
      </c>
      <c r="J15" s="105">
        <v>122</v>
      </c>
      <c r="K15" s="72">
        <v>5</v>
      </c>
      <c r="L15" s="73">
        <v>15770.67</v>
      </c>
      <c r="M15" s="74">
        <v>1334</v>
      </c>
      <c r="N15" s="73">
        <v>36922.44</v>
      </c>
      <c r="O15" s="74">
        <v>2987</v>
      </c>
      <c r="P15" s="73">
        <v>42814.39</v>
      </c>
      <c r="Q15" s="74">
        <v>3439</v>
      </c>
      <c r="R15" s="75">
        <f t="shared" si="0"/>
        <v>95507.5</v>
      </c>
      <c r="S15" s="76">
        <f t="shared" si="1"/>
        <v>7760</v>
      </c>
      <c r="T15" s="77">
        <f>S15/J15</f>
        <v>63.60655737704918</v>
      </c>
      <c r="U15" s="78">
        <f t="shared" si="2"/>
        <v>12.307667525773196</v>
      </c>
      <c r="V15" s="79">
        <v>325511.95</v>
      </c>
      <c r="W15" s="80">
        <v>27209</v>
      </c>
      <c r="X15" s="81">
        <f t="shared" si="4"/>
        <v>-0.7065929530390512</v>
      </c>
      <c r="Y15" s="81">
        <f t="shared" si="4"/>
        <v>-0.7148002499173067</v>
      </c>
      <c r="Z15" s="108">
        <v>5006132.63</v>
      </c>
      <c r="AA15" s="111">
        <v>423724</v>
      </c>
      <c r="AB15" s="84">
        <f t="shared" si="3"/>
        <v>11.814607220738027</v>
      </c>
    </row>
    <row r="16" spans="1:28" s="85" customFormat="1" ht="11.25">
      <c r="A16" s="61">
        <v>10</v>
      </c>
      <c r="B16" s="86"/>
      <c r="C16" s="87" t="s">
        <v>90</v>
      </c>
      <c r="D16" s="88" t="s">
        <v>40</v>
      </c>
      <c r="E16" s="89" t="s">
        <v>91</v>
      </c>
      <c r="F16" s="90">
        <v>43224</v>
      </c>
      <c r="G16" s="67" t="s">
        <v>41</v>
      </c>
      <c r="H16" s="71">
        <v>165</v>
      </c>
      <c r="I16" s="71">
        <v>108</v>
      </c>
      <c r="J16" s="105">
        <v>108</v>
      </c>
      <c r="K16" s="72">
        <v>3</v>
      </c>
      <c r="L16" s="73">
        <v>22700</v>
      </c>
      <c r="M16" s="74">
        <v>1711</v>
      </c>
      <c r="N16" s="73">
        <v>42430</v>
      </c>
      <c r="O16" s="74">
        <v>3170</v>
      </c>
      <c r="P16" s="73">
        <v>34052</v>
      </c>
      <c r="Q16" s="74">
        <v>2512</v>
      </c>
      <c r="R16" s="75">
        <f t="shared" si="0"/>
        <v>99182</v>
      </c>
      <c r="S16" s="76">
        <f t="shared" si="1"/>
        <v>7393</v>
      </c>
      <c r="T16" s="77">
        <f>S16/J16</f>
        <v>68.45370370370371</v>
      </c>
      <c r="U16" s="78">
        <f t="shared" si="2"/>
        <v>13.415663465440282</v>
      </c>
      <c r="V16" s="79">
        <v>331265</v>
      </c>
      <c r="W16" s="80">
        <v>25193</v>
      </c>
      <c r="X16" s="81">
        <f t="shared" si="4"/>
        <v>-0.7005961994173848</v>
      </c>
      <c r="Y16" s="81">
        <f t="shared" si="4"/>
        <v>-0.7065454689794785</v>
      </c>
      <c r="Z16" s="108">
        <v>1314770</v>
      </c>
      <c r="AA16" s="111">
        <v>104834</v>
      </c>
      <c r="AB16" s="84">
        <f t="shared" si="3"/>
        <v>12.541446477287902</v>
      </c>
    </row>
    <row r="17" spans="1:28" s="85" customFormat="1" ht="11.25">
      <c r="A17" s="61">
        <v>11</v>
      </c>
      <c r="B17" s="62" t="s">
        <v>29</v>
      </c>
      <c r="C17" s="87" t="s">
        <v>110</v>
      </c>
      <c r="D17" s="88" t="s">
        <v>48</v>
      </c>
      <c r="E17" s="89" t="s">
        <v>111</v>
      </c>
      <c r="F17" s="90">
        <v>43238</v>
      </c>
      <c r="G17" s="67" t="s">
        <v>49</v>
      </c>
      <c r="H17" s="71">
        <v>45</v>
      </c>
      <c r="I17" s="71">
        <v>45</v>
      </c>
      <c r="J17" s="105">
        <v>45</v>
      </c>
      <c r="K17" s="72">
        <v>1</v>
      </c>
      <c r="L17" s="73">
        <v>11933.3</v>
      </c>
      <c r="M17" s="74">
        <v>757</v>
      </c>
      <c r="N17" s="73">
        <v>19173.25</v>
      </c>
      <c r="O17" s="74">
        <v>1175</v>
      </c>
      <c r="P17" s="73">
        <v>21753.04</v>
      </c>
      <c r="Q17" s="74">
        <v>1382</v>
      </c>
      <c r="R17" s="75">
        <f t="shared" si="0"/>
        <v>52859.59</v>
      </c>
      <c r="S17" s="76">
        <f t="shared" si="1"/>
        <v>3314</v>
      </c>
      <c r="T17" s="77">
        <f>S17/J17</f>
        <v>73.64444444444445</v>
      </c>
      <c r="U17" s="78">
        <f t="shared" si="2"/>
        <v>15.950389257694628</v>
      </c>
      <c r="V17" s="79"/>
      <c r="W17" s="80"/>
      <c r="X17" s="81"/>
      <c r="Y17" s="81"/>
      <c r="Z17" s="114">
        <v>52859.59</v>
      </c>
      <c r="AA17" s="115">
        <v>3314</v>
      </c>
      <c r="AB17" s="84">
        <f t="shared" si="3"/>
        <v>15.950389257694628</v>
      </c>
    </row>
    <row r="18" spans="1:28" s="85" customFormat="1" ht="11.25">
      <c r="A18" s="61">
        <v>12</v>
      </c>
      <c r="B18" s="86"/>
      <c r="C18" s="63" t="s">
        <v>105</v>
      </c>
      <c r="D18" s="64" t="s">
        <v>40</v>
      </c>
      <c r="E18" s="65" t="s">
        <v>104</v>
      </c>
      <c r="F18" s="66">
        <v>43231</v>
      </c>
      <c r="G18" s="67" t="s">
        <v>52</v>
      </c>
      <c r="H18" s="68">
        <v>201</v>
      </c>
      <c r="I18" s="68">
        <v>201</v>
      </c>
      <c r="J18" s="105">
        <v>98</v>
      </c>
      <c r="K18" s="72">
        <v>2</v>
      </c>
      <c r="L18" s="73">
        <v>7291.71</v>
      </c>
      <c r="M18" s="74">
        <v>604</v>
      </c>
      <c r="N18" s="73">
        <v>13868.27</v>
      </c>
      <c r="O18" s="74">
        <v>1136</v>
      </c>
      <c r="P18" s="73">
        <v>12975.18</v>
      </c>
      <c r="Q18" s="74">
        <v>1047</v>
      </c>
      <c r="R18" s="75">
        <f t="shared" si="0"/>
        <v>34135.16</v>
      </c>
      <c r="S18" s="76">
        <f t="shared" si="1"/>
        <v>2787</v>
      </c>
      <c r="T18" s="77">
        <f>S18/J18</f>
        <v>28.43877551020408</v>
      </c>
      <c r="U18" s="78">
        <f t="shared" si="2"/>
        <v>12.247994259059922</v>
      </c>
      <c r="V18" s="79">
        <v>213293.71999999997</v>
      </c>
      <c r="W18" s="80">
        <v>17805</v>
      </c>
      <c r="X18" s="81">
        <f aca="true" t="shared" si="5" ref="X18:Y21">IF(V18&lt;&gt;0,-(V18-R18)/V18,"")</f>
        <v>-0.8399617203919553</v>
      </c>
      <c r="Y18" s="81">
        <f t="shared" si="5"/>
        <v>-0.8434709351305812</v>
      </c>
      <c r="Z18" s="110">
        <v>365248.99</v>
      </c>
      <c r="AA18" s="109">
        <v>31662</v>
      </c>
      <c r="AB18" s="84">
        <f t="shared" si="3"/>
        <v>11.535878655801907</v>
      </c>
    </row>
    <row r="19" spans="1:28" s="85" customFormat="1" ht="11.25">
      <c r="A19" s="61">
        <v>13</v>
      </c>
      <c r="B19" s="86"/>
      <c r="C19" s="87" t="s">
        <v>69</v>
      </c>
      <c r="D19" s="88" t="s">
        <v>35</v>
      </c>
      <c r="E19" s="89" t="s">
        <v>70</v>
      </c>
      <c r="F19" s="90">
        <v>43210</v>
      </c>
      <c r="G19" s="67" t="s">
        <v>36</v>
      </c>
      <c r="H19" s="71">
        <v>348</v>
      </c>
      <c r="I19" s="71">
        <v>53</v>
      </c>
      <c r="J19" s="105">
        <v>53</v>
      </c>
      <c r="K19" s="72">
        <v>5</v>
      </c>
      <c r="L19" s="73">
        <v>3921.5</v>
      </c>
      <c r="M19" s="74">
        <v>472</v>
      </c>
      <c r="N19" s="73">
        <v>12591.5</v>
      </c>
      <c r="O19" s="74">
        <v>1051</v>
      </c>
      <c r="P19" s="73">
        <v>13342.15</v>
      </c>
      <c r="Q19" s="74">
        <v>1091</v>
      </c>
      <c r="R19" s="75">
        <f t="shared" si="0"/>
        <v>29855.15</v>
      </c>
      <c r="S19" s="76">
        <f t="shared" si="1"/>
        <v>2614</v>
      </c>
      <c r="T19" s="77">
        <f>S19/J19</f>
        <v>49.320754716981135</v>
      </c>
      <c r="U19" s="78">
        <f t="shared" si="2"/>
        <v>11.421250956388677</v>
      </c>
      <c r="V19" s="79">
        <v>166296.99</v>
      </c>
      <c r="W19" s="80">
        <v>13626</v>
      </c>
      <c r="X19" s="81">
        <f t="shared" si="5"/>
        <v>-0.8204708936704146</v>
      </c>
      <c r="Y19" s="81">
        <f t="shared" si="5"/>
        <v>-0.8081608689270512</v>
      </c>
      <c r="Z19" s="108">
        <v>4857345.99</v>
      </c>
      <c r="AA19" s="111">
        <v>405817</v>
      </c>
      <c r="AB19" s="84">
        <f t="shared" si="3"/>
        <v>11.969301409255896</v>
      </c>
    </row>
    <row r="20" spans="1:28" s="85" customFormat="1" ht="11.25">
      <c r="A20" s="61">
        <v>14</v>
      </c>
      <c r="B20" s="86"/>
      <c r="C20" s="87" t="s">
        <v>98</v>
      </c>
      <c r="D20" s="88" t="s">
        <v>40</v>
      </c>
      <c r="E20" s="89" t="s">
        <v>98</v>
      </c>
      <c r="F20" s="90">
        <v>43231</v>
      </c>
      <c r="G20" s="67" t="s">
        <v>36</v>
      </c>
      <c r="H20" s="71">
        <v>141</v>
      </c>
      <c r="I20" s="71">
        <v>60</v>
      </c>
      <c r="J20" s="105">
        <v>60</v>
      </c>
      <c r="K20" s="72">
        <v>2</v>
      </c>
      <c r="L20" s="73">
        <v>8481.89</v>
      </c>
      <c r="M20" s="74">
        <v>631</v>
      </c>
      <c r="N20" s="73">
        <v>12885.53</v>
      </c>
      <c r="O20" s="74">
        <v>914</v>
      </c>
      <c r="P20" s="73">
        <v>12376.31</v>
      </c>
      <c r="Q20" s="74">
        <v>905</v>
      </c>
      <c r="R20" s="75">
        <f t="shared" si="0"/>
        <v>33743.729999999996</v>
      </c>
      <c r="S20" s="76">
        <f t="shared" si="1"/>
        <v>2450</v>
      </c>
      <c r="T20" s="77">
        <f>S20/J20</f>
        <v>40.833333333333336</v>
      </c>
      <c r="U20" s="78">
        <f t="shared" si="2"/>
        <v>13.772951020408161</v>
      </c>
      <c r="V20" s="79">
        <v>137587.04</v>
      </c>
      <c r="W20" s="80">
        <v>10384</v>
      </c>
      <c r="X20" s="81">
        <f t="shared" si="5"/>
        <v>-0.7547463045938048</v>
      </c>
      <c r="Y20" s="81">
        <f t="shared" si="5"/>
        <v>-0.764060092449923</v>
      </c>
      <c r="Z20" s="108">
        <v>284547.66</v>
      </c>
      <c r="AA20" s="111">
        <v>22408</v>
      </c>
      <c r="AB20" s="84">
        <f t="shared" si="3"/>
        <v>12.698485362370581</v>
      </c>
    </row>
    <row r="21" spans="1:28" s="85" customFormat="1" ht="11.25">
      <c r="A21" s="61">
        <v>15</v>
      </c>
      <c r="B21" s="86"/>
      <c r="C21" s="63" t="s">
        <v>93</v>
      </c>
      <c r="D21" s="64" t="s">
        <v>40</v>
      </c>
      <c r="E21" s="65" t="s">
        <v>92</v>
      </c>
      <c r="F21" s="66">
        <v>43224</v>
      </c>
      <c r="G21" s="67" t="s">
        <v>32</v>
      </c>
      <c r="H21" s="68">
        <v>133</v>
      </c>
      <c r="I21" s="68">
        <v>50</v>
      </c>
      <c r="J21" s="105">
        <v>50</v>
      </c>
      <c r="K21" s="72">
        <v>3</v>
      </c>
      <c r="L21" s="73">
        <v>9547</v>
      </c>
      <c r="M21" s="74">
        <v>587</v>
      </c>
      <c r="N21" s="73">
        <v>14937</v>
      </c>
      <c r="O21" s="74">
        <v>889</v>
      </c>
      <c r="P21" s="73">
        <v>12941</v>
      </c>
      <c r="Q21" s="74">
        <v>772</v>
      </c>
      <c r="R21" s="75">
        <f t="shared" si="0"/>
        <v>37425</v>
      </c>
      <c r="S21" s="76">
        <f t="shared" si="1"/>
        <v>2248</v>
      </c>
      <c r="T21" s="77">
        <f>S21/J21</f>
        <v>44.96</v>
      </c>
      <c r="U21" s="78">
        <f t="shared" si="2"/>
        <v>16.648131672597867</v>
      </c>
      <c r="V21" s="79">
        <v>180077</v>
      </c>
      <c r="W21" s="80">
        <v>11757</v>
      </c>
      <c r="X21" s="81">
        <f t="shared" si="5"/>
        <v>-0.7921722374317653</v>
      </c>
      <c r="Y21" s="81">
        <f t="shared" si="5"/>
        <v>-0.8087947605681721</v>
      </c>
      <c r="Z21" s="110">
        <v>780183</v>
      </c>
      <c r="AA21" s="109">
        <v>54966</v>
      </c>
      <c r="AB21" s="84">
        <f t="shared" si="3"/>
        <v>14.193919877742605</v>
      </c>
    </row>
    <row r="22" spans="1:28" s="85" customFormat="1" ht="11.25">
      <c r="A22" s="61">
        <v>16</v>
      </c>
      <c r="B22" s="62" t="s">
        <v>29</v>
      </c>
      <c r="C22" s="116" t="s">
        <v>112</v>
      </c>
      <c r="D22" s="88" t="s">
        <v>61</v>
      </c>
      <c r="E22" s="104" t="s">
        <v>112</v>
      </c>
      <c r="F22" s="90">
        <v>43238</v>
      </c>
      <c r="G22" s="67" t="s">
        <v>50</v>
      </c>
      <c r="H22" s="71">
        <v>62</v>
      </c>
      <c r="I22" s="71">
        <v>62</v>
      </c>
      <c r="J22" s="105">
        <v>62</v>
      </c>
      <c r="K22" s="72">
        <v>1</v>
      </c>
      <c r="L22" s="73">
        <v>4446</v>
      </c>
      <c r="M22" s="74">
        <v>396</v>
      </c>
      <c r="N22" s="73">
        <v>8827</v>
      </c>
      <c r="O22" s="74">
        <v>774</v>
      </c>
      <c r="P22" s="73">
        <v>10764.23</v>
      </c>
      <c r="Q22" s="74">
        <v>917</v>
      </c>
      <c r="R22" s="75">
        <f t="shared" si="0"/>
        <v>24037.23</v>
      </c>
      <c r="S22" s="76">
        <f t="shared" si="1"/>
        <v>2087</v>
      </c>
      <c r="T22" s="77">
        <f>S22/J22</f>
        <v>33.66129032258065</v>
      </c>
      <c r="U22" s="78">
        <f t="shared" si="2"/>
        <v>11.517599425011978</v>
      </c>
      <c r="V22" s="79"/>
      <c r="W22" s="80"/>
      <c r="X22" s="81"/>
      <c r="Y22" s="81"/>
      <c r="Z22" s="112">
        <v>24037.23</v>
      </c>
      <c r="AA22" s="113">
        <v>2087</v>
      </c>
      <c r="AB22" s="84">
        <f t="shared" si="3"/>
        <v>11.517599425011978</v>
      </c>
    </row>
    <row r="23" spans="1:28" s="85" customFormat="1" ht="11.25">
      <c r="A23" s="61">
        <v>17</v>
      </c>
      <c r="B23" s="62" t="s">
        <v>29</v>
      </c>
      <c r="C23" s="87" t="s">
        <v>115</v>
      </c>
      <c r="D23" s="88" t="s">
        <v>61</v>
      </c>
      <c r="E23" s="89" t="s">
        <v>67</v>
      </c>
      <c r="F23" s="90">
        <v>43238</v>
      </c>
      <c r="G23" s="67" t="s">
        <v>57</v>
      </c>
      <c r="H23" s="71">
        <v>29</v>
      </c>
      <c r="I23" s="71">
        <v>29</v>
      </c>
      <c r="J23" s="105">
        <v>29</v>
      </c>
      <c r="K23" s="72">
        <v>1</v>
      </c>
      <c r="L23" s="73">
        <v>4933.5</v>
      </c>
      <c r="M23" s="74">
        <v>356</v>
      </c>
      <c r="N23" s="73">
        <v>7971.5</v>
      </c>
      <c r="O23" s="74">
        <v>578</v>
      </c>
      <c r="P23" s="73">
        <v>8241.5</v>
      </c>
      <c r="Q23" s="74">
        <v>567</v>
      </c>
      <c r="R23" s="75">
        <f t="shared" si="0"/>
        <v>21146.5</v>
      </c>
      <c r="S23" s="76">
        <f t="shared" si="1"/>
        <v>1501</v>
      </c>
      <c r="T23" s="77">
        <f>S23/J23</f>
        <v>51.758620689655174</v>
      </c>
      <c r="U23" s="78">
        <f t="shared" si="2"/>
        <v>14.088274483677548</v>
      </c>
      <c r="V23" s="79"/>
      <c r="W23" s="80"/>
      <c r="X23" s="81"/>
      <c r="Y23" s="81"/>
      <c r="Z23" s="110">
        <v>21146.5</v>
      </c>
      <c r="AA23" s="109">
        <v>1501</v>
      </c>
      <c r="AB23" s="84">
        <f t="shared" si="3"/>
        <v>14.088274483677548</v>
      </c>
    </row>
    <row r="24" spans="1:28" s="85" customFormat="1" ht="11.25">
      <c r="A24" s="61">
        <v>18</v>
      </c>
      <c r="B24" s="86"/>
      <c r="C24" s="87" t="s">
        <v>82</v>
      </c>
      <c r="D24" s="88" t="s">
        <v>35</v>
      </c>
      <c r="E24" s="89" t="s">
        <v>82</v>
      </c>
      <c r="F24" s="90">
        <v>43224</v>
      </c>
      <c r="G24" s="67" t="s">
        <v>36</v>
      </c>
      <c r="H24" s="71">
        <v>177</v>
      </c>
      <c r="I24" s="91">
        <v>54</v>
      </c>
      <c r="J24" s="92">
        <v>54</v>
      </c>
      <c r="K24" s="72">
        <v>3</v>
      </c>
      <c r="L24" s="73">
        <v>3635.92</v>
      </c>
      <c r="M24" s="74">
        <v>459</v>
      </c>
      <c r="N24" s="73">
        <v>3842.26</v>
      </c>
      <c r="O24" s="74">
        <v>340</v>
      </c>
      <c r="P24" s="73">
        <v>4100.36</v>
      </c>
      <c r="Q24" s="74">
        <v>363</v>
      </c>
      <c r="R24" s="75">
        <f t="shared" si="0"/>
        <v>11578.54</v>
      </c>
      <c r="S24" s="76">
        <f t="shared" si="1"/>
        <v>1162</v>
      </c>
      <c r="T24" s="77">
        <f>S24/J24</f>
        <v>21.51851851851852</v>
      </c>
      <c r="U24" s="78">
        <f t="shared" si="2"/>
        <v>9.964320137693633</v>
      </c>
      <c r="V24" s="79">
        <v>43038.64</v>
      </c>
      <c r="W24" s="80">
        <v>3936</v>
      </c>
      <c r="X24" s="81">
        <f>IF(V24&lt;&gt;0,-(V24-R24)/V24,"")</f>
        <v>-0.7309733764821564</v>
      </c>
      <c r="Y24" s="81">
        <f>IF(W24&lt;&gt;0,-(W24-S24)/W24,"")</f>
        <v>-0.7047764227642277</v>
      </c>
      <c r="Z24" s="82">
        <v>363652.41</v>
      </c>
      <c r="AA24" s="83">
        <v>34871</v>
      </c>
      <c r="AB24" s="84">
        <f t="shared" si="3"/>
        <v>10.428505348283673</v>
      </c>
    </row>
    <row r="25" spans="1:28" s="85" customFormat="1" ht="11.25">
      <c r="A25" s="61">
        <v>19</v>
      </c>
      <c r="B25" s="117"/>
      <c r="C25" s="87" t="s">
        <v>46</v>
      </c>
      <c r="D25" s="88" t="s">
        <v>31</v>
      </c>
      <c r="E25" s="89" t="s">
        <v>46</v>
      </c>
      <c r="F25" s="90">
        <v>43189</v>
      </c>
      <c r="G25" s="67" t="s">
        <v>47</v>
      </c>
      <c r="H25" s="71">
        <v>75</v>
      </c>
      <c r="I25" s="71">
        <v>11</v>
      </c>
      <c r="J25" s="105">
        <v>11</v>
      </c>
      <c r="K25" s="72">
        <v>8</v>
      </c>
      <c r="L25" s="73">
        <v>3750.26</v>
      </c>
      <c r="M25" s="74">
        <v>232</v>
      </c>
      <c r="N25" s="73">
        <v>6043.14</v>
      </c>
      <c r="O25" s="74">
        <v>365</v>
      </c>
      <c r="P25" s="73">
        <v>5448.6</v>
      </c>
      <c r="Q25" s="74">
        <v>328</v>
      </c>
      <c r="R25" s="75">
        <f t="shared" si="0"/>
        <v>15242.000000000002</v>
      </c>
      <c r="S25" s="76">
        <f t="shared" si="1"/>
        <v>925</v>
      </c>
      <c r="T25" s="77">
        <f>S25/J25</f>
        <v>84.0909090909091</v>
      </c>
      <c r="U25" s="78">
        <f t="shared" si="2"/>
        <v>16.47783783783784</v>
      </c>
      <c r="V25" s="79">
        <v>30949.94</v>
      </c>
      <c r="W25" s="80">
        <v>1792</v>
      </c>
      <c r="X25" s="81">
        <f>IF(V25&lt;&gt;0,-(V25-R25)/V25,"")</f>
        <v>-0.5075273166926979</v>
      </c>
      <c r="Y25" s="81">
        <f>IF(W25&lt;&gt;0,-(W25-S25)/W25,"")</f>
        <v>-0.4838169642857143</v>
      </c>
      <c r="Z25" s="97">
        <v>1841483.7</v>
      </c>
      <c r="AA25" s="98">
        <v>121874</v>
      </c>
      <c r="AB25" s="84">
        <f t="shared" si="3"/>
        <v>15.109733823457013</v>
      </c>
    </row>
    <row r="26" spans="1:28" s="85" customFormat="1" ht="11.25">
      <c r="A26" s="61">
        <v>20</v>
      </c>
      <c r="B26" s="62" t="s">
        <v>29</v>
      </c>
      <c r="C26" s="87" t="s">
        <v>113</v>
      </c>
      <c r="D26" s="88" t="s">
        <v>35</v>
      </c>
      <c r="E26" s="89" t="s">
        <v>113</v>
      </c>
      <c r="F26" s="90">
        <v>43238</v>
      </c>
      <c r="G26" s="67" t="s">
        <v>55</v>
      </c>
      <c r="H26" s="71">
        <v>32</v>
      </c>
      <c r="I26" s="71">
        <v>32</v>
      </c>
      <c r="J26" s="105">
        <v>32</v>
      </c>
      <c r="K26" s="72">
        <v>21</v>
      </c>
      <c r="L26" s="73">
        <v>1766.25</v>
      </c>
      <c r="M26" s="74">
        <v>154</v>
      </c>
      <c r="N26" s="73">
        <v>3823</v>
      </c>
      <c r="O26" s="74">
        <v>317</v>
      </c>
      <c r="P26" s="73">
        <v>4011.22</v>
      </c>
      <c r="Q26" s="74">
        <v>347</v>
      </c>
      <c r="R26" s="75">
        <f t="shared" si="0"/>
        <v>9600.47</v>
      </c>
      <c r="S26" s="76">
        <f t="shared" si="1"/>
        <v>818</v>
      </c>
      <c r="T26" s="77">
        <f>S26/J26</f>
        <v>25.5625</v>
      </c>
      <c r="U26" s="78">
        <f t="shared" si="2"/>
        <v>11.736515892420536</v>
      </c>
      <c r="V26" s="79"/>
      <c r="W26" s="80"/>
      <c r="X26" s="81"/>
      <c r="Y26" s="81"/>
      <c r="Z26" s="121">
        <v>9600.47</v>
      </c>
      <c r="AA26" s="120">
        <v>818</v>
      </c>
      <c r="AB26" s="84">
        <f t="shared" si="3"/>
        <v>11.736515892420536</v>
      </c>
    </row>
    <row r="27" spans="1:28" s="85" customFormat="1" ht="11.25">
      <c r="A27" s="61">
        <v>21</v>
      </c>
      <c r="B27" s="86"/>
      <c r="C27" s="87" t="s">
        <v>34</v>
      </c>
      <c r="D27" s="88" t="s">
        <v>35</v>
      </c>
      <c r="E27" s="89" t="s">
        <v>34</v>
      </c>
      <c r="F27" s="90">
        <v>43189</v>
      </c>
      <c r="G27" s="67" t="s">
        <v>36</v>
      </c>
      <c r="H27" s="71">
        <v>351</v>
      </c>
      <c r="I27" s="91">
        <v>33</v>
      </c>
      <c r="J27" s="92">
        <v>33</v>
      </c>
      <c r="K27" s="72">
        <v>8</v>
      </c>
      <c r="L27" s="73">
        <v>1315</v>
      </c>
      <c r="M27" s="74">
        <v>170</v>
      </c>
      <c r="N27" s="73">
        <v>2769.92</v>
      </c>
      <c r="O27" s="74">
        <v>305</v>
      </c>
      <c r="P27" s="73">
        <v>2147</v>
      </c>
      <c r="Q27" s="74">
        <v>237</v>
      </c>
      <c r="R27" s="75">
        <f t="shared" si="0"/>
        <v>6231.92</v>
      </c>
      <c r="S27" s="76">
        <f t="shared" si="1"/>
        <v>712</v>
      </c>
      <c r="T27" s="77">
        <f>S27/J27</f>
        <v>21.575757575757574</v>
      </c>
      <c r="U27" s="78">
        <f t="shared" si="2"/>
        <v>8.752696629213483</v>
      </c>
      <c r="V27" s="79">
        <v>44728.44</v>
      </c>
      <c r="W27" s="80">
        <v>4959</v>
      </c>
      <c r="X27" s="81">
        <f aca="true" t="shared" si="6" ref="X27:Y32">IF(V27&lt;&gt;0,-(V27-R27)/V27,"")</f>
        <v>-0.8606720914031432</v>
      </c>
      <c r="Y27" s="81">
        <f t="shared" si="6"/>
        <v>-0.8564226658600524</v>
      </c>
      <c r="Z27" s="93">
        <v>8707446.43</v>
      </c>
      <c r="AA27" s="94">
        <v>787304</v>
      </c>
      <c r="AB27" s="84">
        <f t="shared" si="3"/>
        <v>11.05982749992379</v>
      </c>
    </row>
    <row r="28" spans="1:28" s="85" customFormat="1" ht="11.25">
      <c r="A28" s="61">
        <v>22</v>
      </c>
      <c r="B28" s="86"/>
      <c r="C28" s="87" t="s">
        <v>94</v>
      </c>
      <c r="D28" s="88" t="s">
        <v>40</v>
      </c>
      <c r="E28" s="89" t="s">
        <v>94</v>
      </c>
      <c r="F28" s="90">
        <v>43231</v>
      </c>
      <c r="G28" s="67" t="s">
        <v>49</v>
      </c>
      <c r="H28" s="71">
        <v>80</v>
      </c>
      <c r="I28" s="100">
        <v>80</v>
      </c>
      <c r="J28" s="101">
        <v>80</v>
      </c>
      <c r="K28" s="72">
        <v>2</v>
      </c>
      <c r="L28" s="73">
        <v>2245.5</v>
      </c>
      <c r="M28" s="74">
        <v>166</v>
      </c>
      <c r="N28" s="73">
        <v>3591.26</v>
      </c>
      <c r="O28" s="74">
        <v>275</v>
      </c>
      <c r="P28" s="73">
        <v>3035.45</v>
      </c>
      <c r="Q28" s="74">
        <v>233</v>
      </c>
      <c r="R28" s="75">
        <f t="shared" si="0"/>
        <v>8872.21</v>
      </c>
      <c r="S28" s="76">
        <f t="shared" si="1"/>
        <v>674</v>
      </c>
      <c r="T28" s="77">
        <f>S28/J28</f>
        <v>8.425</v>
      </c>
      <c r="U28" s="78">
        <f t="shared" si="2"/>
        <v>13.163516320474777</v>
      </c>
      <c r="V28" s="79">
        <v>69069.64</v>
      </c>
      <c r="W28" s="80">
        <v>5170</v>
      </c>
      <c r="X28" s="81">
        <f t="shared" si="6"/>
        <v>-0.8715468909350041</v>
      </c>
      <c r="Y28" s="81">
        <f t="shared" si="6"/>
        <v>-0.8696324951644101</v>
      </c>
      <c r="Z28" s="102">
        <v>118544.31</v>
      </c>
      <c r="AA28" s="103">
        <v>9449</v>
      </c>
      <c r="AB28" s="84">
        <f t="shared" si="3"/>
        <v>12.545699015768864</v>
      </c>
    </row>
    <row r="29" spans="1:28" s="85" customFormat="1" ht="11.25">
      <c r="A29" s="61">
        <v>23</v>
      </c>
      <c r="B29" s="62" t="s">
        <v>29</v>
      </c>
      <c r="C29" s="87" t="s">
        <v>107</v>
      </c>
      <c r="D29" s="88" t="s">
        <v>40</v>
      </c>
      <c r="E29" s="89" t="s">
        <v>106</v>
      </c>
      <c r="F29" s="90">
        <v>43238</v>
      </c>
      <c r="G29" s="67" t="s">
        <v>60</v>
      </c>
      <c r="H29" s="71">
        <v>20</v>
      </c>
      <c r="I29" s="71">
        <v>20</v>
      </c>
      <c r="J29" s="105">
        <v>20</v>
      </c>
      <c r="K29" s="72">
        <v>1</v>
      </c>
      <c r="L29" s="73">
        <v>2875.5</v>
      </c>
      <c r="M29" s="74">
        <v>174</v>
      </c>
      <c r="N29" s="73">
        <v>3352</v>
      </c>
      <c r="O29" s="74">
        <v>198</v>
      </c>
      <c r="P29" s="73">
        <v>2544</v>
      </c>
      <c r="Q29" s="74">
        <v>159</v>
      </c>
      <c r="R29" s="75">
        <f t="shared" si="0"/>
        <v>8771.5</v>
      </c>
      <c r="S29" s="76">
        <f t="shared" si="1"/>
        <v>531</v>
      </c>
      <c r="T29" s="77">
        <f>S29/J29</f>
        <v>26.55</v>
      </c>
      <c r="U29" s="78">
        <f t="shared" si="2"/>
        <v>16.518832391713747</v>
      </c>
      <c r="V29" s="79"/>
      <c r="W29" s="80"/>
      <c r="X29" s="81">
        <f t="shared" si="6"/>
      </c>
      <c r="Y29" s="81">
        <f t="shared" si="6"/>
      </c>
      <c r="Z29" s="108">
        <v>9929.5</v>
      </c>
      <c r="AA29" s="111">
        <v>645</v>
      </c>
      <c r="AB29" s="84">
        <f t="shared" si="3"/>
        <v>15.394573643410853</v>
      </c>
    </row>
    <row r="30" spans="1:28" s="85" customFormat="1" ht="11.25">
      <c r="A30" s="61">
        <v>24</v>
      </c>
      <c r="B30" s="86"/>
      <c r="C30" s="63" t="s">
        <v>56</v>
      </c>
      <c r="D30" s="64" t="s">
        <v>38</v>
      </c>
      <c r="E30" s="65" t="s">
        <v>56</v>
      </c>
      <c r="F30" s="66">
        <v>43035</v>
      </c>
      <c r="G30" s="67" t="s">
        <v>32</v>
      </c>
      <c r="H30" s="68">
        <v>377</v>
      </c>
      <c r="I30" s="69">
        <v>1</v>
      </c>
      <c r="J30" s="70">
        <v>1</v>
      </c>
      <c r="K30" s="72">
        <v>30</v>
      </c>
      <c r="L30" s="73">
        <v>0</v>
      </c>
      <c r="M30" s="74">
        <v>0</v>
      </c>
      <c r="N30" s="73">
        <v>0</v>
      </c>
      <c r="O30" s="74">
        <v>0</v>
      </c>
      <c r="P30" s="73">
        <v>3570</v>
      </c>
      <c r="Q30" s="74">
        <v>510</v>
      </c>
      <c r="R30" s="75">
        <f t="shared" si="0"/>
        <v>3570</v>
      </c>
      <c r="S30" s="76">
        <f t="shared" si="1"/>
        <v>510</v>
      </c>
      <c r="T30" s="77">
        <f>S30/J30</f>
        <v>510</v>
      </c>
      <c r="U30" s="78">
        <f t="shared" si="2"/>
        <v>7</v>
      </c>
      <c r="V30" s="79">
        <v>650</v>
      </c>
      <c r="W30" s="80">
        <v>130</v>
      </c>
      <c r="X30" s="81">
        <f t="shared" si="6"/>
        <v>4.492307692307692</v>
      </c>
      <c r="Y30" s="81">
        <f t="shared" si="6"/>
        <v>2.923076923076923</v>
      </c>
      <c r="Z30" s="82">
        <v>65780258</v>
      </c>
      <c r="AA30" s="83">
        <v>5551940</v>
      </c>
      <c r="AB30" s="84">
        <f t="shared" si="3"/>
        <v>11.848157220719244</v>
      </c>
    </row>
    <row r="31" spans="1:28" s="85" customFormat="1" ht="11.25">
      <c r="A31" s="61">
        <v>25</v>
      </c>
      <c r="B31" s="86"/>
      <c r="C31" s="63" t="s">
        <v>89</v>
      </c>
      <c r="D31" s="64" t="s">
        <v>31</v>
      </c>
      <c r="E31" s="65" t="s">
        <v>89</v>
      </c>
      <c r="F31" s="66">
        <v>43224</v>
      </c>
      <c r="G31" s="67" t="s">
        <v>52</v>
      </c>
      <c r="H31" s="68">
        <v>169</v>
      </c>
      <c r="I31" s="68">
        <v>169</v>
      </c>
      <c r="J31" s="105">
        <v>18</v>
      </c>
      <c r="K31" s="72">
        <v>3</v>
      </c>
      <c r="L31" s="73">
        <v>831.5</v>
      </c>
      <c r="M31" s="74">
        <v>66</v>
      </c>
      <c r="N31" s="73">
        <v>2269.1</v>
      </c>
      <c r="O31" s="74">
        <v>169</v>
      </c>
      <c r="P31" s="73">
        <v>3072.19</v>
      </c>
      <c r="Q31" s="74">
        <v>229</v>
      </c>
      <c r="R31" s="75">
        <f t="shared" si="0"/>
        <v>6172.79</v>
      </c>
      <c r="S31" s="76">
        <f t="shared" si="1"/>
        <v>464</v>
      </c>
      <c r="T31" s="77">
        <f>S31/J31</f>
        <v>25.77777777777778</v>
      </c>
      <c r="U31" s="78">
        <f t="shared" si="2"/>
        <v>13.303426724137932</v>
      </c>
      <c r="V31" s="79">
        <v>69762.46</v>
      </c>
      <c r="W31" s="80">
        <v>5975</v>
      </c>
      <c r="X31" s="81">
        <f t="shared" si="6"/>
        <v>-0.9115170250590361</v>
      </c>
      <c r="Y31" s="81">
        <f t="shared" si="6"/>
        <v>-0.9223430962343097</v>
      </c>
      <c r="Z31" s="110">
        <v>396259.5</v>
      </c>
      <c r="AA31" s="109">
        <v>35728</v>
      </c>
      <c r="AB31" s="84">
        <f t="shared" si="3"/>
        <v>11.091007053291536</v>
      </c>
    </row>
    <row r="32" spans="1:28" s="85" customFormat="1" ht="11.25">
      <c r="A32" s="61">
        <v>26</v>
      </c>
      <c r="B32" s="117"/>
      <c r="C32" s="116" t="s">
        <v>85</v>
      </c>
      <c r="D32" s="88" t="s">
        <v>31</v>
      </c>
      <c r="E32" s="104" t="s">
        <v>85</v>
      </c>
      <c r="F32" s="90">
        <v>43224</v>
      </c>
      <c r="G32" s="67" t="s">
        <v>50</v>
      </c>
      <c r="H32" s="71">
        <v>13</v>
      </c>
      <c r="I32" s="71">
        <v>1</v>
      </c>
      <c r="J32" s="105">
        <v>1</v>
      </c>
      <c r="K32" s="72">
        <v>3</v>
      </c>
      <c r="L32" s="73">
        <v>715</v>
      </c>
      <c r="M32" s="74">
        <v>143</v>
      </c>
      <c r="N32" s="73">
        <v>710</v>
      </c>
      <c r="O32" s="74">
        <v>142</v>
      </c>
      <c r="P32" s="73">
        <v>710</v>
      </c>
      <c r="Q32" s="74">
        <v>142</v>
      </c>
      <c r="R32" s="75">
        <f t="shared" si="0"/>
        <v>2135</v>
      </c>
      <c r="S32" s="76">
        <f t="shared" si="1"/>
        <v>427</v>
      </c>
      <c r="T32" s="77">
        <f>S32/J32</f>
        <v>427</v>
      </c>
      <c r="U32" s="78">
        <f t="shared" si="2"/>
        <v>5</v>
      </c>
      <c r="V32" s="79">
        <v>11660</v>
      </c>
      <c r="W32" s="80">
        <v>1088</v>
      </c>
      <c r="X32" s="81">
        <f t="shared" si="6"/>
        <v>-0.8168953687821612</v>
      </c>
      <c r="Y32" s="81">
        <f t="shared" si="6"/>
        <v>-0.6075367647058824</v>
      </c>
      <c r="Z32" s="112">
        <v>40635</v>
      </c>
      <c r="AA32" s="113">
        <v>4550</v>
      </c>
      <c r="AB32" s="84">
        <f t="shared" si="3"/>
        <v>8.930769230769231</v>
      </c>
    </row>
    <row r="33" spans="1:28" s="85" customFormat="1" ht="11.25">
      <c r="A33" s="61">
        <v>27</v>
      </c>
      <c r="B33" s="62" t="s">
        <v>29</v>
      </c>
      <c r="C33" s="87" t="s">
        <v>114</v>
      </c>
      <c r="D33" s="88" t="s">
        <v>48</v>
      </c>
      <c r="E33" s="89" t="s">
        <v>114</v>
      </c>
      <c r="F33" s="90">
        <v>43238</v>
      </c>
      <c r="G33" s="67" t="s">
        <v>59</v>
      </c>
      <c r="H33" s="71">
        <v>35</v>
      </c>
      <c r="I33" s="71">
        <v>35</v>
      </c>
      <c r="J33" s="105">
        <v>35</v>
      </c>
      <c r="K33" s="72">
        <v>1</v>
      </c>
      <c r="L33" s="73">
        <v>710.999999835814</v>
      </c>
      <c r="M33" s="74">
        <v>66</v>
      </c>
      <c r="N33" s="73">
        <v>1987.99999987285</v>
      </c>
      <c r="O33" s="74">
        <v>179</v>
      </c>
      <c r="P33" s="73">
        <v>1832.99999993412</v>
      </c>
      <c r="Q33" s="74">
        <v>169</v>
      </c>
      <c r="R33" s="75">
        <f t="shared" si="0"/>
        <v>4531.999999642784</v>
      </c>
      <c r="S33" s="76">
        <f t="shared" si="1"/>
        <v>414</v>
      </c>
      <c r="T33" s="77">
        <f>S33/J33</f>
        <v>11.82857142857143</v>
      </c>
      <c r="U33" s="78">
        <f t="shared" si="2"/>
        <v>10.946859902518803</v>
      </c>
      <c r="V33" s="79"/>
      <c r="W33" s="80"/>
      <c r="X33" s="81"/>
      <c r="Y33" s="81"/>
      <c r="Z33" s="108">
        <v>4531.999999642784</v>
      </c>
      <c r="AA33" s="111">
        <v>414</v>
      </c>
      <c r="AB33" s="84">
        <f t="shared" si="3"/>
        <v>10.946859902518803</v>
      </c>
    </row>
    <row r="34" spans="1:28" s="85" customFormat="1" ht="11.25">
      <c r="A34" s="61">
        <v>28</v>
      </c>
      <c r="B34" s="86"/>
      <c r="C34" s="87" t="s">
        <v>42</v>
      </c>
      <c r="D34" s="88" t="s">
        <v>40</v>
      </c>
      <c r="E34" s="89" t="s">
        <v>43</v>
      </c>
      <c r="F34" s="90">
        <v>43203</v>
      </c>
      <c r="G34" s="67" t="s">
        <v>41</v>
      </c>
      <c r="H34" s="71">
        <v>193</v>
      </c>
      <c r="I34" s="95">
        <v>7</v>
      </c>
      <c r="J34" s="96">
        <v>7</v>
      </c>
      <c r="K34" s="72">
        <v>6</v>
      </c>
      <c r="L34" s="73">
        <v>2149</v>
      </c>
      <c r="M34" s="74">
        <v>110</v>
      </c>
      <c r="N34" s="73">
        <v>2527</v>
      </c>
      <c r="O34" s="74">
        <v>149</v>
      </c>
      <c r="P34" s="73">
        <v>2214</v>
      </c>
      <c r="Q34" s="74">
        <v>115</v>
      </c>
      <c r="R34" s="75">
        <f t="shared" si="0"/>
        <v>6890</v>
      </c>
      <c r="S34" s="76">
        <f t="shared" si="1"/>
        <v>374</v>
      </c>
      <c r="T34" s="77">
        <f>S34/J34</f>
        <v>53.42857142857143</v>
      </c>
      <c r="U34" s="78">
        <f t="shared" si="2"/>
        <v>18.422459893048128</v>
      </c>
      <c r="V34" s="79">
        <v>30277</v>
      </c>
      <c r="W34" s="80">
        <v>1839</v>
      </c>
      <c r="X34" s="81">
        <f aca="true" t="shared" si="7" ref="X34:X55">IF(V34&lt;&gt;0,-(V34-R34)/V34,"")</f>
        <v>-0.772434521253757</v>
      </c>
      <c r="Y34" s="81">
        <f aca="true" t="shared" si="8" ref="Y34:Y55">IF(W34&lt;&gt;0,-(W34-S34)/W34,"")</f>
        <v>-0.7966286025013595</v>
      </c>
      <c r="Z34" s="118">
        <v>2704440</v>
      </c>
      <c r="AA34" s="119">
        <v>201377</v>
      </c>
      <c r="AB34" s="84">
        <f t="shared" si="3"/>
        <v>13.429736265809899</v>
      </c>
    </row>
    <row r="35" spans="1:28" s="85" customFormat="1" ht="11.25">
      <c r="A35" s="61">
        <v>29</v>
      </c>
      <c r="B35" s="86"/>
      <c r="C35" s="87" t="s">
        <v>39</v>
      </c>
      <c r="D35" s="88" t="s">
        <v>40</v>
      </c>
      <c r="E35" s="89" t="s">
        <v>39</v>
      </c>
      <c r="F35" s="90">
        <v>43203</v>
      </c>
      <c r="G35" s="67" t="s">
        <v>41</v>
      </c>
      <c r="H35" s="71">
        <v>294</v>
      </c>
      <c r="I35" s="95">
        <v>5</v>
      </c>
      <c r="J35" s="96">
        <v>5</v>
      </c>
      <c r="K35" s="72">
        <v>6</v>
      </c>
      <c r="L35" s="73">
        <v>554</v>
      </c>
      <c r="M35" s="74">
        <v>44</v>
      </c>
      <c r="N35" s="73">
        <v>1185</v>
      </c>
      <c r="O35" s="74">
        <v>96</v>
      </c>
      <c r="P35" s="73">
        <v>2194</v>
      </c>
      <c r="Q35" s="74">
        <v>186</v>
      </c>
      <c r="R35" s="75">
        <f t="shared" si="0"/>
        <v>3933</v>
      </c>
      <c r="S35" s="76">
        <f t="shared" si="1"/>
        <v>326</v>
      </c>
      <c r="T35" s="77">
        <f>S35/J35</f>
        <v>65.2</v>
      </c>
      <c r="U35" s="78">
        <f t="shared" si="2"/>
        <v>12.06441717791411</v>
      </c>
      <c r="V35" s="79">
        <v>14534</v>
      </c>
      <c r="W35" s="80">
        <v>1224</v>
      </c>
      <c r="X35" s="81">
        <f t="shared" si="7"/>
        <v>-0.7293931471033439</v>
      </c>
      <c r="Y35" s="81">
        <f t="shared" si="8"/>
        <v>-0.7336601307189542</v>
      </c>
      <c r="Z35" s="118">
        <v>2477458</v>
      </c>
      <c r="AA35" s="119">
        <v>212053</v>
      </c>
      <c r="AB35" s="84">
        <f t="shared" si="3"/>
        <v>11.683201841049172</v>
      </c>
    </row>
    <row r="36" spans="1:28" s="85" customFormat="1" ht="11.25">
      <c r="A36" s="61">
        <v>30</v>
      </c>
      <c r="B36" s="117"/>
      <c r="C36" s="116" t="s">
        <v>86</v>
      </c>
      <c r="D36" s="88" t="s">
        <v>38</v>
      </c>
      <c r="E36" s="104" t="s">
        <v>86</v>
      </c>
      <c r="F36" s="90">
        <v>43224</v>
      </c>
      <c r="G36" s="67" t="s">
        <v>50</v>
      </c>
      <c r="H36" s="71">
        <v>8</v>
      </c>
      <c r="I36" s="71">
        <v>4</v>
      </c>
      <c r="J36" s="105">
        <v>4</v>
      </c>
      <c r="K36" s="72">
        <v>3</v>
      </c>
      <c r="L36" s="73">
        <v>2420</v>
      </c>
      <c r="M36" s="74">
        <v>302</v>
      </c>
      <c r="N36" s="73">
        <v>60</v>
      </c>
      <c r="O36" s="74">
        <v>6</v>
      </c>
      <c r="P36" s="73">
        <v>70</v>
      </c>
      <c r="Q36" s="74">
        <v>7</v>
      </c>
      <c r="R36" s="75">
        <f t="shared" si="0"/>
        <v>2550</v>
      </c>
      <c r="S36" s="76">
        <f t="shared" si="1"/>
        <v>315</v>
      </c>
      <c r="T36" s="77">
        <f>S36/J36</f>
        <v>78.75</v>
      </c>
      <c r="U36" s="78">
        <f t="shared" si="2"/>
        <v>8.095238095238095</v>
      </c>
      <c r="V36" s="79">
        <v>1018</v>
      </c>
      <c r="W36" s="80">
        <v>78</v>
      </c>
      <c r="X36" s="81">
        <f t="shared" si="7"/>
        <v>1.5049115913555993</v>
      </c>
      <c r="Y36" s="81">
        <f t="shared" si="8"/>
        <v>3.0384615384615383</v>
      </c>
      <c r="Z36" s="112">
        <v>23577</v>
      </c>
      <c r="AA36" s="113">
        <v>1999</v>
      </c>
      <c r="AB36" s="84">
        <f t="shared" si="3"/>
        <v>11.794397198599299</v>
      </c>
    </row>
    <row r="37" spans="1:28" s="85" customFormat="1" ht="11.25">
      <c r="A37" s="61">
        <v>31</v>
      </c>
      <c r="B37" s="86"/>
      <c r="C37" s="63" t="s">
        <v>65</v>
      </c>
      <c r="D37" s="64" t="s">
        <v>53</v>
      </c>
      <c r="E37" s="65" t="s">
        <v>65</v>
      </c>
      <c r="F37" s="66">
        <v>43126</v>
      </c>
      <c r="G37" s="67" t="s">
        <v>41</v>
      </c>
      <c r="H37" s="68">
        <v>278</v>
      </c>
      <c r="I37" s="68">
        <v>4</v>
      </c>
      <c r="J37" s="105">
        <v>4</v>
      </c>
      <c r="K37" s="72">
        <v>17</v>
      </c>
      <c r="L37" s="73">
        <v>458</v>
      </c>
      <c r="M37" s="74">
        <v>50</v>
      </c>
      <c r="N37" s="73">
        <v>573</v>
      </c>
      <c r="O37" s="74">
        <v>62</v>
      </c>
      <c r="P37" s="73">
        <v>697</v>
      </c>
      <c r="Q37" s="74">
        <v>80</v>
      </c>
      <c r="R37" s="75">
        <f t="shared" si="0"/>
        <v>1728</v>
      </c>
      <c r="S37" s="76">
        <f t="shared" si="1"/>
        <v>192</v>
      </c>
      <c r="T37" s="77">
        <f>S37/J37</f>
        <v>48</v>
      </c>
      <c r="U37" s="78">
        <f t="shared" si="2"/>
        <v>9</v>
      </c>
      <c r="V37" s="79">
        <v>142379</v>
      </c>
      <c r="W37" s="80">
        <v>18800</v>
      </c>
      <c r="X37" s="81">
        <f t="shared" si="7"/>
        <v>-0.9878633787286046</v>
      </c>
      <c r="Y37" s="81">
        <f t="shared" si="8"/>
        <v>-0.9897872340425532</v>
      </c>
      <c r="Z37" s="110">
        <v>7019545</v>
      </c>
      <c r="AA37" s="109">
        <v>584948</v>
      </c>
      <c r="AB37" s="84">
        <f t="shared" si="3"/>
        <v>12.000288914570184</v>
      </c>
    </row>
    <row r="38" spans="1:28" s="85" customFormat="1" ht="11.25">
      <c r="A38" s="61">
        <v>32</v>
      </c>
      <c r="B38" s="99"/>
      <c r="C38" s="87" t="s">
        <v>87</v>
      </c>
      <c r="D38" s="88" t="s">
        <v>40</v>
      </c>
      <c r="E38" s="89" t="s">
        <v>88</v>
      </c>
      <c r="F38" s="90">
        <v>43224</v>
      </c>
      <c r="G38" s="67" t="s">
        <v>66</v>
      </c>
      <c r="H38" s="71">
        <v>80</v>
      </c>
      <c r="I38" s="71">
        <v>8</v>
      </c>
      <c r="J38" s="105">
        <v>8</v>
      </c>
      <c r="K38" s="72">
        <v>3</v>
      </c>
      <c r="L38" s="73">
        <v>1043.63</v>
      </c>
      <c r="M38" s="74">
        <v>54</v>
      </c>
      <c r="N38" s="73">
        <v>785.95</v>
      </c>
      <c r="O38" s="74">
        <v>42</v>
      </c>
      <c r="P38" s="73">
        <v>1717.97</v>
      </c>
      <c r="Q38" s="74">
        <v>78</v>
      </c>
      <c r="R38" s="75">
        <f t="shared" si="0"/>
        <v>3547.55</v>
      </c>
      <c r="S38" s="76">
        <f t="shared" si="1"/>
        <v>174</v>
      </c>
      <c r="T38" s="77">
        <f>S38/J38</f>
        <v>21.75</v>
      </c>
      <c r="U38" s="78">
        <f t="shared" si="2"/>
        <v>20.3882183908046</v>
      </c>
      <c r="V38" s="79">
        <v>25081.57</v>
      </c>
      <c r="W38" s="80">
        <v>1494</v>
      </c>
      <c r="X38" s="81">
        <f t="shared" si="7"/>
        <v>-0.8585594920892113</v>
      </c>
      <c r="Y38" s="81">
        <f t="shared" si="8"/>
        <v>-0.8835341365461847</v>
      </c>
      <c r="Z38" s="108">
        <v>201137.27</v>
      </c>
      <c r="AA38" s="111">
        <v>13878</v>
      </c>
      <c r="AB38" s="84">
        <f t="shared" si="3"/>
        <v>14.493246144977661</v>
      </c>
    </row>
    <row r="39" spans="1:28" s="85" customFormat="1" ht="11.25">
      <c r="A39" s="61">
        <v>33</v>
      </c>
      <c r="B39" s="86"/>
      <c r="C39" s="63" t="s">
        <v>30</v>
      </c>
      <c r="D39" s="64" t="s">
        <v>31</v>
      </c>
      <c r="E39" s="65" t="s">
        <v>33</v>
      </c>
      <c r="F39" s="66">
        <v>43203</v>
      </c>
      <c r="G39" s="67" t="s">
        <v>32</v>
      </c>
      <c r="H39" s="68">
        <v>292</v>
      </c>
      <c r="I39" s="69">
        <v>5</v>
      </c>
      <c r="J39" s="70">
        <v>5</v>
      </c>
      <c r="K39" s="72">
        <v>6</v>
      </c>
      <c r="L39" s="73">
        <v>558</v>
      </c>
      <c r="M39" s="74">
        <v>41</v>
      </c>
      <c r="N39" s="73">
        <v>1086</v>
      </c>
      <c r="O39" s="74">
        <v>80</v>
      </c>
      <c r="P39" s="73">
        <v>485</v>
      </c>
      <c r="Q39" s="74">
        <v>38</v>
      </c>
      <c r="R39" s="75">
        <f t="shared" si="0"/>
        <v>2129</v>
      </c>
      <c r="S39" s="76">
        <f t="shared" si="1"/>
        <v>159</v>
      </c>
      <c r="T39" s="77">
        <f>S39/J39</f>
        <v>31.8</v>
      </c>
      <c r="U39" s="78">
        <f aca="true" t="shared" si="9" ref="U39:U55">R39/S39</f>
        <v>13.38993710691824</v>
      </c>
      <c r="V39" s="79">
        <v>24234</v>
      </c>
      <c r="W39" s="80">
        <v>2072</v>
      </c>
      <c r="X39" s="81">
        <f t="shared" si="7"/>
        <v>-0.9121482215069737</v>
      </c>
      <c r="Y39" s="81">
        <f t="shared" si="8"/>
        <v>-0.9232625482625483</v>
      </c>
      <c r="Z39" s="82">
        <v>4529785</v>
      </c>
      <c r="AA39" s="83">
        <v>327133</v>
      </c>
      <c r="AB39" s="84">
        <f aca="true" t="shared" si="10" ref="AB39:AB55">Z39/AA39</f>
        <v>13.846921588467076</v>
      </c>
    </row>
    <row r="40" spans="1:28" s="85" customFormat="1" ht="11.25">
      <c r="A40" s="61">
        <v>34</v>
      </c>
      <c r="B40" s="86"/>
      <c r="C40" s="87" t="s">
        <v>95</v>
      </c>
      <c r="D40" s="88" t="s">
        <v>38</v>
      </c>
      <c r="E40" s="89" t="s">
        <v>95</v>
      </c>
      <c r="F40" s="90">
        <v>43231</v>
      </c>
      <c r="G40" s="67" t="s">
        <v>60</v>
      </c>
      <c r="H40" s="71">
        <v>16</v>
      </c>
      <c r="I40" s="71">
        <v>11</v>
      </c>
      <c r="J40" s="105">
        <v>11</v>
      </c>
      <c r="K40" s="72">
        <v>2</v>
      </c>
      <c r="L40" s="73">
        <v>376</v>
      </c>
      <c r="M40" s="74">
        <v>43</v>
      </c>
      <c r="N40" s="73">
        <v>421</v>
      </c>
      <c r="O40" s="74">
        <v>44</v>
      </c>
      <c r="P40" s="73">
        <v>777</v>
      </c>
      <c r="Q40" s="74">
        <v>49</v>
      </c>
      <c r="R40" s="75">
        <f t="shared" si="0"/>
        <v>1574</v>
      </c>
      <c r="S40" s="76">
        <f t="shared" si="1"/>
        <v>136</v>
      </c>
      <c r="T40" s="77">
        <f>S40/J40</f>
        <v>12.363636363636363</v>
      </c>
      <c r="U40" s="78">
        <f t="shared" si="9"/>
        <v>11.573529411764707</v>
      </c>
      <c r="V40" s="79">
        <v>2539.5</v>
      </c>
      <c r="W40" s="80">
        <v>180</v>
      </c>
      <c r="X40" s="81">
        <f t="shared" si="7"/>
        <v>-0.3801929513683796</v>
      </c>
      <c r="Y40" s="81">
        <f t="shared" si="8"/>
        <v>-0.24444444444444444</v>
      </c>
      <c r="Z40" s="108">
        <v>7066.5</v>
      </c>
      <c r="AA40" s="111">
        <v>560</v>
      </c>
      <c r="AB40" s="84">
        <f t="shared" si="10"/>
        <v>12.61875</v>
      </c>
    </row>
    <row r="41" spans="1:28" s="85" customFormat="1" ht="11.25">
      <c r="A41" s="61">
        <v>35</v>
      </c>
      <c r="B41" s="86"/>
      <c r="C41" s="87" t="s">
        <v>96</v>
      </c>
      <c r="D41" s="88" t="s">
        <v>40</v>
      </c>
      <c r="E41" s="89" t="s">
        <v>96</v>
      </c>
      <c r="F41" s="90">
        <v>43231</v>
      </c>
      <c r="G41" s="67" t="s">
        <v>60</v>
      </c>
      <c r="H41" s="71">
        <v>8</v>
      </c>
      <c r="I41" s="71">
        <v>7</v>
      </c>
      <c r="J41" s="105">
        <v>7</v>
      </c>
      <c r="K41" s="72">
        <v>2</v>
      </c>
      <c r="L41" s="73">
        <v>251</v>
      </c>
      <c r="M41" s="74">
        <v>17</v>
      </c>
      <c r="N41" s="73">
        <v>552</v>
      </c>
      <c r="O41" s="74">
        <v>38</v>
      </c>
      <c r="P41" s="73">
        <v>1103</v>
      </c>
      <c r="Q41" s="74">
        <v>72</v>
      </c>
      <c r="R41" s="75">
        <f t="shared" si="0"/>
        <v>1906</v>
      </c>
      <c r="S41" s="76">
        <f t="shared" si="1"/>
        <v>127</v>
      </c>
      <c r="T41" s="77">
        <f>S41/J41</f>
        <v>18.142857142857142</v>
      </c>
      <c r="U41" s="78">
        <f t="shared" si="9"/>
        <v>15.007874015748031</v>
      </c>
      <c r="V41" s="79">
        <v>2101</v>
      </c>
      <c r="W41" s="80">
        <v>138</v>
      </c>
      <c r="X41" s="81">
        <f t="shared" si="7"/>
        <v>-0.09281294621608757</v>
      </c>
      <c r="Y41" s="81">
        <f t="shared" si="8"/>
        <v>-0.07971014492753623</v>
      </c>
      <c r="Z41" s="108">
        <v>7694.6</v>
      </c>
      <c r="AA41" s="111">
        <v>644</v>
      </c>
      <c r="AB41" s="84">
        <f t="shared" si="10"/>
        <v>11.948136645962734</v>
      </c>
    </row>
    <row r="42" spans="1:28" s="85" customFormat="1" ht="11.25">
      <c r="A42" s="61">
        <v>36</v>
      </c>
      <c r="B42" s="86"/>
      <c r="C42" s="87" t="s">
        <v>101</v>
      </c>
      <c r="D42" s="88" t="s">
        <v>53</v>
      </c>
      <c r="E42" s="89" t="s">
        <v>101</v>
      </c>
      <c r="F42" s="90">
        <v>43231</v>
      </c>
      <c r="G42" s="67" t="s">
        <v>59</v>
      </c>
      <c r="H42" s="71">
        <v>13</v>
      </c>
      <c r="I42" s="71">
        <v>2</v>
      </c>
      <c r="J42" s="105">
        <v>2</v>
      </c>
      <c r="K42" s="72">
        <v>2</v>
      </c>
      <c r="L42" s="73">
        <v>111.999999996608</v>
      </c>
      <c r="M42" s="74">
        <v>15</v>
      </c>
      <c r="N42" s="73">
        <v>374.000000003017</v>
      </c>
      <c r="O42" s="74">
        <v>66</v>
      </c>
      <c r="P42" s="73">
        <v>133.00000000155</v>
      </c>
      <c r="Q42" s="74">
        <v>31</v>
      </c>
      <c r="R42" s="75">
        <f t="shared" si="0"/>
        <v>619.0000000011751</v>
      </c>
      <c r="S42" s="76">
        <f t="shared" si="1"/>
        <v>112</v>
      </c>
      <c r="T42" s="77">
        <f>S42/J42</f>
        <v>56</v>
      </c>
      <c r="U42" s="78">
        <f t="shared" si="9"/>
        <v>5.526785714296206</v>
      </c>
      <c r="V42" s="79">
        <v>2263</v>
      </c>
      <c r="W42" s="80">
        <v>218</v>
      </c>
      <c r="X42" s="81">
        <f t="shared" si="7"/>
        <v>-0.7264692885544962</v>
      </c>
      <c r="Y42" s="81">
        <f t="shared" si="8"/>
        <v>-0.48623853211009177</v>
      </c>
      <c r="Z42" s="108">
        <v>4477</v>
      </c>
      <c r="AA42" s="111">
        <v>500</v>
      </c>
      <c r="AB42" s="84">
        <f t="shared" si="10"/>
        <v>8.954</v>
      </c>
    </row>
    <row r="43" spans="1:28" s="85" customFormat="1" ht="11.25">
      <c r="A43" s="61">
        <v>37</v>
      </c>
      <c r="B43" s="117"/>
      <c r="C43" s="87" t="s">
        <v>99</v>
      </c>
      <c r="D43" s="88" t="s">
        <v>31</v>
      </c>
      <c r="E43" s="89" t="s">
        <v>99</v>
      </c>
      <c r="F43" s="90">
        <v>43231</v>
      </c>
      <c r="G43" s="67" t="s">
        <v>47</v>
      </c>
      <c r="H43" s="71">
        <v>127</v>
      </c>
      <c r="I43" s="71">
        <v>9</v>
      </c>
      <c r="J43" s="105">
        <v>9</v>
      </c>
      <c r="K43" s="72">
        <v>2</v>
      </c>
      <c r="L43" s="73">
        <v>323.1</v>
      </c>
      <c r="M43" s="74">
        <v>26</v>
      </c>
      <c r="N43" s="73">
        <v>399</v>
      </c>
      <c r="O43" s="74">
        <v>31</v>
      </c>
      <c r="P43" s="73">
        <v>730</v>
      </c>
      <c r="Q43" s="74">
        <v>52</v>
      </c>
      <c r="R43" s="75">
        <f t="shared" si="0"/>
        <v>1452.1</v>
      </c>
      <c r="S43" s="76">
        <f t="shared" si="1"/>
        <v>109</v>
      </c>
      <c r="T43" s="77">
        <f>S43/J43</f>
        <v>12.11111111111111</v>
      </c>
      <c r="U43" s="78">
        <f t="shared" si="9"/>
        <v>13.322018348623853</v>
      </c>
      <c r="V43" s="79">
        <v>71359.42</v>
      </c>
      <c r="W43" s="80">
        <v>5751</v>
      </c>
      <c r="X43" s="81">
        <f t="shared" si="7"/>
        <v>-0.9796508996289487</v>
      </c>
      <c r="Y43" s="81">
        <f t="shared" si="8"/>
        <v>-0.9810467744740046</v>
      </c>
      <c r="Z43" s="97">
        <v>109218.11</v>
      </c>
      <c r="AA43" s="98">
        <v>9126</v>
      </c>
      <c r="AB43" s="84">
        <f t="shared" si="10"/>
        <v>11.96779640587333</v>
      </c>
    </row>
    <row r="44" spans="1:28" s="85" customFormat="1" ht="11.25">
      <c r="A44" s="61">
        <v>38</v>
      </c>
      <c r="B44" s="86"/>
      <c r="C44" s="87" t="s">
        <v>73</v>
      </c>
      <c r="D44" s="88" t="s">
        <v>31</v>
      </c>
      <c r="E44" s="89" t="s">
        <v>74</v>
      </c>
      <c r="F44" s="90">
        <v>43217</v>
      </c>
      <c r="G44" s="67" t="s">
        <v>49</v>
      </c>
      <c r="H44" s="71">
        <v>40</v>
      </c>
      <c r="I44" s="71">
        <v>3</v>
      </c>
      <c r="J44" s="105">
        <v>3</v>
      </c>
      <c r="K44" s="72">
        <v>4</v>
      </c>
      <c r="L44" s="73">
        <v>424.5</v>
      </c>
      <c r="M44" s="74">
        <v>24</v>
      </c>
      <c r="N44" s="73">
        <v>660.09</v>
      </c>
      <c r="O44" s="74">
        <v>36</v>
      </c>
      <c r="P44" s="73">
        <v>623</v>
      </c>
      <c r="Q44" s="74">
        <v>29</v>
      </c>
      <c r="R44" s="75">
        <f t="shared" si="0"/>
        <v>1707.5900000000001</v>
      </c>
      <c r="S44" s="76">
        <f t="shared" si="1"/>
        <v>89</v>
      </c>
      <c r="T44" s="77">
        <f>S44/J44</f>
        <v>29.666666666666668</v>
      </c>
      <c r="U44" s="78">
        <f t="shared" si="9"/>
        <v>19.186404494382025</v>
      </c>
      <c r="V44" s="79">
        <v>4945.68</v>
      </c>
      <c r="W44" s="80">
        <v>234</v>
      </c>
      <c r="X44" s="81">
        <f t="shared" si="7"/>
        <v>-0.6547309975574643</v>
      </c>
      <c r="Y44" s="81">
        <f t="shared" si="8"/>
        <v>-0.6196581196581197</v>
      </c>
      <c r="Z44" s="114">
        <v>146825.52</v>
      </c>
      <c r="AA44" s="115">
        <v>9582</v>
      </c>
      <c r="AB44" s="84">
        <f t="shared" si="10"/>
        <v>15.323055729492799</v>
      </c>
    </row>
    <row r="45" spans="1:28" s="85" customFormat="1" ht="11.25">
      <c r="A45" s="61">
        <v>39</v>
      </c>
      <c r="B45" s="86"/>
      <c r="C45" s="87" t="s">
        <v>102</v>
      </c>
      <c r="D45" s="88" t="s">
        <v>31</v>
      </c>
      <c r="E45" s="89" t="s">
        <v>103</v>
      </c>
      <c r="F45" s="90">
        <v>43231</v>
      </c>
      <c r="G45" s="67" t="s">
        <v>57</v>
      </c>
      <c r="H45" s="71">
        <v>44</v>
      </c>
      <c r="I45" s="71">
        <v>6</v>
      </c>
      <c r="J45" s="105">
        <v>6</v>
      </c>
      <c r="K45" s="72">
        <v>2</v>
      </c>
      <c r="L45" s="73">
        <v>145</v>
      </c>
      <c r="M45" s="74">
        <v>14</v>
      </c>
      <c r="N45" s="73">
        <v>358</v>
      </c>
      <c r="O45" s="74">
        <v>32</v>
      </c>
      <c r="P45" s="73">
        <v>420</v>
      </c>
      <c r="Q45" s="74">
        <v>38</v>
      </c>
      <c r="R45" s="75">
        <f t="shared" si="0"/>
        <v>923</v>
      </c>
      <c r="S45" s="76">
        <f t="shared" si="1"/>
        <v>84</v>
      </c>
      <c r="T45" s="77">
        <f>S45/J45</f>
        <v>14</v>
      </c>
      <c r="U45" s="78">
        <f t="shared" si="9"/>
        <v>10.988095238095237</v>
      </c>
      <c r="V45" s="79">
        <v>16445.5</v>
      </c>
      <c r="W45" s="80">
        <v>1527</v>
      </c>
      <c r="X45" s="81">
        <f t="shared" si="7"/>
        <v>-0.943875224225472</v>
      </c>
      <c r="Y45" s="81">
        <f t="shared" si="8"/>
        <v>-0.9449901768172888</v>
      </c>
      <c r="Z45" s="110">
        <v>26119.5</v>
      </c>
      <c r="AA45" s="109">
        <v>2464</v>
      </c>
      <c r="AB45" s="84">
        <f t="shared" si="10"/>
        <v>10.600446428571429</v>
      </c>
    </row>
    <row r="46" spans="1:28" s="85" customFormat="1" ht="11.25">
      <c r="A46" s="61">
        <v>40</v>
      </c>
      <c r="B46" s="86"/>
      <c r="C46" s="87" t="s">
        <v>44</v>
      </c>
      <c r="D46" s="88" t="s">
        <v>35</v>
      </c>
      <c r="E46" s="89" t="s">
        <v>45</v>
      </c>
      <c r="F46" s="90">
        <v>43196</v>
      </c>
      <c r="G46" s="67" t="s">
        <v>36</v>
      </c>
      <c r="H46" s="71">
        <v>265</v>
      </c>
      <c r="I46" s="91">
        <v>2</v>
      </c>
      <c r="J46" s="92">
        <v>2</v>
      </c>
      <c r="K46" s="72">
        <v>7</v>
      </c>
      <c r="L46" s="73">
        <v>405</v>
      </c>
      <c r="M46" s="74">
        <v>58</v>
      </c>
      <c r="N46" s="73">
        <v>20</v>
      </c>
      <c r="O46" s="74">
        <v>3</v>
      </c>
      <c r="P46" s="73">
        <v>5</v>
      </c>
      <c r="Q46" s="74">
        <v>1</v>
      </c>
      <c r="R46" s="75">
        <f t="shared" si="0"/>
        <v>430</v>
      </c>
      <c r="S46" s="76">
        <f t="shared" si="1"/>
        <v>62</v>
      </c>
      <c r="T46" s="77">
        <f>S46/J46</f>
        <v>31</v>
      </c>
      <c r="U46" s="78">
        <f t="shared" si="9"/>
        <v>6.935483870967742</v>
      </c>
      <c r="V46" s="79">
        <v>751</v>
      </c>
      <c r="W46" s="80">
        <v>54</v>
      </c>
      <c r="X46" s="81">
        <f t="shared" si="7"/>
        <v>-0.4274300932090546</v>
      </c>
      <c r="Y46" s="81">
        <f t="shared" si="8"/>
        <v>0.14814814814814814</v>
      </c>
      <c r="Z46" s="93">
        <v>1420542.47</v>
      </c>
      <c r="AA46" s="94">
        <v>112043</v>
      </c>
      <c r="AB46" s="84">
        <f t="shared" si="10"/>
        <v>12.678547254179199</v>
      </c>
    </row>
    <row r="47" spans="1:28" s="85" customFormat="1" ht="11.25">
      <c r="A47" s="61">
        <v>41</v>
      </c>
      <c r="B47" s="86"/>
      <c r="C47" s="87" t="s">
        <v>71</v>
      </c>
      <c r="D47" s="88" t="s">
        <v>48</v>
      </c>
      <c r="E47" s="89" t="s">
        <v>72</v>
      </c>
      <c r="F47" s="90">
        <v>43210</v>
      </c>
      <c r="G47" s="67" t="s">
        <v>41</v>
      </c>
      <c r="H47" s="71">
        <v>141</v>
      </c>
      <c r="I47" s="71">
        <v>2</v>
      </c>
      <c r="J47" s="105">
        <v>2</v>
      </c>
      <c r="K47" s="72">
        <v>5</v>
      </c>
      <c r="L47" s="73">
        <v>1225</v>
      </c>
      <c r="M47" s="74">
        <v>49</v>
      </c>
      <c r="N47" s="73">
        <v>0</v>
      </c>
      <c r="O47" s="74">
        <v>0</v>
      </c>
      <c r="P47" s="73">
        <v>0</v>
      </c>
      <c r="Q47" s="74">
        <v>0</v>
      </c>
      <c r="R47" s="75">
        <f t="shared" si="0"/>
        <v>1225</v>
      </c>
      <c r="S47" s="76">
        <f t="shared" si="1"/>
        <v>49</v>
      </c>
      <c r="T47" s="77">
        <f>S47/J47</f>
        <v>24.5</v>
      </c>
      <c r="U47" s="78">
        <f t="shared" si="9"/>
        <v>25</v>
      </c>
      <c r="V47" s="79">
        <v>1602</v>
      </c>
      <c r="W47" s="80">
        <v>313</v>
      </c>
      <c r="X47" s="81">
        <f t="shared" si="7"/>
        <v>-0.23533083645443195</v>
      </c>
      <c r="Y47" s="81">
        <f t="shared" si="8"/>
        <v>-0.8434504792332268</v>
      </c>
      <c r="Z47" s="108">
        <v>389987</v>
      </c>
      <c r="AA47" s="111">
        <v>28992</v>
      </c>
      <c r="AB47" s="84">
        <f t="shared" si="10"/>
        <v>13.451538355408388</v>
      </c>
    </row>
    <row r="48" spans="1:28" s="85" customFormat="1" ht="11.25">
      <c r="A48" s="61">
        <v>42</v>
      </c>
      <c r="B48" s="117"/>
      <c r="C48" s="116" t="s">
        <v>100</v>
      </c>
      <c r="D48" s="88" t="s">
        <v>40</v>
      </c>
      <c r="E48" s="104" t="s">
        <v>100</v>
      </c>
      <c r="F48" s="90">
        <v>43231</v>
      </c>
      <c r="G48" s="67" t="s">
        <v>50</v>
      </c>
      <c r="H48" s="71">
        <v>36</v>
      </c>
      <c r="I48" s="71">
        <v>6</v>
      </c>
      <c r="J48" s="105">
        <v>6</v>
      </c>
      <c r="K48" s="72">
        <v>2</v>
      </c>
      <c r="L48" s="73">
        <v>94</v>
      </c>
      <c r="M48" s="74">
        <v>10</v>
      </c>
      <c r="N48" s="73">
        <v>133</v>
      </c>
      <c r="O48" s="74">
        <v>17</v>
      </c>
      <c r="P48" s="73">
        <v>158</v>
      </c>
      <c r="Q48" s="74">
        <v>20</v>
      </c>
      <c r="R48" s="75">
        <f t="shared" si="0"/>
        <v>385</v>
      </c>
      <c r="S48" s="76">
        <f t="shared" si="1"/>
        <v>47</v>
      </c>
      <c r="T48" s="77">
        <f>S48/J48</f>
        <v>7.833333333333333</v>
      </c>
      <c r="U48" s="78">
        <f t="shared" si="9"/>
        <v>8.191489361702128</v>
      </c>
      <c r="V48" s="79">
        <v>15134.41</v>
      </c>
      <c r="W48" s="80">
        <v>1399</v>
      </c>
      <c r="X48" s="81">
        <f t="shared" si="7"/>
        <v>-0.9745612812128124</v>
      </c>
      <c r="Y48" s="81">
        <f t="shared" si="8"/>
        <v>-0.9664045746962115</v>
      </c>
      <c r="Z48" s="112">
        <v>22994.63</v>
      </c>
      <c r="AA48" s="113">
        <v>2204</v>
      </c>
      <c r="AB48" s="84">
        <f t="shared" si="10"/>
        <v>10.433135208711434</v>
      </c>
    </row>
    <row r="49" spans="1:28" s="85" customFormat="1" ht="11.25">
      <c r="A49" s="61">
        <v>43</v>
      </c>
      <c r="B49" s="117"/>
      <c r="C49" s="87" t="s">
        <v>58</v>
      </c>
      <c r="D49" s="88" t="s">
        <v>40</v>
      </c>
      <c r="E49" s="89" t="s">
        <v>58</v>
      </c>
      <c r="F49" s="90">
        <v>43203</v>
      </c>
      <c r="G49" s="67" t="s">
        <v>59</v>
      </c>
      <c r="H49" s="71">
        <v>34</v>
      </c>
      <c r="I49" s="71">
        <v>1</v>
      </c>
      <c r="J49" s="105">
        <v>1</v>
      </c>
      <c r="K49" s="72">
        <v>6</v>
      </c>
      <c r="L49" s="73">
        <v>0</v>
      </c>
      <c r="M49" s="74">
        <v>0</v>
      </c>
      <c r="N49" s="73">
        <v>520.000000016128</v>
      </c>
      <c r="O49" s="74">
        <v>44</v>
      </c>
      <c r="P49" s="73">
        <v>0</v>
      </c>
      <c r="Q49" s="74">
        <v>0</v>
      </c>
      <c r="R49" s="75">
        <f t="shared" si="0"/>
        <v>520.000000016128</v>
      </c>
      <c r="S49" s="76">
        <f t="shared" si="1"/>
        <v>44</v>
      </c>
      <c r="T49" s="77">
        <f>S49/J49</f>
        <v>44</v>
      </c>
      <c r="U49" s="78">
        <f t="shared" si="9"/>
        <v>11.818181818548362</v>
      </c>
      <c r="V49" s="79">
        <v>48</v>
      </c>
      <c r="W49" s="80">
        <v>4</v>
      </c>
      <c r="X49" s="81">
        <f t="shared" si="7"/>
        <v>9.833333333669332</v>
      </c>
      <c r="Y49" s="81">
        <f t="shared" si="8"/>
        <v>10</v>
      </c>
      <c r="Z49" s="97">
        <v>20344</v>
      </c>
      <c r="AA49" s="98">
        <v>1612</v>
      </c>
      <c r="AB49" s="84">
        <f t="shared" si="10"/>
        <v>12.620347394540943</v>
      </c>
    </row>
    <row r="50" spans="1:28" s="85" customFormat="1" ht="11.25">
      <c r="A50" s="61">
        <v>44</v>
      </c>
      <c r="B50" s="117"/>
      <c r="C50" s="116" t="s">
        <v>84</v>
      </c>
      <c r="D50" s="88" t="s">
        <v>40</v>
      </c>
      <c r="E50" s="104" t="s">
        <v>84</v>
      </c>
      <c r="F50" s="90">
        <v>43224</v>
      </c>
      <c r="G50" s="67" t="s">
        <v>50</v>
      </c>
      <c r="H50" s="71">
        <v>43</v>
      </c>
      <c r="I50" s="71">
        <v>1</v>
      </c>
      <c r="J50" s="105">
        <v>1</v>
      </c>
      <c r="K50" s="72">
        <v>3</v>
      </c>
      <c r="L50" s="73">
        <v>21</v>
      </c>
      <c r="M50" s="74">
        <v>3</v>
      </c>
      <c r="N50" s="73">
        <v>71</v>
      </c>
      <c r="O50" s="74">
        <v>9</v>
      </c>
      <c r="P50" s="73">
        <v>64</v>
      </c>
      <c r="Q50" s="74">
        <v>8</v>
      </c>
      <c r="R50" s="75">
        <f t="shared" si="0"/>
        <v>156</v>
      </c>
      <c r="S50" s="76">
        <f t="shared" si="1"/>
        <v>20</v>
      </c>
      <c r="T50" s="77">
        <f>S50/J50</f>
        <v>20</v>
      </c>
      <c r="U50" s="78">
        <f t="shared" si="9"/>
        <v>7.8</v>
      </c>
      <c r="V50" s="79">
        <v>765</v>
      </c>
      <c r="W50" s="80">
        <v>81</v>
      </c>
      <c r="X50" s="81">
        <f t="shared" si="7"/>
        <v>-0.796078431372549</v>
      </c>
      <c r="Y50" s="81">
        <f t="shared" si="8"/>
        <v>-0.7530864197530864</v>
      </c>
      <c r="Z50" s="112">
        <v>14674.97</v>
      </c>
      <c r="AA50" s="113">
        <v>1405</v>
      </c>
      <c r="AB50" s="84">
        <f t="shared" si="10"/>
        <v>10.444818505338079</v>
      </c>
    </row>
    <row r="51" spans="1:28" s="85" customFormat="1" ht="11.25">
      <c r="A51" s="61">
        <v>45</v>
      </c>
      <c r="B51" s="99"/>
      <c r="C51" s="87" t="s">
        <v>51</v>
      </c>
      <c r="D51" s="88" t="s">
        <v>40</v>
      </c>
      <c r="E51" s="89" t="s">
        <v>51</v>
      </c>
      <c r="F51" s="90">
        <v>43175</v>
      </c>
      <c r="G51" s="67" t="s">
        <v>41</v>
      </c>
      <c r="H51" s="71">
        <v>346</v>
      </c>
      <c r="I51" s="95">
        <v>1</v>
      </c>
      <c r="J51" s="96">
        <v>1</v>
      </c>
      <c r="K51" s="72">
        <v>10</v>
      </c>
      <c r="L51" s="73">
        <v>20</v>
      </c>
      <c r="M51" s="74">
        <v>2</v>
      </c>
      <c r="N51" s="73">
        <v>74</v>
      </c>
      <c r="O51" s="74">
        <v>7</v>
      </c>
      <c r="P51" s="73">
        <v>100</v>
      </c>
      <c r="Q51" s="74">
        <v>10</v>
      </c>
      <c r="R51" s="75">
        <f t="shared" si="0"/>
        <v>194</v>
      </c>
      <c r="S51" s="76">
        <f t="shared" si="1"/>
        <v>19</v>
      </c>
      <c r="T51" s="77">
        <f>S51/J51</f>
        <v>19</v>
      </c>
      <c r="U51" s="78">
        <f t="shared" si="9"/>
        <v>10.210526315789474</v>
      </c>
      <c r="V51" s="79">
        <v>232</v>
      </c>
      <c r="W51" s="80">
        <v>21</v>
      </c>
      <c r="X51" s="81">
        <f t="shared" si="7"/>
        <v>-0.16379310344827586</v>
      </c>
      <c r="Y51" s="81">
        <f t="shared" si="8"/>
        <v>-0.09523809523809523</v>
      </c>
      <c r="Z51" s="118">
        <v>7282210</v>
      </c>
      <c r="AA51" s="119">
        <v>570333</v>
      </c>
      <c r="AB51" s="84">
        <f t="shared" si="10"/>
        <v>12.768347614463831</v>
      </c>
    </row>
    <row r="52" spans="1:28" s="85" customFormat="1" ht="11.25">
      <c r="A52" s="61">
        <v>46</v>
      </c>
      <c r="B52" s="86"/>
      <c r="C52" s="87" t="s">
        <v>75</v>
      </c>
      <c r="D52" s="88" t="s">
        <v>40</v>
      </c>
      <c r="E52" s="89" t="s">
        <v>76</v>
      </c>
      <c r="F52" s="90">
        <v>43217</v>
      </c>
      <c r="G52" s="67" t="s">
        <v>55</v>
      </c>
      <c r="H52" s="71">
        <v>31</v>
      </c>
      <c r="I52" s="71">
        <v>3</v>
      </c>
      <c r="J52" s="105">
        <v>3</v>
      </c>
      <c r="K52" s="72">
        <v>1</v>
      </c>
      <c r="L52" s="73">
        <v>75</v>
      </c>
      <c r="M52" s="74">
        <v>3</v>
      </c>
      <c r="N52" s="73">
        <v>75</v>
      </c>
      <c r="O52" s="74">
        <v>3</v>
      </c>
      <c r="P52" s="73">
        <v>275</v>
      </c>
      <c r="Q52" s="74">
        <v>11</v>
      </c>
      <c r="R52" s="75">
        <f t="shared" si="0"/>
        <v>425</v>
      </c>
      <c r="S52" s="76">
        <f t="shared" si="1"/>
        <v>17</v>
      </c>
      <c r="T52" s="77">
        <f>S52/J52</f>
        <v>5.666666666666667</v>
      </c>
      <c r="U52" s="78">
        <f t="shared" si="9"/>
        <v>25</v>
      </c>
      <c r="V52" s="79">
        <v>242</v>
      </c>
      <c r="W52" s="80">
        <v>61</v>
      </c>
      <c r="X52" s="81">
        <f t="shared" si="7"/>
        <v>0.756198347107438</v>
      </c>
      <c r="Y52" s="81">
        <f t="shared" si="8"/>
        <v>-0.7213114754098361</v>
      </c>
      <c r="Z52" s="108">
        <v>34657.75</v>
      </c>
      <c r="AA52" s="111">
        <v>2639</v>
      </c>
      <c r="AB52" s="84">
        <f t="shared" si="10"/>
        <v>13.132910193255022</v>
      </c>
    </row>
    <row r="53" spans="1:28" s="85" customFormat="1" ht="11.25">
      <c r="A53" s="61">
        <v>47</v>
      </c>
      <c r="B53" s="99"/>
      <c r="C53" s="63" t="s">
        <v>63</v>
      </c>
      <c r="D53" s="64" t="s">
        <v>40</v>
      </c>
      <c r="E53" s="65" t="s">
        <v>64</v>
      </c>
      <c r="F53" s="66">
        <v>43189</v>
      </c>
      <c r="G53" s="67" t="s">
        <v>52</v>
      </c>
      <c r="H53" s="68">
        <v>46</v>
      </c>
      <c r="I53" s="68">
        <v>2</v>
      </c>
      <c r="J53" s="105">
        <v>2</v>
      </c>
      <c r="K53" s="72">
        <v>3</v>
      </c>
      <c r="L53" s="73">
        <v>76</v>
      </c>
      <c r="M53" s="74">
        <v>6</v>
      </c>
      <c r="N53" s="73">
        <v>60</v>
      </c>
      <c r="O53" s="74">
        <v>5</v>
      </c>
      <c r="P53" s="73">
        <v>26</v>
      </c>
      <c r="Q53" s="74">
        <v>2</v>
      </c>
      <c r="R53" s="75">
        <f t="shared" si="0"/>
        <v>162</v>
      </c>
      <c r="S53" s="76">
        <f t="shared" si="1"/>
        <v>13</v>
      </c>
      <c r="T53" s="77">
        <f>S53/J53</f>
        <v>6.5</v>
      </c>
      <c r="U53" s="78">
        <f t="shared" si="9"/>
        <v>12.461538461538462</v>
      </c>
      <c r="V53" s="79">
        <v>0</v>
      </c>
      <c r="W53" s="80">
        <v>0</v>
      </c>
      <c r="X53" s="81">
        <f t="shared" si="7"/>
      </c>
      <c r="Y53" s="81">
        <f t="shared" si="8"/>
      </c>
      <c r="Z53" s="110">
        <v>40069.95</v>
      </c>
      <c r="AA53" s="109">
        <v>3628</v>
      </c>
      <c r="AB53" s="84">
        <f t="shared" si="10"/>
        <v>11.044638919514883</v>
      </c>
    </row>
    <row r="54" spans="1:28" s="85" customFormat="1" ht="11.25">
      <c r="A54" s="61">
        <v>48</v>
      </c>
      <c r="B54" s="86"/>
      <c r="C54" s="63" t="s">
        <v>77</v>
      </c>
      <c r="D54" s="64" t="s">
        <v>40</v>
      </c>
      <c r="E54" s="65" t="s">
        <v>78</v>
      </c>
      <c r="F54" s="66">
        <v>43217</v>
      </c>
      <c r="G54" s="67" t="s">
        <v>52</v>
      </c>
      <c r="H54" s="68">
        <v>121</v>
      </c>
      <c r="I54" s="68">
        <v>2</v>
      </c>
      <c r="J54" s="105">
        <v>2</v>
      </c>
      <c r="K54" s="72">
        <v>4</v>
      </c>
      <c r="L54" s="73">
        <v>0</v>
      </c>
      <c r="M54" s="74">
        <v>0</v>
      </c>
      <c r="N54" s="73">
        <v>139</v>
      </c>
      <c r="O54" s="74">
        <v>8</v>
      </c>
      <c r="P54" s="73">
        <v>16</v>
      </c>
      <c r="Q54" s="74">
        <v>2</v>
      </c>
      <c r="R54" s="75">
        <f t="shared" si="0"/>
        <v>155</v>
      </c>
      <c r="S54" s="76">
        <f t="shared" si="1"/>
        <v>10</v>
      </c>
      <c r="T54" s="77">
        <f>S54/J54</f>
        <v>5</v>
      </c>
      <c r="U54" s="78">
        <f t="shared" si="9"/>
        <v>15.5</v>
      </c>
      <c r="V54" s="79">
        <v>1020.67</v>
      </c>
      <c r="W54" s="80">
        <v>86</v>
      </c>
      <c r="X54" s="81">
        <f t="shared" si="7"/>
        <v>-0.848138967540929</v>
      </c>
      <c r="Y54" s="81">
        <f t="shared" si="8"/>
        <v>-0.8837209302325582</v>
      </c>
      <c r="Z54" s="106">
        <v>282437.91</v>
      </c>
      <c r="AA54" s="103">
        <v>23692</v>
      </c>
      <c r="AB54" s="84">
        <f t="shared" si="10"/>
        <v>11.921235438122572</v>
      </c>
    </row>
    <row r="55" spans="1:28" s="85" customFormat="1" ht="11.25">
      <c r="A55" s="61">
        <v>49</v>
      </c>
      <c r="B55" s="86"/>
      <c r="C55" s="87" t="s">
        <v>83</v>
      </c>
      <c r="D55" s="88" t="s">
        <v>38</v>
      </c>
      <c r="E55" s="89" t="s">
        <v>83</v>
      </c>
      <c r="F55" s="90">
        <v>43224</v>
      </c>
      <c r="G55" s="67" t="s">
        <v>47</v>
      </c>
      <c r="H55" s="71">
        <v>32</v>
      </c>
      <c r="I55" s="71">
        <v>1</v>
      </c>
      <c r="J55" s="105">
        <v>1</v>
      </c>
      <c r="K55" s="72">
        <v>3</v>
      </c>
      <c r="L55" s="73">
        <v>20</v>
      </c>
      <c r="M55" s="74">
        <v>4</v>
      </c>
      <c r="N55" s="73">
        <v>0</v>
      </c>
      <c r="O55" s="74">
        <v>0</v>
      </c>
      <c r="P55" s="73">
        <v>25</v>
      </c>
      <c r="Q55" s="74">
        <v>4</v>
      </c>
      <c r="R55" s="75">
        <f t="shared" si="0"/>
        <v>45</v>
      </c>
      <c r="S55" s="76">
        <f t="shared" si="1"/>
        <v>8</v>
      </c>
      <c r="T55" s="77">
        <f>S55/J55</f>
        <v>8</v>
      </c>
      <c r="U55" s="78">
        <f t="shared" si="9"/>
        <v>5.625</v>
      </c>
      <c r="V55" s="79">
        <v>76</v>
      </c>
      <c r="W55" s="80">
        <v>8</v>
      </c>
      <c r="X55" s="81">
        <f t="shared" si="7"/>
        <v>-0.40789473684210525</v>
      </c>
      <c r="Y55" s="81">
        <f t="shared" si="8"/>
        <v>0</v>
      </c>
      <c r="Z55" s="108">
        <v>34292.6</v>
      </c>
      <c r="AA55" s="111">
        <v>3047</v>
      </c>
      <c r="AB55" s="84">
        <f t="shared" si="10"/>
        <v>11.254545454545454</v>
      </c>
    </row>
  </sheetData>
  <sheetProtection selectLockedCells="1" selectUnlockedCells="1"/>
  <mergeCells count="11">
    <mergeCell ref="Z4:AB4"/>
    <mergeCell ref="B1:C1"/>
    <mergeCell ref="L1:AB3"/>
    <mergeCell ref="B2:C2"/>
    <mergeCell ref="B3:C3"/>
    <mergeCell ref="L4:M4"/>
    <mergeCell ref="N4:O4"/>
    <mergeCell ref="P4:Q4"/>
    <mergeCell ref="R4:U4"/>
    <mergeCell ref="V4:W4"/>
    <mergeCell ref="X4:Y4"/>
  </mergeCells>
  <hyperlinks>
    <hyperlink ref="B2" r:id="rId1" display="http://www.antraktsinema.com"/>
  </hyperlinks>
  <printOptions/>
  <pageMargins left="0.3" right="0.12986111111111112" top="0.1798611111111111" bottom="0.20972222222222223" header="0.5118055555555555" footer="0.5118055555555555"/>
  <pageSetup horizontalDpi="300" verticalDpi="300" orientation="landscape" paperSize="9" scale="40"/>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Deniz Yavuz - Antrakt</dc:creator>
  <cp:keywords/>
  <dc:description/>
  <cp:lastModifiedBy>Win7</cp:lastModifiedBy>
  <cp:lastPrinted>2015-01-21T23:11:37Z</cp:lastPrinted>
  <dcterms:created xsi:type="dcterms:W3CDTF">2006-03-15T09:07:04Z</dcterms:created>
  <dcterms:modified xsi:type="dcterms:W3CDTF">2018-05-21T16:28:09Z</dcterms:modified>
  <cp:category/>
  <cp:version/>
  <cp:contentType/>
  <cp:contentStatus/>
  <cp:revision>9</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1033-10.2.0.5811</vt:lpwstr>
  </property>
  <property fmtid="{D5CDD505-2E9C-101B-9397-08002B2CF9AE}" pid="3" name="_AdHocReviewCycleID">
    <vt:r8>-1892574857</vt:r8>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EmailSubject">
    <vt:lpwstr>New Weekend Ranking.xls</vt:lpwstr>
  </property>
</Properties>
</file>