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105" windowWidth="24060" windowHeight="12525" tabRatio="685" activeTab="0"/>
  </bookViews>
  <sheets>
    <sheet name="4-10.5.2018 (hafta)" sheetId="1" r:id="rId1"/>
  </sheets>
  <definedNames>
    <definedName name="Excel_BuiltIn__FilterDatabase" localSheetId="0">'4-10.5.2018 (hafta)'!$A$1:$V$90</definedName>
    <definedName name="_xlnm.Print_Area" localSheetId="0">'4-10.5.2018 (hafta)'!#REF!</definedName>
  </definedNames>
  <calcPr fullCalcOnLoad="1"/>
</workbook>
</file>

<file path=xl/sharedStrings.xml><?xml version="1.0" encoding="utf-8"?>
<sst xmlns="http://schemas.openxmlformats.org/spreadsheetml/2006/main" count="375" uniqueCount="178">
  <si>
    <t xml:space="preserve"> </t>
  </si>
  <si>
    <t>Türkiye Haftalık Bilet Satışı ve Hasılat Raporu</t>
  </si>
  <si>
    <t>http://www.antraktsinema.com</t>
  </si>
  <si>
    <t>DEĞİŞİM</t>
  </si>
  <si>
    <t>HAFTALIK</t>
  </si>
  <si>
    <t>SON HAFTA</t>
  </si>
  <si>
    <t>KÜMÜLATİF</t>
  </si>
  <si>
    <t>FİLMİN ORİJİNAL ADI</t>
  </si>
  <si>
    <t>SINIFLANDIRMA</t>
  </si>
  <si>
    <t>FİLMİN TÜRKÇE ADI</t>
  </si>
  <si>
    <t>VİZYON TARİHİ</t>
  </si>
  <si>
    <t>DAĞITIM</t>
  </si>
  <si>
    <t>ÇIKIŞ KOPYA SAYISI</t>
  </si>
  <si>
    <t>LOKASYON</t>
  </si>
  <si>
    <t>PERDE</t>
  </si>
  <si>
    <t>HAFTA</t>
  </si>
  <si>
    <t>HASILAT</t>
  </si>
  <si>
    <t>BİLET SATIŞ</t>
  </si>
  <si>
    <t>ORTALAMA
BİLET ADEDİ</t>
  </si>
  <si>
    <t>ORTALAMA
BİLET FİYATI</t>
  </si>
  <si>
    <t>BİLET</t>
  </si>
  <si>
    <t>HASILAT %</t>
  </si>
  <si>
    <r>
      <t xml:space="preserve">BİLET </t>
    </r>
    <r>
      <rPr>
        <b/>
        <sz val="7"/>
        <color indexed="10"/>
        <rFont val="Webdings"/>
        <family val="1"/>
      </rPr>
      <t>6</t>
    </r>
  </si>
  <si>
    <t>BİLET       %</t>
  </si>
  <si>
    <t>YENİ</t>
  </si>
  <si>
    <t>RAMPAGE</t>
  </si>
  <si>
    <t>13+</t>
  </si>
  <si>
    <t>WARNER BROS. TURKEY</t>
  </si>
  <si>
    <t>RAMPAGE: BÜYÜK YIKIM</t>
  </si>
  <si>
    <t>BİZİM KÖYÜN ŞARKISI</t>
  </si>
  <si>
    <t>G</t>
  </si>
  <si>
    <t>CGVMARS DAĞITIM</t>
  </si>
  <si>
    <t>AİLECEK ŞAŞKINIZ</t>
  </si>
  <si>
    <t>7+</t>
  </si>
  <si>
    <t>OFLU HOCA TRAKYA'DA</t>
  </si>
  <si>
    <t>15+</t>
  </si>
  <si>
    <t>UIP TURKEY</t>
  </si>
  <si>
    <t>A QUIET PLACE</t>
  </si>
  <si>
    <t>SESSİZ BİR YER</t>
  </si>
  <si>
    <t>CAN FEDA</t>
  </si>
  <si>
    <t>THE NUT JOB 2: NUTTY BY NATURE</t>
  </si>
  <si>
    <t>FINDIK İŞİ 2</t>
  </si>
  <si>
    <t>KELEBEKLER</t>
  </si>
  <si>
    <t>CHANTIER FILMS</t>
  </si>
  <si>
    <t>READY PLAYER ONE</t>
  </si>
  <si>
    <t>7+13A</t>
  </si>
  <si>
    <t>BAŞLAT: READY PLAYER ONE</t>
  </si>
  <si>
    <t>AİLE ARASINDA</t>
  </si>
  <si>
    <t>EARLY MAN</t>
  </si>
  <si>
    <t>TAŞ DEVRİ FİRARDA</t>
  </si>
  <si>
    <t>BİR FİLM</t>
  </si>
  <si>
    <t>DERİN FİLM</t>
  </si>
  <si>
    <t>TME</t>
  </si>
  <si>
    <t>13+15A</t>
  </si>
  <si>
    <t>FERDINAND</t>
  </si>
  <si>
    <t>7A</t>
  </si>
  <si>
    <t>KARDEŞİM İÇİN DER'A</t>
  </si>
  <si>
    <t>UNA MUJER FANTASTICA</t>
  </si>
  <si>
    <t>KURMACA</t>
  </si>
  <si>
    <t>MUHTEŞEM KADIN</t>
  </si>
  <si>
    <t>AYLA</t>
  </si>
  <si>
    <t>DİRENİŞ: KARATAY</t>
  </si>
  <si>
    <t>MARROWBONE</t>
  </si>
  <si>
    <t>KARANLIK SIR</t>
  </si>
  <si>
    <t>ÖZEN FİLM</t>
  </si>
  <si>
    <t>BOBBY THE HEDGEHOG</t>
  </si>
  <si>
    <t>BOBİ: DİKENLERİN GÜCÜ ADINA!</t>
  </si>
  <si>
    <t>HADİ BE OĞLUM</t>
  </si>
  <si>
    <t>EĞRETİ GELİN LADİK</t>
  </si>
  <si>
    <t>MC FİLM</t>
  </si>
  <si>
    <t>BS DAĞITIM</t>
  </si>
  <si>
    <t>18+</t>
  </si>
  <si>
    <t>THELMA</t>
  </si>
  <si>
    <t>DÜĞÜM SALONU</t>
  </si>
  <si>
    <t>VYKRADENA PRYNTSESA: RUSLAN I LUDMILA</t>
  </si>
  <si>
    <t>KAYIP PRENSES</t>
  </si>
  <si>
    <t>LES AS DE LA JUNGLE - OPERATION BENQUISE</t>
  </si>
  <si>
    <t>ORMAN ÇETESİ</t>
  </si>
  <si>
    <t>PLOEY: YOU NEVER FLY ALONE</t>
  </si>
  <si>
    <t>PULOİ: ASLA YALNIZ UÇMAYACAKSIN</t>
  </si>
  <si>
    <t>BORDO BERELİLER: AFRİN</t>
  </si>
  <si>
    <t>LEO DA VINCI: MISSION MONA LISA</t>
  </si>
  <si>
    <t>LEO DA VINCI: MONA LISA MACERASI</t>
  </si>
  <si>
    <t>DELİHA 2</t>
  </si>
  <si>
    <t>KABUS</t>
  </si>
  <si>
    <t>SAGU &amp; PAGU: BÜYÜK DEFİNE</t>
  </si>
  <si>
    <t>SOLAN UG LUDVIG: HERFRA TIL FLAKLYPA</t>
  </si>
  <si>
    <t>LOUIS VE LUCA: BÜYÜK PEYNİR YARIŞI</t>
  </si>
  <si>
    <t>HAPPY FAMILY</t>
  </si>
  <si>
    <t>MUTLU CANAVAR AİLESİ</t>
  </si>
  <si>
    <t>GERÇEK KESİT: MANYAK</t>
  </si>
  <si>
    <t>KAR</t>
  </si>
  <si>
    <t>MASHA I MEDVED</t>
  </si>
  <si>
    <t>MAŞA İLE KOCA AYI</t>
  </si>
  <si>
    <t>FİLMARTI</t>
  </si>
  <si>
    <t>THE SPIRITUALIST</t>
  </si>
  <si>
    <t>RUHLAR EVİ</t>
  </si>
  <si>
    <t>LIGHTING DINDIN</t>
  </si>
  <si>
    <t>BÜYÜLÜ KANATLAR</t>
  </si>
  <si>
    <t>PHANTOM THREAD</t>
  </si>
  <si>
    <t>A STORK'S JOURNEY</t>
  </si>
  <si>
    <t>BAK ŞU LEYLEĞE</t>
  </si>
  <si>
    <t>M3 FİLM</t>
  </si>
  <si>
    <t>SURF'S UP 2: WAVEMANIA</t>
  </si>
  <si>
    <t>NEŞELİ DALGALAR: DALGAMANYA</t>
  </si>
  <si>
    <t>MUDBOUND</t>
  </si>
  <si>
    <t>SAVAŞTAN SONRA</t>
  </si>
  <si>
    <t>BU JIAN BU SAN</t>
  </si>
  <si>
    <t>KARE</t>
  </si>
  <si>
    <t>7 DAYS IN ENTEBBE</t>
  </si>
  <si>
    <t>ENTEBBE'DE 7 GÜN</t>
  </si>
  <si>
    <t>I, TONYA</t>
  </si>
  <si>
    <t>BEN, TONYA</t>
  </si>
  <si>
    <t>PİNEMA</t>
  </si>
  <si>
    <t>PADDINGTON 2</t>
  </si>
  <si>
    <t>AYI PADDINGTON 2</t>
  </si>
  <si>
    <t>WONDER</t>
  </si>
  <si>
    <t>MUCİZE</t>
  </si>
  <si>
    <t>RÜYA</t>
  </si>
  <si>
    <t>THE GREATEST SHOWMAN</t>
  </si>
  <si>
    <t>MUHTEŞEM SHOWMEN</t>
  </si>
  <si>
    <t>ICE AGE: COLLISION COURSE</t>
  </si>
  <si>
    <t>BUZ DEVRİ. BÜYÜK ÇARPIŞMA</t>
  </si>
  <si>
    <t>SARMAŞIK</t>
  </si>
  <si>
    <t>PATTERSON UND FINDUS</t>
  </si>
  <si>
    <t>FIRILDAK KEDİ</t>
  </si>
  <si>
    <t>CİCİ BABAM</t>
  </si>
  <si>
    <t>MASHA I MEDVED 2</t>
  </si>
  <si>
    <t>MAŞA İLE KOCA AYI 2: SONSUZ ARKADAŞLIK</t>
  </si>
  <si>
    <t>A WRINKLE IN TIME</t>
  </si>
  <si>
    <t>ZAMANDA KIVRILMA</t>
  </si>
  <si>
    <t>WINCHESTER</t>
  </si>
  <si>
    <t>GİZEMLİ EV</t>
  </si>
  <si>
    <t>VALLAHİ HORTLADI</t>
  </si>
  <si>
    <t>ISLE OF DOGS</t>
  </si>
  <si>
    <t>KÖPEK ADASI</t>
  </si>
  <si>
    <t>SANDIK</t>
  </si>
  <si>
    <t>PERMISSION</t>
  </si>
  <si>
    <t>İLİŞKİ DURUMU: AÇIK İLİŞKİ</t>
  </si>
  <si>
    <t>BÜTÜN SAADETLER MÜMKÜNDÜR</t>
  </si>
  <si>
    <t>BÜTÜN SAADETLER MÜMKÜN</t>
  </si>
  <si>
    <t>FILM STARS DON'T DIE IN LIVERPOOL</t>
  </si>
  <si>
    <t>YILDIZLAR ASLA ÖLMEZ</t>
  </si>
  <si>
    <t>CROOKED HOUSE</t>
  </si>
  <si>
    <t>ÇARPIK EVDEKİ CESETLER</t>
  </si>
  <si>
    <t>EV KİRA SEMT BİZİM</t>
  </si>
  <si>
    <t>EV KİRA SEMT BBİZİM</t>
  </si>
  <si>
    <t>SELFİ</t>
  </si>
  <si>
    <t>YALNIZ HAYALLER KALDI</t>
  </si>
  <si>
    <t>BİZUM UŞAKLAR</t>
  </si>
  <si>
    <t>TAXIM HOL'EM</t>
  </si>
  <si>
    <t>TAXIM HOLD'EM</t>
  </si>
  <si>
    <t>DANS LA BRUME</t>
  </si>
  <si>
    <t>BİR NEFES ÖTEDE</t>
  </si>
  <si>
    <t>THE LODGERS</t>
  </si>
  <si>
    <t>LANETLİ KONAK</t>
  </si>
  <si>
    <t>AVENGERS: INFINITY WAR</t>
  </si>
  <si>
    <t>YENİLMEZLER: SONSUZLUK SAVAŞI</t>
  </si>
  <si>
    <t>TAYO, KÜÇÜK OTOBÜS</t>
  </si>
  <si>
    <t>TAYO, THE LITTLE BUS</t>
  </si>
  <si>
    <t>CANO</t>
  </si>
  <si>
    <t>4N1K 2</t>
  </si>
  <si>
    <t>RENKLİ BALIK YENİ DÜNYA KAŞİFİ</t>
  </si>
  <si>
    <t>KAÇ KAÇABİLİRSEN!</t>
  </si>
  <si>
    <t>SON OYUN</t>
  </si>
  <si>
    <t>ŞAŞKINLAR ÇETESİ</t>
  </si>
  <si>
    <t>FINDIK VERESİYE</t>
  </si>
  <si>
    <t>PAÇİ</t>
  </si>
  <si>
    <t>LERD</t>
  </si>
  <si>
    <t>İNATÇI BİR ADAM</t>
  </si>
  <si>
    <t>DEN OF THIEVES</t>
  </si>
  <si>
    <t>SUÇ TAKIMI</t>
  </si>
  <si>
    <t>TAXI 5</t>
  </si>
  <si>
    <t>TRUTH OR DARE</t>
  </si>
  <si>
    <t>DOĞRULUK MU CESARET Mİ?</t>
  </si>
  <si>
    <t>OYUN GECESİ</t>
  </si>
  <si>
    <t>GAME NIGHT</t>
  </si>
  <si>
    <t>4 - 10 MAYIS  2018 / 19. VİZYON HAFTASI</t>
  </si>
</sst>
</file>

<file path=xl/styles.xml><?xml version="1.0" encoding="utf-8"?>
<styleSheet xmlns="http://schemas.openxmlformats.org/spreadsheetml/2006/main">
  <numFmts count="2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T_L_-;\-* #,##0.00\ _T_L_-;_-* \-??\ _T_L_-;_-@_-"/>
    <numFmt numFmtId="165" formatCode="_(* #,##0.00_);_(* \(#,##0.00\);_(* \-??_);_(@_)"/>
    <numFmt numFmtId="166" formatCode="d\ mmmm\ yy;@"/>
    <numFmt numFmtId="167" formatCode="_-* #,##0.00&quot; ₺&quot;_-;\-* #,##0.00&quot; ₺&quot;_-;_-* \-??&quot; ₺&quot;_-;_-@_-"/>
    <numFmt numFmtId="168" formatCode="_-* #,##0.00\ _Y_T_L_-;\-* #,##0.00\ _Y_T_L_-;_-* \-??\ _Y_T_L_-;_-@_-"/>
    <numFmt numFmtId="169" formatCode="dd/mm/yyyy"/>
    <numFmt numFmtId="170" formatCode="dd/mm/yy;@"/>
    <numFmt numFmtId="171" formatCode="0\ %\ "/>
    <numFmt numFmtId="172" formatCode="_ * #,##0.00_)&quot; TRY&quot;_ ;_ * \(#,##0.00&quot;) TRY&quot;_ ;_ * \-??_)&quot; TRY&quot;_ ;_ @_ "/>
    <numFmt numFmtId="173" formatCode="_-* #,##0.00\ _₺_-;\-* #,##0.00\ _₺_-;_-* \-??\ _₺_-;_-@_-"/>
    <numFmt numFmtId="174" formatCode="dd/mmm"/>
    <numFmt numFmtId="175" formatCode="#,##0.00\ \ "/>
    <numFmt numFmtId="176" formatCode="#,##0\ "/>
    <numFmt numFmtId="177" formatCode="#,##0.00\ &quot;TL&quot;"/>
  </numFmts>
  <fonts count="68">
    <font>
      <sz val="10"/>
      <name val="Arial"/>
      <family val="2"/>
    </font>
    <font>
      <sz val="10"/>
      <name val="Verdana"/>
      <family val="2"/>
    </font>
    <font>
      <u val="single"/>
      <sz val="10"/>
      <color indexed="39"/>
      <name val="Arial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"/>
      <name val="Calibri"/>
      <family val="2"/>
    </font>
    <font>
      <sz val="7"/>
      <name val="Calibri"/>
      <family val="2"/>
    </font>
    <font>
      <sz val="8"/>
      <name val="Arial"/>
      <family val="2"/>
    </font>
    <font>
      <sz val="5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7"/>
      <color indexed="30"/>
      <name val="Arial"/>
      <family val="2"/>
    </font>
    <font>
      <sz val="7"/>
      <name val="Verdana"/>
      <family val="2"/>
    </font>
    <font>
      <sz val="5"/>
      <color indexed="9"/>
      <name val="Calibri"/>
      <family val="2"/>
    </font>
    <font>
      <sz val="10"/>
      <color indexed="9"/>
      <name val="Calibri"/>
      <family val="2"/>
    </font>
    <font>
      <sz val="10"/>
      <color indexed="30"/>
      <name val="Calibri"/>
      <family val="2"/>
    </font>
    <font>
      <b/>
      <sz val="5"/>
      <name val="Corbel"/>
      <family val="2"/>
    </font>
    <font>
      <b/>
      <sz val="8"/>
      <name val="Corbel"/>
      <family val="2"/>
    </font>
    <font>
      <u val="single"/>
      <sz val="8"/>
      <color indexed="12"/>
      <name val="Arial"/>
      <family val="2"/>
    </font>
    <font>
      <sz val="10"/>
      <color indexed="30"/>
      <name val="Arial"/>
      <family val="2"/>
    </font>
    <font>
      <b/>
      <sz val="8"/>
      <color indexed="56"/>
      <name val="Calibri"/>
      <family val="2"/>
    </font>
    <font>
      <b/>
      <sz val="8"/>
      <color indexed="30"/>
      <name val="Corbel"/>
      <family val="2"/>
    </font>
    <font>
      <sz val="7"/>
      <color indexed="9"/>
      <name val="Calibri"/>
      <family val="2"/>
    </font>
    <font>
      <b/>
      <sz val="7"/>
      <color indexed="9"/>
      <name val="Calibri"/>
      <family val="2"/>
    </font>
    <font>
      <b/>
      <sz val="5"/>
      <color indexed="9"/>
      <name val="Calibri"/>
      <family val="2"/>
    </font>
    <font>
      <b/>
      <sz val="7"/>
      <color indexed="30"/>
      <name val="Calibri"/>
      <family val="2"/>
    </font>
    <font>
      <b/>
      <sz val="7"/>
      <color indexed="40"/>
      <name val="Calibri"/>
      <family val="2"/>
    </font>
    <font>
      <b/>
      <sz val="7"/>
      <color indexed="10"/>
      <name val="Webdings"/>
      <family val="1"/>
    </font>
    <font>
      <b/>
      <sz val="7"/>
      <color indexed="23"/>
      <name val="Calibri"/>
      <family val="2"/>
    </font>
    <font>
      <b/>
      <sz val="5"/>
      <name val="Calibri"/>
      <family val="2"/>
    </font>
    <font>
      <sz val="7"/>
      <color indexed="30"/>
      <name val="Calibri"/>
      <family val="2"/>
    </font>
    <font>
      <b/>
      <sz val="7"/>
      <name val="Calibri"/>
      <family val="2"/>
    </font>
    <font>
      <b/>
      <sz val="7"/>
      <color indexed="63"/>
      <name val="Calibri"/>
      <family val="2"/>
    </font>
    <font>
      <sz val="7"/>
      <color indexed="63"/>
      <name val="Calibri"/>
      <family val="2"/>
    </font>
    <font>
      <sz val="7"/>
      <color indexed="8"/>
      <name val="Calibri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Wingdings 3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</borders>
  <cellStyleXfs count="14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1" applyNumberFormat="0" applyFill="0" applyAlignment="0" applyProtection="0"/>
    <xf numFmtId="0" fontId="56" fillId="0" borderId="2" applyNumberFormat="0" applyFill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8" fillId="0" borderId="0" applyNumberFormat="0" applyFill="0" applyBorder="0" applyAlignment="0" applyProtection="0"/>
    <xf numFmtId="173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5" fontId="0" fillId="0" borderId="0" applyFill="0" applyBorder="0" applyAlignment="0" applyProtection="0"/>
    <xf numFmtId="0" fontId="59" fillId="20" borderId="5" applyNumberFormat="0" applyAlignment="0" applyProtection="0"/>
    <xf numFmtId="0" fontId="3" fillId="0" borderId="0">
      <alignment/>
      <protection/>
    </xf>
    <xf numFmtId="0" fontId="35" fillId="21" borderId="0" applyNumberFormat="0" applyBorder="0" applyAlignment="0" applyProtection="0"/>
    <xf numFmtId="0" fontId="60" fillId="22" borderId="6" applyNumberFormat="0" applyAlignment="0" applyProtection="0"/>
    <xf numFmtId="0" fontId="61" fillId="20" borderId="6" applyNumberFormat="0" applyAlignment="0" applyProtection="0"/>
    <xf numFmtId="0" fontId="62" fillId="23" borderId="7" applyNumberFormat="0" applyAlignment="0" applyProtection="0"/>
    <xf numFmtId="0" fontId="63" fillId="24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4" fillId="25" borderId="0" applyNumberFormat="0" applyBorder="0" applyAlignment="0" applyProtection="0"/>
    <xf numFmtId="166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3" fillId="0" borderId="0">
      <alignment/>
      <protection/>
    </xf>
    <xf numFmtId="0" fontId="0" fillId="0" borderId="0">
      <alignment/>
      <protection/>
    </xf>
    <xf numFmtId="166" fontId="0" fillId="0" borderId="0">
      <alignment/>
      <protection/>
    </xf>
    <xf numFmtId="0" fontId="3" fillId="0" borderId="0">
      <alignment/>
      <protection/>
    </xf>
    <xf numFmtId="166" fontId="3" fillId="0" borderId="0">
      <alignment/>
      <protection/>
    </xf>
    <xf numFmtId="166" fontId="3" fillId="0" borderId="0">
      <alignment/>
      <protection/>
    </xf>
    <xf numFmtId="166" fontId="3" fillId="0" borderId="0">
      <alignment/>
      <protection/>
    </xf>
    <xf numFmtId="166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3" fillId="0" borderId="0">
      <alignment/>
      <protection/>
    </xf>
    <xf numFmtId="166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166" fontId="0" fillId="0" borderId="0">
      <alignment/>
      <protection/>
    </xf>
    <xf numFmtId="166" fontId="3" fillId="0" borderId="0">
      <alignment/>
      <protection/>
    </xf>
    <xf numFmtId="166" fontId="3" fillId="0" borderId="0">
      <alignment/>
      <protection/>
    </xf>
    <xf numFmtId="0" fontId="0" fillId="26" borderId="8" applyNumberFormat="0" applyFont="0" applyAlignment="0" applyProtection="0"/>
    <xf numFmtId="0" fontId="65" fillId="27" borderId="0" applyNumberFormat="0" applyBorder="0" applyAlignment="0" applyProtection="0"/>
    <xf numFmtId="0" fontId="4" fillId="28" borderId="9">
      <alignment horizontal="center" vertical="center"/>
      <protection/>
    </xf>
    <xf numFmtId="172" fontId="0" fillId="0" borderId="0" applyFill="0" applyBorder="0" applyAlignment="0" applyProtection="0"/>
    <xf numFmtId="42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0" fontId="66" fillId="0" borderId="10" applyNumberFormat="0" applyFill="0" applyAlignment="0" applyProtection="0"/>
    <xf numFmtId="0" fontId="67" fillId="0" borderId="0" applyNumberFormat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8" fontId="0" fillId="0" borderId="0" applyFill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</cellStyleXfs>
  <cellXfs count="134">
    <xf numFmtId="0" fontId="0" fillId="0" borderId="0" xfId="0" applyAlignment="1">
      <alignment/>
    </xf>
    <xf numFmtId="0" fontId="5" fillId="35" borderId="0" xfId="0" applyFont="1" applyFill="1" applyBorder="1" applyAlignment="1" applyProtection="1">
      <alignment horizontal="right" vertical="center"/>
      <protection/>
    </xf>
    <xf numFmtId="169" fontId="6" fillId="35" borderId="0" xfId="0" applyNumberFormat="1" applyFont="1" applyFill="1" applyBorder="1" applyAlignment="1" applyProtection="1">
      <alignment horizontal="center" vertical="center"/>
      <protection/>
    </xf>
    <xf numFmtId="0" fontId="7" fillId="35" borderId="0" xfId="0" applyFont="1" applyFill="1" applyBorder="1" applyAlignment="1" applyProtection="1">
      <alignment vertical="center"/>
      <protection/>
    </xf>
    <xf numFmtId="0" fontId="7" fillId="35" borderId="0" xfId="0" applyFont="1" applyFill="1" applyBorder="1" applyAlignment="1" applyProtection="1">
      <alignment horizontal="center" vertical="center"/>
      <protection/>
    </xf>
    <xf numFmtId="0" fontId="8" fillId="35" borderId="0" xfId="0" applyFont="1" applyFill="1" applyBorder="1" applyAlignment="1" applyProtection="1">
      <alignment horizontal="center" vertical="center"/>
      <protection/>
    </xf>
    <xf numFmtId="0" fontId="9" fillId="35" borderId="0" xfId="0" applyFont="1" applyFill="1" applyBorder="1" applyAlignment="1" applyProtection="1">
      <alignment vertical="center"/>
      <protection/>
    </xf>
    <xf numFmtId="170" fontId="10" fillId="35" borderId="0" xfId="0" applyNumberFormat="1" applyFont="1" applyFill="1" applyBorder="1" applyAlignment="1" applyProtection="1">
      <alignment horizontal="center" vertical="center"/>
      <protection/>
    </xf>
    <xf numFmtId="0" fontId="9" fillId="35" borderId="0" xfId="0" applyFont="1" applyFill="1" applyBorder="1" applyAlignment="1" applyProtection="1">
      <alignment horizontal="left" vertical="center"/>
      <protection/>
    </xf>
    <xf numFmtId="0" fontId="9" fillId="35" borderId="0" xfId="0" applyFont="1" applyFill="1" applyBorder="1" applyAlignment="1" applyProtection="1">
      <alignment horizontal="center" vertical="center"/>
      <protection/>
    </xf>
    <xf numFmtId="4" fontId="11" fillId="35" borderId="0" xfId="0" applyNumberFormat="1" applyFont="1" applyFill="1" applyBorder="1" applyAlignment="1" applyProtection="1">
      <alignment horizontal="center" vertical="center"/>
      <protection/>
    </xf>
    <xf numFmtId="3" fontId="9" fillId="35" borderId="0" xfId="0" applyNumberFormat="1" applyFont="1" applyFill="1" applyBorder="1" applyAlignment="1" applyProtection="1">
      <alignment horizontal="center" vertical="center"/>
      <protection/>
    </xf>
    <xf numFmtId="4" fontId="9" fillId="35" borderId="0" xfId="0" applyNumberFormat="1" applyFont="1" applyFill="1" applyBorder="1" applyAlignment="1" applyProtection="1">
      <alignment horizontal="right" vertical="center"/>
      <protection/>
    </xf>
    <xf numFmtId="3" fontId="9" fillId="35" borderId="0" xfId="0" applyNumberFormat="1" applyFont="1" applyFill="1" applyBorder="1" applyAlignment="1" applyProtection="1">
      <alignment horizontal="right" vertical="center"/>
      <protection/>
    </xf>
    <xf numFmtId="4" fontId="10" fillId="35" borderId="0" xfId="0" applyNumberFormat="1" applyFont="1" applyFill="1" applyBorder="1" applyAlignment="1" applyProtection="1">
      <alignment horizontal="right" vertical="center"/>
      <protection/>
    </xf>
    <xf numFmtId="3" fontId="10" fillId="35" borderId="0" xfId="0" applyNumberFormat="1" applyFont="1" applyFill="1" applyBorder="1" applyAlignment="1" applyProtection="1">
      <alignment horizontal="right" vertical="center"/>
      <protection/>
    </xf>
    <xf numFmtId="4" fontId="12" fillId="35" borderId="0" xfId="0" applyNumberFormat="1" applyFont="1" applyFill="1" applyBorder="1" applyAlignment="1" applyProtection="1">
      <alignment horizontal="right" vertical="center"/>
      <protection/>
    </xf>
    <xf numFmtId="0" fontId="10" fillId="35" borderId="0" xfId="0" applyFont="1" applyFill="1" applyBorder="1" applyAlignment="1" applyProtection="1">
      <alignment horizontal="right" vertical="center"/>
      <protection/>
    </xf>
    <xf numFmtId="0" fontId="9" fillId="35" borderId="0" xfId="0" applyFont="1" applyFill="1" applyBorder="1" applyAlignment="1" applyProtection="1">
      <alignment horizontal="right" vertical="center"/>
      <protection/>
    </xf>
    <xf numFmtId="0" fontId="5" fillId="35" borderId="0" xfId="0" applyFont="1" applyFill="1" applyBorder="1" applyAlignment="1" applyProtection="1">
      <alignment horizontal="right" vertical="center" wrapText="1"/>
      <protection locked="0"/>
    </xf>
    <xf numFmtId="0" fontId="5" fillId="35" borderId="0" xfId="0" applyNumberFormat="1" applyFont="1" applyFill="1" applyBorder="1" applyAlignment="1" applyProtection="1">
      <alignment horizontal="center" vertical="center"/>
      <protection locked="0"/>
    </xf>
    <xf numFmtId="0" fontId="14" fillId="35" borderId="0" xfId="0" applyFont="1" applyFill="1" applyAlignment="1">
      <alignment vertical="center"/>
    </xf>
    <xf numFmtId="170" fontId="14" fillId="35" borderId="0" xfId="0" applyNumberFormat="1" applyFont="1" applyFill="1" applyAlignment="1">
      <alignment horizontal="center" vertical="center"/>
    </xf>
    <xf numFmtId="0" fontId="14" fillId="35" borderId="0" xfId="0" applyFont="1" applyFill="1" applyAlignment="1">
      <alignment horizontal="center" vertical="center"/>
    </xf>
    <xf numFmtId="0" fontId="15" fillId="35" borderId="0" xfId="0" applyFont="1" applyFill="1" applyAlignment="1">
      <alignment horizontal="center" vertical="center"/>
    </xf>
    <xf numFmtId="0" fontId="17" fillId="35" borderId="0" xfId="0" applyFont="1" applyFill="1" applyBorder="1" applyAlignment="1" applyProtection="1">
      <alignment horizontal="center" vertical="center" wrapText="1"/>
      <protection locked="0"/>
    </xf>
    <xf numFmtId="0" fontId="7" fillId="35" borderId="0" xfId="0" applyFont="1" applyFill="1" applyAlignment="1">
      <alignment vertical="center"/>
    </xf>
    <xf numFmtId="0" fontId="0" fillId="35" borderId="0" xfId="0" applyNumberFormat="1" applyFont="1" applyFill="1" applyAlignment="1">
      <alignment vertical="center"/>
    </xf>
    <xf numFmtId="170" fontId="0" fillId="35" borderId="0" xfId="0" applyNumberFormat="1" applyFont="1" applyFill="1" applyAlignment="1">
      <alignment horizontal="center" vertical="center"/>
    </xf>
    <xf numFmtId="0" fontId="0" fillId="35" borderId="0" xfId="0" applyNumberFormat="1" applyFont="1" applyFill="1" applyAlignment="1">
      <alignment horizontal="center" vertical="center"/>
    </xf>
    <xf numFmtId="0" fontId="19" fillId="35" borderId="0" xfId="0" applyNumberFormat="1" applyFont="1" applyFill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20" fillId="35" borderId="11" xfId="0" applyNumberFormat="1" applyFont="1" applyFill="1" applyBorder="1" applyAlignment="1" applyProtection="1">
      <alignment horizontal="center" vertical="center"/>
      <protection locked="0"/>
    </xf>
    <xf numFmtId="0" fontId="17" fillId="35" borderId="0" xfId="0" applyFont="1" applyFill="1" applyBorder="1" applyAlignment="1" applyProtection="1">
      <alignment horizontal="left" vertical="center"/>
      <protection locked="0"/>
    </xf>
    <xf numFmtId="170" fontId="17" fillId="35" borderId="0" xfId="0" applyNumberFormat="1" applyFont="1" applyFill="1" applyBorder="1" applyAlignment="1" applyProtection="1">
      <alignment horizontal="center" vertical="center"/>
      <protection locked="0"/>
    </xf>
    <xf numFmtId="0" fontId="17" fillId="35" borderId="0" xfId="0" applyFont="1" applyFill="1" applyBorder="1" applyAlignment="1" applyProtection="1">
      <alignment horizontal="center" vertical="center"/>
      <protection locked="0"/>
    </xf>
    <xf numFmtId="0" fontId="21" fillId="35" borderId="0" xfId="0" applyFont="1" applyFill="1" applyBorder="1" applyAlignment="1" applyProtection="1">
      <alignment horizontal="center" vertical="center"/>
      <protection locked="0"/>
    </xf>
    <xf numFmtId="0" fontId="5" fillId="35" borderId="0" xfId="0" applyFont="1" applyFill="1" applyBorder="1" applyAlignment="1" applyProtection="1">
      <alignment horizontal="center"/>
      <protection locked="0"/>
    </xf>
    <xf numFmtId="0" fontId="22" fillId="36" borderId="12" xfId="0" applyNumberFormat="1" applyFont="1" applyFill="1" applyBorder="1" applyAlignment="1" applyProtection="1">
      <alignment horizontal="center" wrapText="1"/>
      <protection locked="0"/>
    </xf>
    <xf numFmtId="164" fontId="23" fillId="36" borderId="12" xfId="44" applyFont="1" applyFill="1" applyBorder="1" applyAlignment="1" applyProtection="1">
      <alignment horizontal="center"/>
      <protection locked="0"/>
    </xf>
    <xf numFmtId="0" fontId="13" fillId="36" borderId="12" xfId="0" applyNumberFormat="1" applyFont="1" applyFill="1" applyBorder="1" applyAlignment="1">
      <alignment horizontal="center" textRotation="90"/>
    </xf>
    <xf numFmtId="170" fontId="23" fillId="36" borderId="12" xfId="0" applyNumberFormat="1" applyFont="1" applyFill="1" applyBorder="1" applyAlignment="1" applyProtection="1">
      <alignment horizontal="center"/>
      <protection locked="0"/>
    </xf>
    <xf numFmtId="0" fontId="23" fillId="36" borderId="12" xfId="0" applyFont="1" applyFill="1" applyBorder="1" applyAlignment="1" applyProtection="1">
      <alignment horizontal="center"/>
      <protection locked="0"/>
    </xf>
    <xf numFmtId="0" fontId="25" fillId="36" borderId="12" xfId="0" applyFont="1" applyFill="1" applyBorder="1" applyAlignment="1" applyProtection="1">
      <alignment horizontal="center"/>
      <protection locked="0"/>
    </xf>
    <xf numFmtId="0" fontId="22" fillId="35" borderId="0" xfId="0" applyFont="1" applyFill="1" applyBorder="1" applyAlignment="1" applyProtection="1">
      <alignment horizontal="center"/>
      <protection locked="0"/>
    </xf>
    <xf numFmtId="0" fontId="5" fillId="35" borderId="0" xfId="0" applyFont="1" applyFill="1" applyBorder="1" applyAlignment="1" applyProtection="1">
      <alignment horizontal="center"/>
      <protection/>
    </xf>
    <xf numFmtId="2" fontId="22" fillId="36" borderId="13" xfId="0" applyNumberFormat="1" applyFont="1" applyFill="1" applyBorder="1" applyAlignment="1" applyProtection="1">
      <alignment horizontal="center" vertical="center"/>
      <protection/>
    </xf>
    <xf numFmtId="164" fontId="23" fillId="36" borderId="13" xfId="44" applyFont="1" applyFill="1" applyBorder="1" applyAlignment="1" applyProtection="1">
      <alignment horizontal="center" vertical="center"/>
      <protection/>
    </xf>
    <xf numFmtId="0" fontId="24" fillId="36" borderId="13" xfId="0" applyNumberFormat="1" applyFont="1" applyFill="1" applyBorder="1" applyAlignment="1" applyProtection="1">
      <alignment horizontal="center" vertical="center" textRotation="90"/>
      <protection locked="0"/>
    </xf>
    <xf numFmtId="170" fontId="23" fillId="36" borderId="13" xfId="0" applyNumberFormat="1" applyFont="1" applyFill="1" applyBorder="1" applyAlignment="1" applyProtection="1">
      <alignment horizontal="center" vertical="center" textRotation="90"/>
      <protection/>
    </xf>
    <xf numFmtId="0" fontId="23" fillId="36" borderId="13" xfId="0" applyFont="1" applyFill="1" applyBorder="1" applyAlignment="1" applyProtection="1">
      <alignment horizontal="center" vertical="center"/>
      <protection/>
    </xf>
    <xf numFmtId="0" fontId="23" fillId="36" borderId="13" xfId="0" applyNumberFormat="1" applyFont="1" applyFill="1" applyBorder="1" applyAlignment="1" applyProtection="1">
      <alignment horizontal="center" vertical="center" textRotation="90"/>
      <protection locked="0"/>
    </xf>
    <xf numFmtId="0" fontId="26" fillId="36" borderId="13" xfId="0" applyNumberFormat="1" applyFont="1" applyFill="1" applyBorder="1" applyAlignment="1" applyProtection="1">
      <alignment horizontal="center" vertical="center" textRotation="90"/>
      <protection locked="0"/>
    </xf>
    <xf numFmtId="4" fontId="23" fillId="36" borderId="13" xfId="0" applyNumberFormat="1" applyFont="1" applyFill="1" applyBorder="1" applyAlignment="1" applyProtection="1">
      <alignment horizontal="center" vertical="center" wrapText="1"/>
      <protection/>
    </xf>
    <xf numFmtId="3" fontId="23" fillId="36" borderId="13" xfId="0" applyNumberFormat="1" applyFont="1" applyFill="1" applyBorder="1" applyAlignment="1" applyProtection="1">
      <alignment horizontal="center" vertical="center" wrapText="1"/>
      <protection/>
    </xf>
    <xf numFmtId="3" fontId="23" fillId="36" borderId="13" xfId="0" applyNumberFormat="1" applyFont="1" applyFill="1" applyBorder="1" applyAlignment="1" applyProtection="1">
      <alignment horizontal="center" vertical="center" textRotation="90" wrapText="1"/>
      <protection/>
    </xf>
    <xf numFmtId="0" fontId="22" fillId="35" borderId="0" xfId="0" applyFont="1" applyFill="1" applyBorder="1" applyAlignment="1" applyProtection="1">
      <alignment horizontal="center"/>
      <protection/>
    </xf>
    <xf numFmtId="1" fontId="5" fillId="35" borderId="0" xfId="0" applyNumberFormat="1" applyFont="1" applyFill="1" applyBorder="1" applyAlignment="1" applyProtection="1">
      <alignment horizontal="right" vertical="center"/>
      <protection/>
    </xf>
    <xf numFmtId="2" fontId="6" fillId="37" borderId="14" xfId="0" applyNumberFormat="1" applyFont="1" applyFill="1" applyBorder="1" applyAlignment="1" applyProtection="1">
      <alignment horizontal="center" vertical="center"/>
      <protection/>
    </xf>
    <xf numFmtId="0" fontId="28" fillId="0" borderId="14" xfId="0" applyFont="1" applyFill="1" applyBorder="1" applyAlignment="1">
      <alignment vertical="center"/>
    </xf>
    <xf numFmtId="0" fontId="29" fillId="0" borderId="14" xfId="0" applyFont="1" applyFill="1" applyBorder="1" applyAlignment="1" applyProtection="1">
      <alignment horizontal="center" vertical="center"/>
      <protection/>
    </xf>
    <xf numFmtId="0" fontId="6" fillId="0" borderId="14" xfId="0" applyNumberFormat="1" applyFont="1" applyFill="1" applyBorder="1" applyAlignment="1" applyProtection="1">
      <alignment vertical="center"/>
      <protection locked="0"/>
    </xf>
    <xf numFmtId="170" fontId="6" fillId="0" borderId="14" xfId="0" applyNumberFormat="1" applyFont="1" applyFill="1" applyBorder="1" applyAlignment="1" applyProtection="1">
      <alignment horizontal="center" vertical="center"/>
      <protection locked="0"/>
    </xf>
    <xf numFmtId="0" fontId="6" fillId="0" borderId="14" xfId="0" applyNumberFormat="1" applyFont="1" applyFill="1" applyBorder="1" applyAlignment="1" applyProtection="1">
      <alignment vertical="center"/>
      <protection/>
    </xf>
    <xf numFmtId="1" fontId="6" fillId="0" borderId="14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 applyProtection="1">
      <alignment horizontal="center" vertical="center"/>
      <protection locked="0"/>
    </xf>
    <xf numFmtId="0" fontId="30" fillId="0" borderId="14" xfId="0" applyFont="1" applyFill="1" applyBorder="1" applyAlignment="1" applyProtection="1">
      <alignment horizontal="center" vertical="center"/>
      <protection locked="0"/>
    </xf>
    <xf numFmtId="0" fontId="6" fillId="0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 applyProtection="1">
      <alignment horizontal="center" vertical="center"/>
      <protection/>
    </xf>
    <xf numFmtId="4" fontId="25" fillId="0" borderId="14" xfId="45" applyNumberFormat="1" applyFont="1" applyFill="1" applyBorder="1" applyAlignment="1" applyProtection="1">
      <alignment horizontal="right" vertical="center"/>
      <protection locked="0"/>
    </xf>
    <xf numFmtId="3" fontId="25" fillId="0" borderId="14" xfId="45" applyNumberFormat="1" applyFont="1" applyFill="1" applyBorder="1" applyAlignment="1" applyProtection="1">
      <alignment horizontal="right" vertical="center"/>
      <protection locked="0"/>
    </xf>
    <xf numFmtId="3" fontId="6" fillId="0" borderId="14" xfId="131" applyNumberFormat="1" applyFont="1" applyFill="1" applyBorder="1" applyAlignment="1" applyProtection="1">
      <alignment horizontal="right" vertical="center"/>
      <protection/>
    </xf>
    <xf numFmtId="2" fontId="6" fillId="0" borderId="14" xfId="131" applyNumberFormat="1" applyFont="1" applyFill="1" applyBorder="1" applyAlignment="1" applyProtection="1">
      <alignment horizontal="right" vertical="center"/>
      <protection/>
    </xf>
    <xf numFmtId="4" fontId="31" fillId="0" borderId="14" xfId="44" applyNumberFormat="1" applyFont="1" applyFill="1" applyBorder="1" applyAlignment="1" applyProtection="1">
      <alignment horizontal="right" vertical="center"/>
      <protection locked="0"/>
    </xf>
    <xf numFmtId="3" fontId="31" fillId="0" borderId="14" xfId="44" applyNumberFormat="1" applyFont="1" applyFill="1" applyBorder="1" applyAlignment="1" applyProtection="1">
      <alignment horizontal="right" vertical="center"/>
      <protection locked="0"/>
    </xf>
    <xf numFmtId="9" fontId="6" fillId="0" borderId="14" xfId="133" applyNumberFormat="1" applyFont="1" applyFill="1" applyBorder="1" applyAlignment="1" applyProtection="1">
      <alignment horizontal="right" vertical="center"/>
      <protection/>
    </xf>
    <xf numFmtId="2" fontId="6" fillId="0" borderId="14" xfId="0" applyNumberFormat="1" applyFont="1" applyFill="1" applyBorder="1" applyAlignment="1" applyProtection="1">
      <alignment horizontal="right" vertical="center"/>
      <protection/>
    </xf>
    <xf numFmtId="0" fontId="32" fillId="35" borderId="0" xfId="0" applyFont="1" applyFill="1" applyBorder="1" applyAlignment="1" applyProtection="1">
      <alignment horizontal="left" vertical="center"/>
      <protection/>
    </xf>
    <xf numFmtId="2" fontId="33" fillId="35" borderId="14" xfId="0" applyNumberFormat="1" applyFont="1" applyFill="1" applyBorder="1" applyAlignment="1" applyProtection="1">
      <alignment horizontal="center" vertical="center"/>
      <protection/>
    </xf>
    <xf numFmtId="19" fontId="28" fillId="0" borderId="14" xfId="0" applyNumberFormat="1" applyFont="1" applyFill="1" applyBorder="1" applyAlignment="1">
      <alignment vertical="center"/>
    </xf>
    <xf numFmtId="0" fontId="29" fillId="0" borderId="14" xfId="0" applyNumberFormat="1" applyFont="1" applyFill="1" applyBorder="1" applyAlignment="1" applyProtection="1">
      <alignment horizontal="center" vertical="center"/>
      <protection/>
    </xf>
    <xf numFmtId="19" fontId="6" fillId="0" borderId="14" xfId="0" applyNumberFormat="1" applyFont="1" applyFill="1" applyBorder="1" applyAlignment="1">
      <alignment vertical="center"/>
    </xf>
    <xf numFmtId="170" fontId="6" fillId="0" borderId="14" xfId="0" applyNumberFormat="1" applyFont="1" applyFill="1" applyBorder="1" applyAlignment="1" applyProtection="1">
      <alignment horizontal="center" vertical="center"/>
      <protection/>
    </xf>
    <xf numFmtId="0" fontId="6" fillId="0" borderId="14" xfId="81" applyFont="1" applyFill="1" applyBorder="1" applyAlignment="1" applyProtection="1">
      <alignment horizontal="center" vertical="center"/>
      <protection locked="0"/>
    </xf>
    <xf numFmtId="0" fontId="30" fillId="0" borderId="14" xfId="81" applyFont="1" applyFill="1" applyBorder="1" applyAlignment="1" applyProtection="1">
      <alignment horizontal="center" vertical="center"/>
      <protection locked="0"/>
    </xf>
    <xf numFmtId="4" fontId="25" fillId="0" borderId="14" xfId="121" applyNumberFormat="1" applyFont="1" applyFill="1" applyBorder="1" applyAlignment="1" applyProtection="1">
      <alignment horizontal="right" vertical="center"/>
      <protection locked="0"/>
    </xf>
    <xf numFmtId="3" fontId="25" fillId="0" borderId="14" xfId="121" applyNumberFormat="1" applyFont="1" applyFill="1" applyBorder="1" applyAlignment="1" applyProtection="1">
      <alignment horizontal="right" vertical="center"/>
      <protection locked="0"/>
    </xf>
    <xf numFmtId="0" fontId="34" fillId="0" borderId="14" xfId="64" applyFont="1" applyFill="1" applyBorder="1" applyAlignment="1">
      <alignment horizontal="center" vertical="center"/>
      <protection/>
    </xf>
    <xf numFmtId="0" fontId="30" fillId="0" borderId="14" xfId="64" applyFont="1" applyFill="1" applyBorder="1" applyAlignment="1">
      <alignment horizontal="center" vertical="center"/>
      <protection/>
    </xf>
    <xf numFmtId="4" fontId="25" fillId="0" borderId="14" xfId="78" applyNumberFormat="1" applyFont="1" applyFill="1" applyBorder="1" applyAlignment="1" applyProtection="1">
      <alignment horizontal="right" vertical="center" wrapText="1"/>
      <protection/>
    </xf>
    <xf numFmtId="3" fontId="25" fillId="0" borderId="14" xfId="78" applyNumberFormat="1" applyFont="1" applyFill="1" applyBorder="1" applyAlignment="1" applyProtection="1">
      <alignment horizontal="right" vertical="center" wrapText="1"/>
      <protection/>
    </xf>
    <xf numFmtId="0" fontId="33" fillId="35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 applyProtection="1">
      <alignment horizontal="center" vertical="center" shrinkToFit="1"/>
      <protection/>
    </xf>
    <xf numFmtId="0" fontId="30" fillId="0" borderId="14" xfId="0" applyFont="1" applyFill="1" applyBorder="1" applyAlignment="1" applyProtection="1">
      <alignment horizontal="center" vertical="center" shrinkToFit="1"/>
      <protection/>
    </xf>
    <xf numFmtId="4" fontId="25" fillId="0" borderId="14" xfId="45" applyNumberFormat="1" applyFont="1" applyFill="1" applyBorder="1" applyAlignment="1" applyProtection="1">
      <alignment horizontal="right" vertical="center" shrinkToFit="1"/>
      <protection/>
    </xf>
    <xf numFmtId="3" fontId="25" fillId="0" borderId="14" xfId="45" applyNumberFormat="1" applyFont="1" applyFill="1" applyBorder="1" applyAlignment="1" applyProtection="1">
      <alignment horizontal="right" vertical="center" shrinkToFit="1"/>
      <protection/>
    </xf>
    <xf numFmtId="4" fontId="25" fillId="0" borderId="14" xfId="0" applyNumberFormat="1" applyFont="1" applyFill="1" applyBorder="1" applyAlignment="1" applyProtection="1">
      <alignment horizontal="right" vertical="center" shrinkToFit="1"/>
      <protection/>
    </xf>
    <xf numFmtId="3" fontId="25" fillId="0" borderId="14" xfId="45" applyNumberFormat="1" applyFont="1" applyFill="1" applyBorder="1" applyAlignment="1" applyProtection="1">
      <alignment horizontal="right" vertical="center" shrinkToFit="1"/>
      <protection locked="0"/>
    </xf>
    <xf numFmtId="49" fontId="28" fillId="0" borderId="14" xfId="0" applyNumberFormat="1" applyFont="1" applyFill="1" applyBorder="1" applyAlignment="1">
      <alignment vertical="center"/>
    </xf>
    <xf numFmtId="49" fontId="6" fillId="0" borderId="14" xfId="0" applyNumberFormat="1" applyFont="1" applyFill="1" applyBorder="1" applyAlignment="1">
      <alignment vertical="center"/>
    </xf>
    <xf numFmtId="0" fontId="30" fillId="0" borderId="14" xfId="0" applyFont="1" applyFill="1" applyBorder="1" applyAlignment="1">
      <alignment horizontal="center" vertical="center"/>
    </xf>
    <xf numFmtId="4" fontId="31" fillId="0" borderId="14" xfId="0" applyNumberFormat="1" applyFont="1" applyFill="1" applyBorder="1" applyAlignment="1">
      <alignment horizontal="right" vertical="center"/>
    </xf>
    <xf numFmtId="3" fontId="31" fillId="0" borderId="14" xfId="0" applyNumberFormat="1" applyFont="1" applyFill="1" applyBorder="1" applyAlignment="1">
      <alignment horizontal="right" vertical="center"/>
    </xf>
    <xf numFmtId="0" fontId="6" fillId="0" borderId="14" xfId="92" applyFont="1" applyFill="1" applyBorder="1" applyAlignment="1">
      <alignment horizontal="center" vertical="center" shrinkToFit="1"/>
      <protection/>
    </xf>
    <xf numFmtId="0" fontId="30" fillId="0" borderId="14" xfId="92" applyFont="1" applyFill="1" applyBorder="1" applyAlignment="1">
      <alignment horizontal="center" vertical="center" shrinkToFit="1"/>
      <protection/>
    </xf>
    <xf numFmtId="4" fontId="25" fillId="0" borderId="14" xfId="45" applyNumberFormat="1" applyFont="1" applyFill="1" applyBorder="1" applyAlignment="1" applyProtection="1">
      <alignment horizontal="right" vertical="center" shrinkToFit="1"/>
      <protection locked="0"/>
    </xf>
    <xf numFmtId="3" fontId="31" fillId="0" borderId="14" xfId="46" applyNumberFormat="1" applyFont="1" applyFill="1" applyBorder="1" applyAlignment="1" applyProtection="1">
      <alignment horizontal="right" vertical="center"/>
      <protection locked="0"/>
    </xf>
    <xf numFmtId="4" fontId="25" fillId="0" borderId="14" xfId="64" applyNumberFormat="1" applyFont="1" applyFill="1" applyBorder="1" applyAlignment="1">
      <alignment horizontal="right" vertical="center" shrinkToFit="1"/>
      <protection/>
    </xf>
    <xf numFmtId="3" fontId="25" fillId="0" borderId="14" xfId="64" applyNumberFormat="1" applyFont="1" applyFill="1" applyBorder="1" applyAlignment="1">
      <alignment horizontal="right" vertical="center" shrinkToFit="1"/>
      <protection/>
    </xf>
    <xf numFmtId="4" fontId="25" fillId="0" borderId="14" xfId="46" applyNumberFormat="1" applyFont="1" applyFill="1" applyBorder="1" applyAlignment="1" applyProtection="1">
      <alignment horizontal="right" vertical="center" shrinkToFit="1"/>
      <protection locked="0"/>
    </xf>
    <xf numFmtId="3" fontId="25" fillId="0" borderId="14" xfId="46" applyNumberFormat="1" applyFont="1" applyFill="1" applyBorder="1" applyAlignment="1" applyProtection="1">
      <alignment horizontal="right" vertical="center" shrinkToFit="1"/>
      <protection locked="0"/>
    </xf>
    <xf numFmtId="4" fontId="25" fillId="0" borderId="14" xfId="42" applyNumberFormat="1" applyFont="1" applyFill="1" applyBorder="1" applyAlignment="1" applyProtection="1">
      <alignment horizontal="right" vertical="center" wrapText="1"/>
      <protection/>
    </xf>
    <xf numFmtId="4" fontId="25" fillId="0" borderId="14" xfId="44" applyNumberFormat="1" applyFont="1" applyFill="1" applyBorder="1" applyAlignment="1" applyProtection="1">
      <alignment horizontal="right" vertical="center"/>
      <protection locked="0"/>
    </xf>
    <xf numFmtId="3" fontId="25" fillId="0" borderId="14" xfId="46" applyNumberFormat="1" applyFont="1" applyFill="1" applyBorder="1" applyAlignment="1" applyProtection="1">
      <alignment horizontal="right" vertical="center"/>
      <protection locked="0"/>
    </xf>
    <xf numFmtId="4" fontId="25" fillId="0" borderId="14" xfId="46" applyNumberFormat="1" applyFont="1" applyFill="1" applyBorder="1" applyAlignment="1" applyProtection="1">
      <alignment horizontal="right" vertical="center"/>
      <protection locked="0"/>
    </xf>
    <xf numFmtId="3" fontId="25" fillId="0" borderId="14" xfId="44" applyNumberFormat="1" applyFont="1" applyFill="1" applyBorder="1" applyAlignment="1" applyProtection="1">
      <alignment horizontal="right" vertical="center"/>
      <protection locked="0"/>
    </xf>
    <xf numFmtId="4" fontId="25" fillId="0" borderId="14" xfId="0" applyNumberFormat="1" applyFont="1" applyFill="1" applyBorder="1" applyAlignment="1">
      <alignment horizontal="right" vertical="center"/>
    </xf>
    <xf numFmtId="3" fontId="25" fillId="0" borderId="14" xfId="0" applyNumberFormat="1" applyFont="1" applyFill="1" applyBorder="1" applyAlignment="1">
      <alignment horizontal="right" vertical="center"/>
    </xf>
    <xf numFmtId="4" fontId="25" fillId="0" borderId="14" xfId="65" applyNumberFormat="1" applyFont="1" applyFill="1" applyBorder="1" applyAlignment="1" applyProtection="1">
      <alignment horizontal="right" vertical="center"/>
      <protection/>
    </xf>
    <xf numFmtId="3" fontId="25" fillId="0" borderId="14" xfId="65" applyNumberFormat="1" applyFont="1" applyFill="1" applyBorder="1" applyAlignment="1" applyProtection="1">
      <alignment horizontal="right" vertical="center"/>
      <protection/>
    </xf>
    <xf numFmtId="49" fontId="28" fillId="0" borderId="14" xfId="0" applyNumberFormat="1" applyFont="1" applyFill="1" applyBorder="1" applyAlignment="1">
      <alignment horizontal="left" vertical="center"/>
    </xf>
    <xf numFmtId="169" fontId="6" fillId="35" borderId="14" xfId="0" applyNumberFormat="1" applyFont="1" applyFill="1" applyBorder="1" applyAlignment="1" applyProtection="1">
      <alignment horizontal="center" vertical="center"/>
      <protection/>
    </xf>
    <xf numFmtId="4" fontId="25" fillId="0" borderId="14" xfId="64" applyNumberFormat="1" applyFont="1" applyFill="1" applyBorder="1" applyAlignment="1">
      <alignment horizontal="right" vertical="center"/>
      <protection/>
    </xf>
    <xf numFmtId="3" fontId="25" fillId="0" borderId="14" xfId="64" applyNumberFormat="1" applyFont="1" applyFill="1" applyBorder="1" applyAlignment="1">
      <alignment horizontal="right" vertical="center"/>
      <protection/>
    </xf>
    <xf numFmtId="4" fontId="25" fillId="0" borderId="14" xfId="0" applyNumberFormat="1" applyFont="1" applyFill="1" applyBorder="1" applyAlignment="1">
      <alignment horizontal="right" vertical="center" wrapText="1"/>
    </xf>
    <xf numFmtId="3" fontId="25" fillId="0" borderId="14" xfId="0" applyNumberFormat="1" applyFont="1" applyFill="1" applyBorder="1" applyAlignment="1">
      <alignment horizontal="right" vertical="center" wrapText="1"/>
    </xf>
    <xf numFmtId="4" fontId="25" fillId="0" borderId="14" xfId="113" applyNumberFormat="1" applyFont="1" applyFill="1" applyBorder="1" applyAlignment="1" applyProtection="1">
      <alignment horizontal="right" vertical="center" wrapText="1"/>
      <protection/>
    </xf>
    <xf numFmtId="0" fontId="23" fillId="36" borderId="12" xfId="0" applyFont="1" applyFill="1" applyBorder="1" applyAlignment="1">
      <alignment horizontal="center" vertical="center" wrapText="1"/>
    </xf>
    <xf numFmtId="0" fontId="5" fillId="35" borderId="0" xfId="0" applyNumberFormat="1" applyFont="1" applyFill="1" applyBorder="1" applyAlignment="1" applyProtection="1">
      <alignment horizontal="center" vertical="center" wrapText="1"/>
      <protection locked="0"/>
    </xf>
    <xf numFmtId="3" fontId="16" fillId="35" borderId="11" xfId="0" applyNumberFormat="1" applyFont="1" applyFill="1" applyBorder="1" applyAlignment="1" applyProtection="1">
      <alignment horizontal="right" vertical="center" wrapText="1"/>
      <protection locked="0"/>
    </xf>
    <xf numFmtId="2" fontId="18" fillId="35" borderId="0" xfId="70" applyNumberFormat="1" applyFont="1" applyFill="1" applyBorder="1" applyAlignment="1" applyProtection="1">
      <alignment horizontal="center" vertical="center" wrapText="1"/>
      <protection locked="0"/>
    </xf>
    <xf numFmtId="0" fontId="20" fillId="35" borderId="11" xfId="0" applyNumberFormat="1" applyFont="1" applyFill="1" applyBorder="1" applyAlignment="1" applyProtection="1">
      <alignment horizontal="center" vertical="center" wrapText="1"/>
      <protection locked="0"/>
    </xf>
    <xf numFmtId="0" fontId="23" fillId="36" borderId="15" xfId="0" applyFont="1" applyFill="1" applyBorder="1" applyAlignment="1">
      <alignment horizontal="center" vertical="center" wrapText="1"/>
    </xf>
    <xf numFmtId="0" fontId="23" fillId="36" borderId="16" xfId="0" applyFont="1" applyFill="1" applyBorder="1" applyAlignment="1">
      <alignment horizontal="center" vertical="center" wrapText="1"/>
    </xf>
  </cellXfs>
  <cellStyles count="130">
    <cellStyle name="Normal" xfId="0"/>
    <cellStyle name="%" xfId="15"/>
    <cellStyle name="% 2" xfId="16"/>
    <cellStyle name="%20 - Vurgu1" xfId="17"/>
    <cellStyle name="%20 - Vurgu2" xfId="18"/>
    <cellStyle name="%20 - Vurgu3" xfId="19"/>
    <cellStyle name="%20 - Vurgu4" xfId="20"/>
    <cellStyle name="%20 - Vurgu5" xfId="21"/>
    <cellStyle name="%20 - Vurgu6" xfId="22"/>
    <cellStyle name="%40 - Vurgu1" xfId="23"/>
    <cellStyle name="%40 - Vurgu2" xfId="24"/>
    <cellStyle name="%40 - Vurgu3" xfId="25"/>
    <cellStyle name="%40 - Vurgu4" xfId="26"/>
    <cellStyle name="%40 - Vurgu5" xfId="27"/>
    <cellStyle name="%40 - Vurgu6" xfId="28"/>
    <cellStyle name="%60 - Vurgu1" xfId="29"/>
    <cellStyle name="%60 - Vurgu2" xfId="30"/>
    <cellStyle name="%60 - Vurgu3" xfId="31"/>
    <cellStyle name="%60 - Vurgu4" xfId="32"/>
    <cellStyle name="%60 - Vurgu5" xfId="33"/>
    <cellStyle name="%60 - Vurgu6" xfId="34"/>
    <cellStyle name="Açıklama Metni" xfId="35"/>
    <cellStyle name="Ana Başlık" xfId="36"/>
    <cellStyle name="Bağlı Hücre" xfId="37"/>
    <cellStyle name="Başlık 1" xfId="38"/>
    <cellStyle name="Başlık 2" xfId="39"/>
    <cellStyle name="Başlık 3" xfId="40"/>
    <cellStyle name="Başlık 4" xfId="41"/>
    <cellStyle name="Comma" xfId="42"/>
    <cellStyle name="Comma [0]" xfId="43"/>
    <cellStyle name="Binlik Ayracı 2" xfId="44"/>
    <cellStyle name="Binlik Ayracı 2 2" xfId="45"/>
    <cellStyle name="Binlik Ayracı 2 2 2" xfId="46"/>
    <cellStyle name="Binlik Ayracı 2 3" xfId="47"/>
    <cellStyle name="Binlik Ayracı 2 3 2" xfId="48"/>
    <cellStyle name="Binlik Ayracı 2 4" xfId="49"/>
    <cellStyle name="Binlik Ayracı 3" xfId="50"/>
    <cellStyle name="Binlik Ayracı 4" xfId="51"/>
    <cellStyle name="Binlik Ayracı 4 2" xfId="52"/>
    <cellStyle name="Binlik Ayracı 5" xfId="53"/>
    <cellStyle name="Binlik Ayracı 6" xfId="54"/>
    <cellStyle name="Binlik Ayracı 6 2" xfId="55"/>
    <cellStyle name="Binlik Ayracı 7" xfId="56"/>
    <cellStyle name="Binlik Ayracı 7 2" xfId="57"/>
    <cellStyle name="Comma 2" xfId="58"/>
    <cellStyle name="Comma 2 2" xfId="59"/>
    <cellStyle name="Comma 2 3" xfId="60"/>
    <cellStyle name="Comma 2 3 2" xfId="61"/>
    <cellStyle name="Comma 4" xfId="62"/>
    <cellStyle name="Çıkış" xfId="63"/>
    <cellStyle name="Excel Built-in Normal" xfId="64"/>
    <cellStyle name="Excel_BuiltIn_İyi" xfId="65"/>
    <cellStyle name="Giriş" xfId="66"/>
    <cellStyle name="Hesaplama" xfId="67"/>
    <cellStyle name="İşaretli Hücre" xfId="68"/>
    <cellStyle name="İyi" xfId="69"/>
    <cellStyle name="Hyperlink" xfId="70"/>
    <cellStyle name="Köprü 2" xfId="71"/>
    <cellStyle name="Kötü" xfId="72"/>
    <cellStyle name="Normal 10" xfId="73"/>
    <cellStyle name="Normal 11" xfId="74"/>
    <cellStyle name="Normal 11 2" xfId="75"/>
    <cellStyle name="Normal 12" xfId="76"/>
    <cellStyle name="Normal 12 2" xfId="77"/>
    <cellStyle name="Normal 2" xfId="78"/>
    <cellStyle name="Normal 2 10 10" xfId="79"/>
    <cellStyle name="Normal 2 10 10 2" xfId="80"/>
    <cellStyle name="Normal 2 2" xfId="81"/>
    <cellStyle name="Normal 2 2 2" xfId="82"/>
    <cellStyle name="Normal 2 2 2 2" xfId="83"/>
    <cellStyle name="Normal 2 2 3" xfId="84"/>
    <cellStyle name="Normal 2 2 4" xfId="85"/>
    <cellStyle name="Normal 2 2 5" xfId="86"/>
    <cellStyle name="Normal 2 2 5 2" xfId="87"/>
    <cellStyle name="Normal 2 3" xfId="88"/>
    <cellStyle name="Normal 2 4" xfId="89"/>
    <cellStyle name="Normal 2 5" xfId="90"/>
    <cellStyle name="Normal 2 5 2" xfId="91"/>
    <cellStyle name="Normal 3" xfId="92"/>
    <cellStyle name="Normal 3 2" xfId="93"/>
    <cellStyle name="Normal 4" xfId="94"/>
    <cellStyle name="Normal 4 2" xfId="95"/>
    <cellStyle name="Normal 5" xfId="96"/>
    <cellStyle name="Normal 5 2" xfId="97"/>
    <cellStyle name="Normal 5 2 2" xfId="98"/>
    <cellStyle name="Normal 5 3" xfId="99"/>
    <cellStyle name="Normal 5 4" xfId="100"/>
    <cellStyle name="Normal 5 5" xfId="101"/>
    <cellStyle name="Normal 6" xfId="102"/>
    <cellStyle name="Normal 6 2" xfId="103"/>
    <cellStyle name="Normal 6 3" xfId="104"/>
    <cellStyle name="Normal 6 4" xfId="105"/>
    <cellStyle name="Normal 7" xfId="106"/>
    <cellStyle name="Normal 7 2" xfId="107"/>
    <cellStyle name="Normal 8" xfId="108"/>
    <cellStyle name="Normal 9" xfId="109"/>
    <cellStyle name="Not" xfId="110"/>
    <cellStyle name="Nötr" xfId="111"/>
    <cellStyle name="Onaylı" xfId="112"/>
    <cellStyle name="Currency" xfId="113"/>
    <cellStyle name="Currency [0]" xfId="114"/>
    <cellStyle name="ParaBirimi 2" xfId="115"/>
    <cellStyle name="ParaBirimi 3" xfId="116"/>
    <cellStyle name="Toplam" xfId="117"/>
    <cellStyle name="Uyarı Metni" xfId="118"/>
    <cellStyle name="Virgül 10" xfId="119"/>
    <cellStyle name="Virgül 2" xfId="120"/>
    <cellStyle name="Virgül 2 2" xfId="121"/>
    <cellStyle name="Virgül 3" xfId="122"/>
    <cellStyle name="Virgül 3 2" xfId="123"/>
    <cellStyle name="Virgül 4" xfId="124"/>
    <cellStyle name="Vurgu1" xfId="125"/>
    <cellStyle name="Vurgu2" xfId="126"/>
    <cellStyle name="Vurgu3" xfId="127"/>
    <cellStyle name="Vurgu4" xfId="128"/>
    <cellStyle name="Vurgu5" xfId="129"/>
    <cellStyle name="Vurgu6" xfId="130"/>
    <cellStyle name="Percent" xfId="131"/>
    <cellStyle name="Yüzde 2" xfId="132"/>
    <cellStyle name="Yüzde 2 2" xfId="133"/>
    <cellStyle name="Yüzde 2 3" xfId="134"/>
    <cellStyle name="Yüzde 2 4" xfId="135"/>
    <cellStyle name="Yüzde 2 4 2" xfId="136"/>
    <cellStyle name="Yüzde 3" xfId="137"/>
    <cellStyle name="Yüzde 4" xfId="138"/>
    <cellStyle name="Yüzde 5" xfId="139"/>
    <cellStyle name="Yüzde 6" xfId="140"/>
    <cellStyle name="Yüzde 6 2" xfId="141"/>
    <cellStyle name="Yüzde 7" xfId="142"/>
    <cellStyle name="Yüzde 7 2" xfId="14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6411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D4"/>
      <rgbColor rgb="0000ABEA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447675</xdr:colOff>
      <xdr:row>0</xdr:row>
      <xdr:rowOff>0</xdr:rowOff>
    </xdr:from>
    <xdr:to>
      <xdr:col>12</xdr:col>
      <xdr:colOff>66675</xdr:colOff>
      <xdr:row>0</xdr:row>
      <xdr:rowOff>95250</xdr:rowOff>
    </xdr:to>
    <xdr:sp>
      <xdr:nvSpPr>
        <xdr:cNvPr id="1" name="Text Box 63"/>
        <xdr:cNvSpPr>
          <a:spLocks/>
        </xdr:cNvSpPr>
      </xdr:nvSpPr>
      <xdr:spPr>
        <a:xfrm>
          <a:off x="6496050" y="0"/>
          <a:ext cx="171450" cy="95250"/>
        </a:xfrm>
        <a:prstGeom prst="rect">
          <a:avLst/>
        </a:prstGeom>
        <a:noFill/>
        <a:ln w="9360" cmpd="sng">
          <a:noFill/>
        </a:ln>
      </xdr:spPr>
      <xdr:txBody>
        <a:bodyPr vertOverflow="clip" wrap="square" lIns="45720" tIns="23040" rIns="45720" bIns="23040" anchor="ctr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ntraktsinema.com/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0"/>
  <sheetViews>
    <sheetView tabSelected="1" zoomScalePageLayoutView="0" workbookViewId="0" topLeftCell="A1">
      <pane xSplit="3" ySplit="5" topLeftCell="L6" activePane="bottomRight" state="frozen"/>
      <selection pane="topLeft" activeCell="A1" sqref="A1"/>
      <selection pane="topRight" activeCell="D1" sqref="D1"/>
      <selection pane="bottomLeft" activeCell="A57" sqref="A57"/>
      <selection pane="bottomRight" activeCell="Y16" sqref="Y16"/>
    </sheetView>
  </sheetViews>
  <sheetFormatPr defaultColWidth="11.57421875" defaultRowHeight="12.75"/>
  <cols>
    <col min="1" max="1" width="2.7109375" style="1" bestFit="1" customWidth="1"/>
    <col min="2" max="2" width="3.28125" style="2" bestFit="1" customWidth="1"/>
    <col min="3" max="3" width="25.140625" style="3" bestFit="1" customWidth="1"/>
    <col min="4" max="4" width="4.00390625" style="4" bestFit="1" customWidth="1"/>
    <col min="5" max="5" width="24.140625" style="6" bestFit="1" customWidth="1"/>
    <col min="6" max="6" width="5.8515625" style="7" bestFit="1" customWidth="1"/>
    <col min="7" max="7" width="13.57421875" style="8" bestFit="1" customWidth="1"/>
    <col min="8" max="9" width="3.140625" style="9" bestFit="1" customWidth="1"/>
    <col min="10" max="10" width="3.140625" style="10" bestFit="1" customWidth="1"/>
    <col min="11" max="11" width="2.57421875" style="11" bestFit="1" customWidth="1"/>
    <col min="12" max="12" width="8.28125" style="14" bestFit="1" customWidth="1"/>
    <col min="13" max="13" width="5.57421875" style="15" bestFit="1" customWidth="1"/>
    <col min="14" max="14" width="4.28125" style="13" bestFit="1" customWidth="1"/>
    <col min="15" max="15" width="4.28125" style="12" bestFit="1" customWidth="1"/>
    <col min="16" max="16" width="9.00390625" style="12" bestFit="1" customWidth="1"/>
    <col min="17" max="17" width="6.57421875" style="12" bestFit="1" customWidth="1"/>
    <col min="18" max="19" width="5.421875" style="13" bestFit="1" customWidth="1"/>
    <col min="20" max="20" width="9.00390625" style="14" bestFit="1" customWidth="1"/>
    <col min="21" max="21" width="6.7109375" style="17" bestFit="1" customWidth="1"/>
    <col min="22" max="22" width="4.28125" style="18" bestFit="1" customWidth="1"/>
    <col min="23" max="16384" width="11.57421875" style="3" customWidth="1"/>
  </cols>
  <sheetData>
    <row r="1" spans="1:22" s="25" customFormat="1" ht="12.75">
      <c r="A1" s="19" t="s">
        <v>0</v>
      </c>
      <c r="B1" s="128" t="s">
        <v>1</v>
      </c>
      <c r="C1" s="128"/>
      <c r="D1" s="20"/>
      <c r="E1" s="21"/>
      <c r="F1" s="22"/>
      <c r="G1" s="21"/>
      <c r="H1" s="23"/>
      <c r="I1" s="23"/>
      <c r="J1" s="24"/>
      <c r="K1" s="23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</row>
    <row r="2" spans="1:22" s="25" customFormat="1" ht="12.75">
      <c r="A2" s="19"/>
      <c r="B2" s="130" t="s">
        <v>2</v>
      </c>
      <c r="C2" s="130"/>
      <c r="D2" s="26"/>
      <c r="E2" s="27"/>
      <c r="F2" s="28"/>
      <c r="G2" s="27"/>
      <c r="H2" s="29"/>
      <c r="I2" s="29"/>
      <c r="J2" s="30"/>
      <c r="K2" s="31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</row>
    <row r="3" spans="1:22" s="25" customFormat="1" ht="11.25">
      <c r="A3" s="19"/>
      <c r="B3" s="131" t="s">
        <v>177</v>
      </c>
      <c r="C3" s="131"/>
      <c r="D3" s="32"/>
      <c r="E3" s="33"/>
      <c r="F3" s="34"/>
      <c r="G3" s="33"/>
      <c r="H3" s="35"/>
      <c r="I3" s="35"/>
      <c r="J3" s="36"/>
      <c r="K3" s="35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</row>
    <row r="4" spans="1:22" s="44" customFormat="1" ht="11.25">
      <c r="A4" s="37"/>
      <c r="B4" s="38"/>
      <c r="C4" s="39"/>
      <c r="D4" s="40"/>
      <c r="E4" s="39"/>
      <c r="F4" s="41"/>
      <c r="G4" s="42"/>
      <c r="H4" s="42"/>
      <c r="I4" s="42"/>
      <c r="J4" s="43"/>
      <c r="K4" s="42"/>
      <c r="L4" s="132" t="s">
        <v>4</v>
      </c>
      <c r="M4" s="133"/>
      <c r="N4" s="132" t="s">
        <v>4</v>
      </c>
      <c r="O4" s="133"/>
      <c r="P4" s="132" t="s">
        <v>5</v>
      </c>
      <c r="Q4" s="133"/>
      <c r="R4" s="132" t="s">
        <v>3</v>
      </c>
      <c r="S4" s="133"/>
      <c r="T4" s="127" t="s">
        <v>6</v>
      </c>
      <c r="U4" s="127"/>
      <c r="V4" s="127"/>
    </row>
    <row r="5" spans="1:22" s="56" customFormat="1" ht="57.75">
      <c r="A5" s="45"/>
      <c r="B5" s="46"/>
      <c r="C5" s="47" t="s">
        <v>7</v>
      </c>
      <c r="D5" s="48" t="s">
        <v>8</v>
      </c>
      <c r="E5" s="47" t="s">
        <v>9</v>
      </c>
      <c r="F5" s="49" t="s">
        <v>10</v>
      </c>
      <c r="G5" s="50" t="s">
        <v>11</v>
      </c>
      <c r="H5" s="51" t="s">
        <v>12</v>
      </c>
      <c r="I5" s="51" t="s">
        <v>13</v>
      </c>
      <c r="J5" s="52" t="s">
        <v>14</v>
      </c>
      <c r="K5" s="51" t="s">
        <v>15</v>
      </c>
      <c r="L5" s="53" t="s">
        <v>16</v>
      </c>
      <c r="M5" s="54" t="s">
        <v>22</v>
      </c>
      <c r="N5" s="55" t="s">
        <v>18</v>
      </c>
      <c r="O5" s="55" t="s">
        <v>19</v>
      </c>
      <c r="P5" s="53" t="s">
        <v>16</v>
      </c>
      <c r="Q5" s="54" t="s">
        <v>20</v>
      </c>
      <c r="R5" s="55" t="s">
        <v>21</v>
      </c>
      <c r="S5" s="55" t="s">
        <v>23</v>
      </c>
      <c r="T5" s="53" t="s">
        <v>16</v>
      </c>
      <c r="U5" s="54" t="s">
        <v>17</v>
      </c>
      <c r="V5" s="55" t="s">
        <v>19</v>
      </c>
    </row>
    <row r="6" spans="4:19" ht="11.25">
      <c r="D6" s="5"/>
      <c r="L6" s="16"/>
      <c r="M6" s="16"/>
      <c r="N6" s="16"/>
      <c r="O6" s="16"/>
      <c r="P6" s="16"/>
      <c r="Q6" s="16"/>
      <c r="R6" s="16"/>
      <c r="S6" s="16"/>
    </row>
    <row r="7" spans="1:22" s="77" customFormat="1" ht="11.25">
      <c r="A7" s="57">
        <v>1</v>
      </c>
      <c r="B7" s="91"/>
      <c r="C7" s="79" t="s">
        <v>156</v>
      </c>
      <c r="D7" s="80" t="s">
        <v>35</v>
      </c>
      <c r="E7" s="81" t="s">
        <v>157</v>
      </c>
      <c r="F7" s="82">
        <v>43217</v>
      </c>
      <c r="G7" s="63" t="s">
        <v>36</v>
      </c>
      <c r="H7" s="67">
        <v>391</v>
      </c>
      <c r="I7" s="67">
        <v>398</v>
      </c>
      <c r="J7" s="100">
        <v>899</v>
      </c>
      <c r="K7" s="68">
        <v>2</v>
      </c>
      <c r="L7" s="112">
        <v>5897287</v>
      </c>
      <c r="M7" s="115">
        <v>406148</v>
      </c>
      <c r="N7" s="71">
        <f>M7/J7</f>
        <v>451.7775305895439</v>
      </c>
      <c r="O7" s="72">
        <f aca="true" t="shared" si="0" ref="O7:O70">L7/M7</f>
        <v>14.520044417306007</v>
      </c>
      <c r="P7" s="73">
        <v>16553189</v>
      </c>
      <c r="Q7" s="74">
        <v>1124642</v>
      </c>
      <c r="R7" s="75">
        <f>IF(P7&lt;&gt;0,-(P7-L7)/P7,"")</f>
        <v>-0.6437371070915701</v>
      </c>
      <c r="S7" s="75">
        <f>IF(Q7&lt;&gt;0,-(Q7-M7)/Q7,"")</f>
        <v>-0.6388646342569457</v>
      </c>
      <c r="T7" s="112">
        <v>22449263</v>
      </c>
      <c r="U7" s="115">
        <v>1530677</v>
      </c>
      <c r="V7" s="76">
        <f aca="true" t="shared" si="1" ref="V7:V38">T7/U7</f>
        <v>14.6662313473058</v>
      </c>
    </row>
    <row r="8" spans="1:22" s="77" customFormat="1" ht="11.25">
      <c r="A8" s="57">
        <v>2</v>
      </c>
      <c r="B8" s="58" t="s">
        <v>24</v>
      </c>
      <c r="C8" s="79" t="s">
        <v>161</v>
      </c>
      <c r="D8" s="80" t="s">
        <v>30</v>
      </c>
      <c r="E8" s="81" t="s">
        <v>161</v>
      </c>
      <c r="F8" s="82">
        <v>43224</v>
      </c>
      <c r="G8" s="63" t="s">
        <v>31</v>
      </c>
      <c r="H8" s="67">
        <v>375</v>
      </c>
      <c r="I8" s="67">
        <v>375</v>
      </c>
      <c r="J8" s="100">
        <v>464</v>
      </c>
      <c r="K8" s="68">
        <v>1</v>
      </c>
      <c r="L8" s="112">
        <v>1411477.46</v>
      </c>
      <c r="M8" s="115">
        <v>119204</v>
      </c>
      <c r="N8" s="71">
        <f>M8/J8</f>
        <v>256.9051724137931</v>
      </c>
      <c r="O8" s="72">
        <f t="shared" si="0"/>
        <v>11.84085651488205</v>
      </c>
      <c r="P8" s="73"/>
      <c r="Q8" s="74"/>
      <c r="R8" s="75"/>
      <c r="S8" s="75"/>
      <c r="T8" s="112">
        <v>1411477.46</v>
      </c>
      <c r="U8" s="115">
        <v>119204</v>
      </c>
      <c r="V8" s="76">
        <f t="shared" si="1"/>
        <v>11.84085651488205</v>
      </c>
    </row>
    <row r="9" spans="1:22" s="77" customFormat="1" ht="11.25">
      <c r="A9" s="57">
        <v>3</v>
      </c>
      <c r="B9" s="78"/>
      <c r="C9" s="79" t="s">
        <v>32</v>
      </c>
      <c r="D9" s="80" t="s">
        <v>33</v>
      </c>
      <c r="E9" s="81" t="s">
        <v>32</v>
      </c>
      <c r="F9" s="82">
        <v>43161</v>
      </c>
      <c r="G9" s="63" t="s">
        <v>31</v>
      </c>
      <c r="H9" s="67">
        <v>406</v>
      </c>
      <c r="I9" s="83">
        <v>157</v>
      </c>
      <c r="J9" s="84">
        <v>157</v>
      </c>
      <c r="K9" s="68">
        <v>10</v>
      </c>
      <c r="L9" s="69">
        <v>473058.74</v>
      </c>
      <c r="M9" s="70">
        <v>76132</v>
      </c>
      <c r="N9" s="71">
        <f>M9/J9</f>
        <v>484.9171974522293</v>
      </c>
      <c r="O9" s="72">
        <f t="shared" si="0"/>
        <v>6.2136649503493935</v>
      </c>
      <c r="P9" s="73">
        <v>677861.1</v>
      </c>
      <c r="Q9" s="74">
        <v>106324</v>
      </c>
      <c r="R9" s="75">
        <f aca="true" t="shared" si="2" ref="R9:S11">IF(P9&lt;&gt;0,-(P9-L9)/P9,"")</f>
        <v>-0.30213027418153954</v>
      </c>
      <c r="S9" s="75">
        <f t="shared" si="2"/>
        <v>-0.2839622286595689</v>
      </c>
      <c r="T9" s="69">
        <v>43896309.01</v>
      </c>
      <c r="U9" s="70">
        <v>3907994</v>
      </c>
      <c r="V9" s="76">
        <f t="shared" si="1"/>
        <v>11.232440226366775</v>
      </c>
    </row>
    <row r="10" spans="1:22" s="77" customFormat="1" ht="11.25">
      <c r="A10" s="57">
        <v>4</v>
      </c>
      <c r="B10" s="78"/>
      <c r="C10" s="79" t="s">
        <v>126</v>
      </c>
      <c r="D10" s="80" t="s">
        <v>33</v>
      </c>
      <c r="E10" s="81" t="s">
        <v>126</v>
      </c>
      <c r="F10" s="82">
        <v>43210</v>
      </c>
      <c r="G10" s="63" t="s">
        <v>31</v>
      </c>
      <c r="H10" s="67">
        <v>380</v>
      </c>
      <c r="I10" s="67">
        <v>315</v>
      </c>
      <c r="J10" s="100">
        <v>315</v>
      </c>
      <c r="K10" s="68">
        <v>3</v>
      </c>
      <c r="L10" s="112">
        <v>824059</v>
      </c>
      <c r="M10" s="115">
        <v>70807</v>
      </c>
      <c r="N10" s="71">
        <f>M10/J10</f>
        <v>224.78412698412697</v>
      </c>
      <c r="O10" s="72">
        <f t="shared" si="0"/>
        <v>11.638100752750434</v>
      </c>
      <c r="P10" s="73">
        <v>1361503.73</v>
      </c>
      <c r="Q10" s="74">
        <v>116021</v>
      </c>
      <c r="R10" s="75">
        <f t="shared" si="2"/>
        <v>-0.39474348704134654</v>
      </c>
      <c r="S10" s="75">
        <f t="shared" si="2"/>
        <v>-0.38970531196938485</v>
      </c>
      <c r="T10" s="112">
        <v>4452076.12</v>
      </c>
      <c r="U10" s="115">
        <v>375866</v>
      </c>
      <c r="V10" s="76">
        <f t="shared" si="1"/>
        <v>11.844849281392838</v>
      </c>
    </row>
    <row r="11" spans="1:22" s="77" customFormat="1" ht="11.25">
      <c r="A11" s="57">
        <v>5</v>
      </c>
      <c r="B11" s="78"/>
      <c r="C11" s="79" t="s">
        <v>127</v>
      </c>
      <c r="D11" s="80" t="s">
        <v>30</v>
      </c>
      <c r="E11" s="81" t="s">
        <v>128</v>
      </c>
      <c r="F11" s="82">
        <v>43210</v>
      </c>
      <c r="G11" s="63" t="s">
        <v>31</v>
      </c>
      <c r="H11" s="67">
        <v>348</v>
      </c>
      <c r="I11" s="67">
        <v>311</v>
      </c>
      <c r="J11" s="100">
        <v>311</v>
      </c>
      <c r="K11" s="68">
        <v>3</v>
      </c>
      <c r="L11" s="112">
        <v>720060.16</v>
      </c>
      <c r="M11" s="115">
        <v>61578</v>
      </c>
      <c r="N11" s="71">
        <f>M11/J11</f>
        <v>198</v>
      </c>
      <c r="O11" s="72">
        <f t="shared" si="0"/>
        <v>11.69346454902725</v>
      </c>
      <c r="P11" s="73">
        <v>1369014.02</v>
      </c>
      <c r="Q11" s="74">
        <v>116011</v>
      </c>
      <c r="R11" s="75">
        <f t="shared" si="2"/>
        <v>-0.4740301052577971</v>
      </c>
      <c r="S11" s="75">
        <f t="shared" si="2"/>
        <v>-0.4692055063743955</v>
      </c>
      <c r="T11" s="112">
        <v>4607300.91</v>
      </c>
      <c r="U11" s="115">
        <v>384132</v>
      </c>
      <c r="V11" s="76">
        <f t="shared" si="1"/>
        <v>11.994056496204431</v>
      </c>
    </row>
    <row r="12" spans="1:22" s="77" customFormat="1" ht="11.25">
      <c r="A12" s="57">
        <v>6</v>
      </c>
      <c r="B12" s="58" t="s">
        <v>24</v>
      </c>
      <c r="C12" s="79" t="s">
        <v>173</v>
      </c>
      <c r="D12" s="80" t="s">
        <v>35</v>
      </c>
      <c r="E12" s="81" t="s">
        <v>174</v>
      </c>
      <c r="F12" s="82">
        <v>43224</v>
      </c>
      <c r="G12" s="63" t="s">
        <v>36</v>
      </c>
      <c r="H12" s="67">
        <v>165</v>
      </c>
      <c r="I12" s="67">
        <v>165</v>
      </c>
      <c r="J12" s="100">
        <v>165</v>
      </c>
      <c r="K12" s="68">
        <v>1</v>
      </c>
      <c r="L12" s="112">
        <v>708137</v>
      </c>
      <c r="M12" s="115">
        <v>56855</v>
      </c>
      <c r="N12" s="71">
        <f>M12/J12</f>
        <v>344.57575757575756</v>
      </c>
      <c r="O12" s="72">
        <f t="shared" si="0"/>
        <v>12.45514026910562</v>
      </c>
      <c r="P12" s="73"/>
      <c r="Q12" s="74"/>
      <c r="R12" s="75"/>
      <c r="S12" s="75"/>
      <c r="T12" s="112">
        <v>708137</v>
      </c>
      <c r="U12" s="115">
        <v>56855</v>
      </c>
      <c r="V12" s="76">
        <f t="shared" si="1"/>
        <v>12.45514026910562</v>
      </c>
    </row>
    <row r="13" spans="1:22" s="77" customFormat="1" ht="11.25">
      <c r="A13" s="57">
        <v>7</v>
      </c>
      <c r="B13" s="58" t="s">
        <v>24</v>
      </c>
      <c r="C13" s="59" t="s">
        <v>176</v>
      </c>
      <c r="D13" s="60" t="s">
        <v>35</v>
      </c>
      <c r="E13" s="61" t="s">
        <v>175</v>
      </c>
      <c r="F13" s="62">
        <v>43224</v>
      </c>
      <c r="G13" s="63" t="s">
        <v>27</v>
      </c>
      <c r="H13" s="64">
        <v>133</v>
      </c>
      <c r="I13" s="64">
        <v>133</v>
      </c>
      <c r="J13" s="100">
        <v>133</v>
      </c>
      <c r="K13" s="68">
        <v>1</v>
      </c>
      <c r="L13" s="112">
        <v>472939</v>
      </c>
      <c r="M13" s="115">
        <v>33969</v>
      </c>
      <c r="N13" s="71">
        <f>M13/J13</f>
        <v>255.406015037594</v>
      </c>
      <c r="O13" s="72">
        <f t="shared" si="0"/>
        <v>13.922664782595897</v>
      </c>
      <c r="P13" s="73"/>
      <c r="Q13" s="74"/>
      <c r="R13" s="75"/>
      <c r="S13" s="75"/>
      <c r="T13" s="114">
        <v>472939</v>
      </c>
      <c r="U13" s="113">
        <v>33969</v>
      </c>
      <c r="V13" s="76">
        <f t="shared" si="1"/>
        <v>13.922664782595897</v>
      </c>
    </row>
    <row r="14" spans="1:22" s="77" customFormat="1" ht="11.25">
      <c r="A14" s="57">
        <v>8</v>
      </c>
      <c r="B14" s="58" t="s">
        <v>24</v>
      </c>
      <c r="C14" s="59" t="s">
        <v>172</v>
      </c>
      <c r="D14" s="60" t="s">
        <v>26</v>
      </c>
      <c r="E14" s="61" t="s">
        <v>172</v>
      </c>
      <c r="F14" s="62">
        <v>43224</v>
      </c>
      <c r="G14" s="63" t="s">
        <v>52</v>
      </c>
      <c r="H14" s="64">
        <v>169</v>
      </c>
      <c r="I14" s="64">
        <v>169</v>
      </c>
      <c r="J14" s="100">
        <v>169</v>
      </c>
      <c r="K14" s="68">
        <v>1</v>
      </c>
      <c r="L14" s="112">
        <v>285897.79</v>
      </c>
      <c r="M14" s="115">
        <v>25864</v>
      </c>
      <c r="N14" s="71">
        <f>M14/J14</f>
        <v>153.04142011834318</v>
      </c>
      <c r="O14" s="72">
        <f t="shared" si="0"/>
        <v>11.053889189607176</v>
      </c>
      <c r="P14" s="73"/>
      <c r="Q14" s="74"/>
      <c r="R14" s="75"/>
      <c r="S14" s="75"/>
      <c r="T14" s="114">
        <v>285897.79</v>
      </c>
      <c r="U14" s="113">
        <v>25864</v>
      </c>
      <c r="V14" s="76">
        <f t="shared" si="1"/>
        <v>11.053889189607176</v>
      </c>
    </row>
    <row r="15" spans="1:22" s="77" customFormat="1" ht="11.25">
      <c r="A15" s="57">
        <v>9</v>
      </c>
      <c r="B15" s="58" t="s">
        <v>24</v>
      </c>
      <c r="C15" s="79" t="s">
        <v>162</v>
      </c>
      <c r="D15" s="80" t="s">
        <v>30</v>
      </c>
      <c r="E15" s="81" t="s">
        <v>162</v>
      </c>
      <c r="F15" s="82">
        <v>43224</v>
      </c>
      <c r="G15" s="63" t="s">
        <v>31</v>
      </c>
      <c r="H15" s="67">
        <v>177</v>
      </c>
      <c r="I15" s="83">
        <v>177</v>
      </c>
      <c r="J15" s="84">
        <v>177</v>
      </c>
      <c r="K15" s="68">
        <v>1</v>
      </c>
      <c r="L15" s="69">
        <v>275784.13</v>
      </c>
      <c r="M15" s="70">
        <v>25508</v>
      </c>
      <c r="N15" s="71">
        <f>M15/J15</f>
        <v>144.1129943502825</v>
      </c>
      <c r="O15" s="72">
        <f t="shared" si="0"/>
        <v>10.811672024462913</v>
      </c>
      <c r="P15" s="73"/>
      <c r="Q15" s="74"/>
      <c r="R15" s="75"/>
      <c r="S15" s="75"/>
      <c r="T15" s="69">
        <v>275784.13</v>
      </c>
      <c r="U15" s="70">
        <v>25508</v>
      </c>
      <c r="V15" s="76">
        <f t="shared" si="1"/>
        <v>10.811672024462913</v>
      </c>
    </row>
    <row r="16" spans="1:22" s="77" customFormat="1" ht="11.25">
      <c r="A16" s="57">
        <v>10</v>
      </c>
      <c r="B16" s="78"/>
      <c r="C16" s="79" t="s">
        <v>29</v>
      </c>
      <c r="D16" s="80" t="s">
        <v>30</v>
      </c>
      <c r="E16" s="81" t="s">
        <v>29</v>
      </c>
      <c r="F16" s="82">
        <v>43189</v>
      </c>
      <c r="G16" s="63" t="s">
        <v>31</v>
      </c>
      <c r="H16" s="67">
        <v>351</v>
      </c>
      <c r="I16" s="83">
        <v>151</v>
      </c>
      <c r="J16" s="84">
        <v>151</v>
      </c>
      <c r="K16" s="68">
        <v>6</v>
      </c>
      <c r="L16" s="69">
        <v>197097.04</v>
      </c>
      <c r="M16" s="70">
        <v>23258</v>
      </c>
      <c r="N16" s="71">
        <f>M16/J16</f>
        <v>154.02649006622516</v>
      </c>
      <c r="O16" s="72">
        <f t="shared" si="0"/>
        <v>8.474376128643907</v>
      </c>
      <c r="P16" s="73">
        <v>586318.12</v>
      </c>
      <c r="Q16" s="74">
        <v>63869</v>
      </c>
      <c r="R16" s="75">
        <f>IF(P16&lt;&gt;0,-(P16-L16)/P16,"")</f>
        <v>-0.6638394187783245</v>
      </c>
      <c r="S16" s="75">
        <f>IF(Q16&lt;&gt;0,-(Q16-M16)/Q16,"")</f>
        <v>-0.6358483771469727</v>
      </c>
      <c r="T16" s="85">
        <v>8603996.47</v>
      </c>
      <c r="U16" s="86">
        <v>774156</v>
      </c>
      <c r="V16" s="76">
        <f t="shared" si="1"/>
        <v>11.114034471088516</v>
      </c>
    </row>
    <row r="17" spans="1:22" s="77" customFormat="1" ht="11.25">
      <c r="A17" s="57">
        <v>11</v>
      </c>
      <c r="B17" s="58" t="s">
        <v>24</v>
      </c>
      <c r="C17" s="79" t="s">
        <v>170</v>
      </c>
      <c r="D17" s="80" t="s">
        <v>35</v>
      </c>
      <c r="E17" s="81" t="s">
        <v>171</v>
      </c>
      <c r="F17" s="82">
        <v>43224</v>
      </c>
      <c r="G17" s="63" t="s">
        <v>113</v>
      </c>
      <c r="H17" s="67">
        <v>80</v>
      </c>
      <c r="I17" s="67">
        <v>80</v>
      </c>
      <c r="J17" s="100">
        <v>80</v>
      </c>
      <c r="K17" s="68">
        <v>1</v>
      </c>
      <c r="L17" s="112">
        <v>163136.52</v>
      </c>
      <c r="M17" s="115">
        <v>11544</v>
      </c>
      <c r="N17" s="71">
        <f>M17/J17</f>
        <v>144.3</v>
      </c>
      <c r="O17" s="72">
        <f t="shared" si="0"/>
        <v>14.131715176715176</v>
      </c>
      <c r="P17" s="73"/>
      <c r="Q17" s="74"/>
      <c r="R17" s="75"/>
      <c r="S17" s="75"/>
      <c r="T17" s="112">
        <v>163136.52</v>
      </c>
      <c r="U17" s="115">
        <v>11544</v>
      </c>
      <c r="V17" s="76">
        <f t="shared" si="1"/>
        <v>14.131715176715176</v>
      </c>
    </row>
    <row r="18" spans="1:22" s="77" customFormat="1" ht="11.25">
      <c r="A18" s="57">
        <v>12</v>
      </c>
      <c r="B18" s="78"/>
      <c r="C18" s="79" t="s">
        <v>37</v>
      </c>
      <c r="D18" s="80" t="s">
        <v>35</v>
      </c>
      <c r="E18" s="81" t="s">
        <v>38</v>
      </c>
      <c r="F18" s="82">
        <v>43203</v>
      </c>
      <c r="G18" s="63" t="s">
        <v>36</v>
      </c>
      <c r="H18" s="67">
        <v>193</v>
      </c>
      <c r="I18" s="87">
        <v>52</v>
      </c>
      <c r="J18" s="88">
        <v>5</v>
      </c>
      <c r="K18" s="68">
        <v>4</v>
      </c>
      <c r="L18" s="122">
        <v>141764</v>
      </c>
      <c r="M18" s="123">
        <v>10024</v>
      </c>
      <c r="N18" s="71">
        <f>M18/J18</f>
        <v>2004.8</v>
      </c>
      <c r="O18" s="72">
        <f t="shared" si="0"/>
        <v>14.14245810055866</v>
      </c>
      <c r="P18" s="73">
        <v>382206</v>
      </c>
      <c r="Q18" s="74">
        <v>28010</v>
      </c>
      <c r="R18" s="75">
        <f aca="true" t="shared" si="3" ref="R18:S24">IF(P18&lt;&gt;0,-(P18-L18)/P18,"")</f>
        <v>-0.6290900718460726</v>
      </c>
      <c r="S18" s="75">
        <f t="shared" si="3"/>
        <v>-0.6421278114958944</v>
      </c>
      <c r="T18" s="122">
        <v>2649773</v>
      </c>
      <c r="U18" s="123">
        <v>197870</v>
      </c>
      <c r="V18" s="76">
        <f t="shared" si="1"/>
        <v>13.39148430787891</v>
      </c>
    </row>
    <row r="19" spans="1:22" s="77" customFormat="1" ht="11.25">
      <c r="A19" s="57">
        <v>13</v>
      </c>
      <c r="B19" s="78"/>
      <c r="C19" s="59" t="s">
        <v>25</v>
      </c>
      <c r="D19" s="60" t="s">
        <v>26</v>
      </c>
      <c r="E19" s="61" t="s">
        <v>28</v>
      </c>
      <c r="F19" s="62">
        <v>43203</v>
      </c>
      <c r="G19" s="63" t="s">
        <v>27</v>
      </c>
      <c r="H19" s="64">
        <v>292</v>
      </c>
      <c r="I19" s="65">
        <v>66</v>
      </c>
      <c r="J19" s="66">
        <v>66</v>
      </c>
      <c r="K19" s="68">
        <v>4</v>
      </c>
      <c r="L19" s="69">
        <v>116290</v>
      </c>
      <c r="M19" s="70">
        <v>9699</v>
      </c>
      <c r="N19" s="71">
        <f>M19/J19</f>
        <v>146.95454545454547</v>
      </c>
      <c r="O19" s="72">
        <f t="shared" si="0"/>
        <v>11.98989586555315</v>
      </c>
      <c r="P19" s="73">
        <v>530155</v>
      </c>
      <c r="Q19" s="74">
        <v>42929</v>
      </c>
      <c r="R19" s="75">
        <f t="shared" si="3"/>
        <v>-0.7806490554649113</v>
      </c>
      <c r="S19" s="75">
        <f t="shared" si="3"/>
        <v>-0.7740688112930653</v>
      </c>
      <c r="T19" s="69">
        <v>4491948</v>
      </c>
      <c r="U19" s="70">
        <v>323914</v>
      </c>
      <c r="V19" s="76">
        <f t="shared" si="1"/>
        <v>13.867717974524101</v>
      </c>
    </row>
    <row r="20" spans="1:22" s="77" customFormat="1" ht="11.25">
      <c r="A20" s="57">
        <v>14</v>
      </c>
      <c r="B20" s="78"/>
      <c r="C20" s="79" t="s">
        <v>34</v>
      </c>
      <c r="D20" s="80" t="s">
        <v>35</v>
      </c>
      <c r="E20" s="81" t="s">
        <v>34</v>
      </c>
      <c r="F20" s="82">
        <v>43203</v>
      </c>
      <c r="G20" s="63" t="s">
        <v>36</v>
      </c>
      <c r="H20" s="67">
        <v>294</v>
      </c>
      <c r="I20" s="87">
        <v>43</v>
      </c>
      <c r="J20" s="88">
        <v>43</v>
      </c>
      <c r="K20" s="68">
        <v>4</v>
      </c>
      <c r="L20" s="122">
        <v>73116</v>
      </c>
      <c r="M20" s="123">
        <v>6468</v>
      </c>
      <c r="N20" s="71">
        <f>M20/J20</f>
        <v>150.41860465116278</v>
      </c>
      <c r="O20" s="72">
        <f t="shared" si="0"/>
        <v>11.304267161410019</v>
      </c>
      <c r="P20" s="73">
        <v>283248</v>
      </c>
      <c r="Q20" s="74">
        <v>24800</v>
      </c>
      <c r="R20" s="75">
        <f t="shared" si="3"/>
        <v>-0.7418657854600915</v>
      </c>
      <c r="S20" s="75">
        <f t="shared" si="3"/>
        <v>-0.7391935483870967</v>
      </c>
      <c r="T20" s="122">
        <v>2451665</v>
      </c>
      <c r="U20" s="123">
        <v>209873</v>
      </c>
      <c r="V20" s="76">
        <f t="shared" si="1"/>
        <v>11.681659860963535</v>
      </c>
    </row>
    <row r="21" spans="1:22" s="77" customFormat="1" ht="11.25">
      <c r="A21" s="57">
        <v>15</v>
      </c>
      <c r="B21" s="121"/>
      <c r="C21" s="79" t="s">
        <v>42</v>
      </c>
      <c r="D21" s="80" t="s">
        <v>26</v>
      </c>
      <c r="E21" s="81" t="s">
        <v>42</v>
      </c>
      <c r="F21" s="82">
        <v>43189</v>
      </c>
      <c r="G21" s="63" t="s">
        <v>43</v>
      </c>
      <c r="H21" s="67">
        <v>75</v>
      </c>
      <c r="I21" s="67">
        <v>19</v>
      </c>
      <c r="J21" s="100">
        <v>19</v>
      </c>
      <c r="K21" s="68">
        <v>6</v>
      </c>
      <c r="L21" s="89">
        <v>91630.44</v>
      </c>
      <c r="M21" s="90">
        <v>5837</v>
      </c>
      <c r="N21" s="71">
        <f>M21/J21</f>
        <v>307.2105263157895</v>
      </c>
      <c r="O21" s="72">
        <f t="shared" si="0"/>
        <v>15.698207983553196</v>
      </c>
      <c r="P21" s="73">
        <v>148913.11</v>
      </c>
      <c r="Q21" s="74">
        <v>9236</v>
      </c>
      <c r="R21" s="75">
        <f t="shared" si="3"/>
        <v>-0.3846717726867701</v>
      </c>
      <c r="S21" s="75">
        <f t="shared" si="3"/>
        <v>-0.3680164573408402</v>
      </c>
      <c r="T21" s="89">
        <v>1771489.72</v>
      </c>
      <c r="U21" s="90">
        <v>117499</v>
      </c>
      <c r="V21" s="76">
        <f t="shared" si="1"/>
        <v>15.07663656711972</v>
      </c>
    </row>
    <row r="22" spans="1:22" s="77" customFormat="1" ht="11.25">
      <c r="A22" s="57">
        <v>16</v>
      </c>
      <c r="B22" s="78"/>
      <c r="C22" s="79" t="s">
        <v>78</v>
      </c>
      <c r="D22" s="80" t="s">
        <v>30</v>
      </c>
      <c r="E22" s="81" t="s">
        <v>79</v>
      </c>
      <c r="F22" s="82">
        <v>43161</v>
      </c>
      <c r="G22" s="63" t="s">
        <v>50</v>
      </c>
      <c r="H22" s="67">
        <v>180</v>
      </c>
      <c r="I22" s="92">
        <v>5</v>
      </c>
      <c r="J22" s="93">
        <v>5</v>
      </c>
      <c r="K22" s="68">
        <v>10</v>
      </c>
      <c r="L22" s="94">
        <v>22946</v>
      </c>
      <c r="M22" s="95">
        <v>5218</v>
      </c>
      <c r="N22" s="71">
        <f>M22/J22</f>
        <v>1043.6</v>
      </c>
      <c r="O22" s="72">
        <f t="shared" si="0"/>
        <v>4.397470295132234</v>
      </c>
      <c r="P22" s="73">
        <v>13579.6</v>
      </c>
      <c r="Q22" s="74">
        <v>3286</v>
      </c>
      <c r="R22" s="75">
        <f t="shared" si="3"/>
        <v>0.68974049309258</v>
      </c>
      <c r="S22" s="75">
        <f t="shared" si="3"/>
        <v>0.5879488740109555</v>
      </c>
      <c r="T22" s="96">
        <v>1068905.15</v>
      </c>
      <c r="U22" s="97">
        <v>100594</v>
      </c>
      <c r="V22" s="76">
        <f t="shared" si="1"/>
        <v>10.625933455275662</v>
      </c>
    </row>
    <row r="23" spans="1:22" s="77" customFormat="1" ht="11.25">
      <c r="A23" s="57">
        <v>17</v>
      </c>
      <c r="B23" s="78"/>
      <c r="C23" s="59" t="s">
        <v>154</v>
      </c>
      <c r="D23" s="60" t="s">
        <v>35</v>
      </c>
      <c r="E23" s="61" t="s">
        <v>155</v>
      </c>
      <c r="F23" s="62">
        <v>43217</v>
      </c>
      <c r="G23" s="63" t="s">
        <v>52</v>
      </c>
      <c r="H23" s="64">
        <v>121</v>
      </c>
      <c r="I23" s="64">
        <v>37</v>
      </c>
      <c r="J23" s="100">
        <v>37</v>
      </c>
      <c r="K23" s="68">
        <v>2</v>
      </c>
      <c r="L23" s="105">
        <v>50186.06</v>
      </c>
      <c r="M23" s="97">
        <v>4351</v>
      </c>
      <c r="N23" s="71">
        <f>M23/J23</f>
        <v>117.5945945945946</v>
      </c>
      <c r="O23" s="72">
        <f t="shared" si="0"/>
        <v>11.534373707193748</v>
      </c>
      <c r="P23" s="73">
        <v>230749.88</v>
      </c>
      <c r="Q23" s="74">
        <v>19211</v>
      </c>
      <c r="R23" s="75">
        <f t="shared" si="3"/>
        <v>-0.7825088359742592</v>
      </c>
      <c r="S23" s="75">
        <f t="shared" si="3"/>
        <v>-0.7735151735984592</v>
      </c>
      <c r="T23" s="105">
        <v>280788.94</v>
      </c>
      <c r="U23" s="97">
        <v>23552</v>
      </c>
      <c r="V23" s="76">
        <f t="shared" si="1"/>
        <v>11.922084748641305</v>
      </c>
    </row>
    <row r="24" spans="1:22" s="77" customFormat="1" ht="11.25">
      <c r="A24" s="57">
        <v>18</v>
      </c>
      <c r="B24" s="78"/>
      <c r="C24" s="79" t="s">
        <v>56</v>
      </c>
      <c r="D24" s="80" t="s">
        <v>26</v>
      </c>
      <c r="E24" s="81" t="s">
        <v>56</v>
      </c>
      <c r="F24" s="82">
        <v>43203</v>
      </c>
      <c r="G24" s="63" t="s">
        <v>43</v>
      </c>
      <c r="H24" s="67">
        <v>67</v>
      </c>
      <c r="I24" s="67">
        <v>6</v>
      </c>
      <c r="J24" s="100">
        <v>6</v>
      </c>
      <c r="K24" s="68">
        <v>4</v>
      </c>
      <c r="L24" s="89">
        <v>18498</v>
      </c>
      <c r="M24" s="90">
        <v>3702</v>
      </c>
      <c r="N24" s="71">
        <f>M24/J24</f>
        <v>617</v>
      </c>
      <c r="O24" s="72">
        <f t="shared" si="0"/>
        <v>4.996758508914101</v>
      </c>
      <c r="P24" s="73">
        <v>640</v>
      </c>
      <c r="Q24" s="74">
        <v>64</v>
      </c>
      <c r="R24" s="75">
        <f t="shared" si="3"/>
        <v>27.903125</v>
      </c>
      <c r="S24" s="75">
        <f t="shared" si="3"/>
        <v>56.84375</v>
      </c>
      <c r="T24" s="89">
        <v>74183.79</v>
      </c>
      <c r="U24" s="90">
        <v>8909</v>
      </c>
      <c r="V24" s="76">
        <f t="shared" si="1"/>
        <v>8.326836906499045</v>
      </c>
    </row>
    <row r="25" spans="1:22" s="77" customFormat="1" ht="11.25">
      <c r="A25" s="57">
        <v>19</v>
      </c>
      <c r="B25" s="58" t="s">
        <v>24</v>
      </c>
      <c r="C25" s="120" t="s">
        <v>165</v>
      </c>
      <c r="D25" s="80" t="s">
        <v>26</v>
      </c>
      <c r="E25" s="99" t="s">
        <v>165</v>
      </c>
      <c r="F25" s="82">
        <v>43224</v>
      </c>
      <c r="G25" s="63" t="s">
        <v>51</v>
      </c>
      <c r="H25" s="67">
        <v>13</v>
      </c>
      <c r="I25" s="67">
        <v>13</v>
      </c>
      <c r="J25" s="100">
        <v>13</v>
      </c>
      <c r="K25" s="68">
        <v>1</v>
      </c>
      <c r="L25" s="116">
        <v>26031</v>
      </c>
      <c r="M25" s="117">
        <v>2933</v>
      </c>
      <c r="N25" s="71">
        <f>M25/J25</f>
        <v>225.6153846153846</v>
      </c>
      <c r="O25" s="72">
        <f t="shared" si="0"/>
        <v>8.875213092396864</v>
      </c>
      <c r="P25" s="101"/>
      <c r="Q25" s="102"/>
      <c r="R25" s="75"/>
      <c r="S25" s="75"/>
      <c r="T25" s="116">
        <v>26031</v>
      </c>
      <c r="U25" s="117">
        <v>2933</v>
      </c>
      <c r="V25" s="76">
        <f t="shared" si="1"/>
        <v>8.875213092396864</v>
      </c>
    </row>
    <row r="26" spans="1:22" s="77" customFormat="1" ht="11.25">
      <c r="A26" s="57">
        <v>20</v>
      </c>
      <c r="B26" s="58" t="s">
        <v>24</v>
      </c>
      <c r="C26" s="79" t="s">
        <v>163</v>
      </c>
      <c r="D26" s="80" t="s">
        <v>33</v>
      </c>
      <c r="E26" s="81" t="s">
        <v>163</v>
      </c>
      <c r="F26" s="82">
        <v>43224</v>
      </c>
      <c r="G26" s="63" t="s">
        <v>43</v>
      </c>
      <c r="H26" s="67">
        <v>32</v>
      </c>
      <c r="I26" s="67">
        <v>32</v>
      </c>
      <c r="J26" s="100">
        <v>32</v>
      </c>
      <c r="K26" s="68">
        <v>1</v>
      </c>
      <c r="L26" s="112">
        <v>31684.6</v>
      </c>
      <c r="M26" s="115">
        <v>2784</v>
      </c>
      <c r="N26" s="71">
        <f>M26/J26</f>
        <v>87</v>
      </c>
      <c r="O26" s="72">
        <f t="shared" si="0"/>
        <v>11.38096264367816</v>
      </c>
      <c r="P26" s="73"/>
      <c r="Q26" s="74"/>
      <c r="R26" s="75"/>
      <c r="S26" s="75"/>
      <c r="T26" s="112">
        <v>31684.6</v>
      </c>
      <c r="U26" s="115">
        <v>2784</v>
      </c>
      <c r="V26" s="76">
        <f t="shared" si="1"/>
        <v>11.38096264367816</v>
      </c>
    </row>
    <row r="27" spans="1:22" s="77" customFormat="1" ht="11.25">
      <c r="A27" s="57">
        <v>21</v>
      </c>
      <c r="B27" s="78"/>
      <c r="C27" s="79" t="s">
        <v>143</v>
      </c>
      <c r="D27" s="80" t="s">
        <v>26</v>
      </c>
      <c r="E27" s="81" t="s">
        <v>144</v>
      </c>
      <c r="F27" s="82">
        <v>43217</v>
      </c>
      <c r="G27" s="63" t="s">
        <v>50</v>
      </c>
      <c r="H27" s="67">
        <v>40</v>
      </c>
      <c r="I27" s="67">
        <v>21</v>
      </c>
      <c r="J27" s="100">
        <v>21</v>
      </c>
      <c r="K27" s="68">
        <v>2</v>
      </c>
      <c r="L27" s="112">
        <v>40782.52</v>
      </c>
      <c r="M27" s="115">
        <v>2575</v>
      </c>
      <c r="N27" s="71">
        <f>M27/J27</f>
        <v>122.61904761904762</v>
      </c>
      <c r="O27" s="72">
        <f t="shared" si="0"/>
        <v>15.837871844660192</v>
      </c>
      <c r="P27" s="73">
        <v>97316.42</v>
      </c>
      <c r="Q27" s="74">
        <v>6567</v>
      </c>
      <c r="R27" s="75">
        <f aca="true" t="shared" si="4" ref="R27:S29">IF(P27&lt;&gt;0,-(P27-L27)/P27,"")</f>
        <v>-0.5809286860326346</v>
      </c>
      <c r="S27" s="75">
        <f t="shared" si="4"/>
        <v>-0.6078879244708391</v>
      </c>
      <c r="T27" s="118">
        <v>138098.94</v>
      </c>
      <c r="U27" s="119">
        <v>9142</v>
      </c>
      <c r="V27" s="76">
        <f t="shared" si="1"/>
        <v>15.105987748851454</v>
      </c>
    </row>
    <row r="28" spans="1:22" s="77" customFormat="1" ht="11.25">
      <c r="A28" s="57">
        <v>22</v>
      </c>
      <c r="B28" s="78"/>
      <c r="C28" s="59" t="s">
        <v>60</v>
      </c>
      <c r="D28" s="60" t="s">
        <v>33</v>
      </c>
      <c r="E28" s="61" t="s">
        <v>60</v>
      </c>
      <c r="F28" s="62">
        <v>43035</v>
      </c>
      <c r="G28" s="63" t="s">
        <v>27</v>
      </c>
      <c r="H28" s="64">
        <v>377</v>
      </c>
      <c r="I28" s="65">
        <v>3</v>
      </c>
      <c r="J28" s="66">
        <v>3</v>
      </c>
      <c r="K28" s="68">
        <v>28</v>
      </c>
      <c r="L28" s="69">
        <v>15520</v>
      </c>
      <c r="M28" s="70">
        <v>2132</v>
      </c>
      <c r="N28" s="71">
        <f>M28/J28</f>
        <v>710.6666666666666</v>
      </c>
      <c r="O28" s="72">
        <f t="shared" si="0"/>
        <v>7.279549718574109</v>
      </c>
      <c r="P28" s="73">
        <v>70</v>
      </c>
      <c r="Q28" s="74">
        <v>14</v>
      </c>
      <c r="R28" s="75">
        <f t="shared" si="4"/>
        <v>220.71428571428572</v>
      </c>
      <c r="S28" s="75">
        <f t="shared" si="4"/>
        <v>151.28571428571428</v>
      </c>
      <c r="T28" s="69">
        <v>65774320</v>
      </c>
      <c r="U28" s="70">
        <v>5551047</v>
      </c>
      <c r="V28" s="76">
        <f t="shared" si="1"/>
        <v>11.84899353221113</v>
      </c>
    </row>
    <row r="29" spans="1:22" s="77" customFormat="1" ht="11.25">
      <c r="A29" s="57">
        <v>23</v>
      </c>
      <c r="B29" s="78"/>
      <c r="C29" s="79" t="s">
        <v>141</v>
      </c>
      <c r="D29" s="80" t="s">
        <v>35</v>
      </c>
      <c r="E29" s="81" t="s">
        <v>142</v>
      </c>
      <c r="F29" s="82">
        <v>43217</v>
      </c>
      <c r="G29" s="63" t="s">
        <v>70</v>
      </c>
      <c r="H29" s="67">
        <v>28</v>
      </c>
      <c r="I29" s="67">
        <v>28</v>
      </c>
      <c r="J29" s="100">
        <v>28</v>
      </c>
      <c r="K29" s="68">
        <v>2</v>
      </c>
      <c r="L29" s="107">
        <v>25218.57</v>
      </c>
      <c r="M29" s="108">
        <v>2110</v>
      </c>
      <c r="N29" s="71">
        <f>M29/J29</f>
        <v>75.35714285714286</v>
      </c>
      <c r="O29" s="72">
        <f t="shared" si="0"/>
        <v>11.951928909952606</v>
      </c>
      <c r="P29" s="73">
        <v>45120.46</v>
      </c>
      <c r="Q29" s="74">
        <v>3314</v>
      </c>
      <c r="R29" s="75">
        <f t="shared" si="4"/>
        <v>-0.44108349072682324</v>
      </c>
      <c r="S29" s="75">
        <f t="shared" si="4"/>
        <v>-0.3633071816535908</v>
      </c>
      <c r="T29" s="107">
        <v>70837.03</v>
      </c>
      <c r="U29" s="108">
        <v>5475</v>
      </c>
      <c r="V29" s="76">
        <f t="shared" si="1"/>
        <v>12.938270319634704</v>
      </c>
    </row>
    <row r="30" spans="1:22" s="77" customFormat="1" ht="11.25">
      <c r="A30" s="57">
        <v>24</v>
      </c>
      <c r="B30" s="58" t="s">
        <v>24</v>
      </c>
      <c r="C30" s="79" t="s">
        <v>168</v>
      </c>
      <c r="D30" s="80" t="s">
        <v>45</v>
      </c>
      <c r="E30" s="81" t="s">
        <v>169</v>
      </c>
      <c r="F30" s="82">
        <v>43224</v>
      </c>
      <c r="G30" s="63" t="s">
        <v>94</v>
      </c>
      <c r="H30" s="67">
        <v>13</v>
      </c>
      <c r="I30" s="67">
        <v>13</v>
      </c>
      <c r="J30" s="100">
        <v>13</v>
      </c>
      <c r="K30" s="68">
        <v>1</v>
      </c>
      <c r="L30" s="112">
        <v>19953.71</v>
      </c>
      <c r="M30" s="115">
        <v>1760</v>
      </c>
      <c r="N30" s="71">
        <f>M30/J30</f>
        <v>135.3846153846154</v>
      </c>
      <c r="O30" s="72">
        <f t="shared" si="0"/>
        <v>11.337335227272726</v>
      </c>
      <c r="P30" s="73"/>
      <c r="Q30" s="74"/>
      <c r="R30" s="75"/>
      <c r="S30" s="75"/>
      <c r="T30" s="112">
        <v>19953.71</v>
      </c>
      <c r="U30" s="115">
        <v>1760</v>
      </c>
      <c r="V30" s="76">
        <f t="shared" si="1"/>
        <v>11.337335227272726</v>
      </c>
    </row>
    <row r="31" spans="1:22" s="77" customFormat="1" ht="11.25">
      <c r="A31" s="57">
        <v>25</v>
      </c>
      <c r="B31" s="78"/>
      <c r="C31" s="79" t="s">
        <v>40</v>
      </c>
      <c r="D31" s="80" t="s">
        <v>30</v>
      </c>
      <c r="E31" s="81" t="s">
        <v>41</v>
      </c>
      <c r="F31" s="82">
        <v>43196</v>
      </c>
      <c r="G31" s="63" t="s">
        <v>31</v>
      </c>
      <c r="H31" s="67">
        <v>265</v>
      </c>
      <c r="I31" s="83">
        <v>11</v>
      </c>
      <c r="J31" s="84">
        <v>11</v>
      </c>
      <c r="K31" s="68">
        <v>5</v>
      </c>
      <c r="L31" s="69">
        <v>12138.84</v>
      </c>
      <c r="M31" s="70">
        <v>1620</v>
      </c>
      <c r="N31" s="71">
        <f>M31/J31</f>
        <v>147.27272727272728</v>
      </c>
      <c r="O31" s="72">
        <f t="shared" si="0"/>
        <v>7.493111111111111</v>
      </c>
      <c r="P31" s="73">
        <v>13005</v>
      </c>
      <c r="Q31" s="74">
        <v>1474</v>
      </c>
      <c r="R31" s="75">
        <f>IF(P31&lt;&gt;0,-(P31-L31)/P31,"")</f>
        <v>-0.06660207612456746</v>
      </c>
      <c r="S31" s="75">
        <f>IF(Q31&lt;&gt;0,-(Q31-M31)/Q31,"")</f>
        <v>0.09905020352781546</v>
      </c>
      <c r="T31" s="85">
        <v>1415472.47</v>
      </c>
      <c r="U31" s="86">
        <v>111389</v>
      </c>
      <c r="V31" s="76">
        <f t="shared" si="1"/>
        <v>12.707470845415616</v>
      </c>
    </row>
    <row r="32" spans="1:22" s="77" customFormat="1" ht="11.25">
      <c r="A32" s="57">
        <v>26</v>
      </c>
      <c r="B32" s="58" t="s">
        <v>24</v>
      </c>
      <c r="C32" s="120" t="s">
        <v>166</v>
      </c>
      <c r="D32" s="80" t="s">
        <v>33</v>
      </c>
      <c r="E32" s="99" t="s">
        <v>166</v>
      </c>
      <c r="F32" s="82">
        <v>43224</v>
      </c>
      <c r="G32" s="63" t="s">
        <v>51</v>
      </c>
      <c r="H32" s="67">
        <v>8</v>
      </c>
      <c r="I32" s="67">
        <v>8</v>
      </c>
      <c r="J32" s="100">
        <v>8</v>
      </c>
      <c r="K32" s="68">
        <v>1</v>
      </c>
      <c r="L32" s="116">
        <v>18471</v>
      </c>
      <c r="M32" s="117">
        <v>1464</v>
      </c>
      <c r="N32" s="71">
        <f>M32/J32</f>
        <v>183</v>
      </c>
      <c r="O32" s="72">
        <f t="shared" si="0"/>
        <v>12.616803278688524</v>
      </c>
      <c r="P32" s="101"/>
      <c r="Q32" s="102"/>
      <c r="R32" s="75"/>
      <c r="S32" s="75"/>
      <c r="T32" s="116">
        <v>18471</v>
      </c>
      <c r="U32" s="117">
        <v>1464</v>
      </c>
      <c r="V32" s="76">
        <f t="shared" si="1"/>
        <v>12.616803278688524</v>
      </c>
    </row>
    <row r="33" spans="1:22" s="77" customFormat="1" ht="11.25">
      <c r="A33" s="57">
        <v>27</v>
      </c>
      <c r="B33" s="58" t="s">
        <v>24</v>
      </c>
      <c r="C33" s="120" t="s">
        <v>164</v>
      </c>
      <c r="D33" s="80" t="s">
        <v>35</v>
      </c>
      <c r="E33" s="99" t="s">
        <v>164</v>
      </c>
      <c r="F33" s="82">
        <v>43224</v>
      </c>
      <c r="G33" s="63" t="s">
        <v>51</v>
      </c>
      <c r="H33" s="67">
        <v>43</v>
      </c>
      <c r="I33" s="67">
        <v>43</v>
      </c>
      <c r="J33" s="100">
        <v>43</v>
      </c>
      <c r="K33" s="68">
        <v>1</v>
      </c>
      <c r="L33" s="116">
        <v>13502.97</v>
      </c>
      <c r="M33" s="117">
        <v>1277</v>
      </c>
      <c r="N33" s="71">
        <f>M33/J33</f>
        <v>29.697674418604652</v>
      </c>
      <c r="O33" s="72">
        <f t="shared" si="0"/>
        <v>10.573978073610023</v>
      </c>
      <c r="P33" s="101"/>
      <c r="Q33" s="102"/>
      <c r="R33" s="75"/>
      <c r="S33" s="75"/>
      <c r="T33" s="116">
        <v>13502.97</v>
      </c>
      <c r="U33" s="117">
        <v>1277</v>
      </c>
      <c r="V33" s="76">
        <f t="shared" si="1"/>
        <v>10.573978073610023</v>
      </c>
    </row>
    <row r="34" spans="1:22" s="77" customFormat="1" ht="11.25">
      <c r="A34" s="57">
        <v>28</v>
      </c>
      <c r="B34" s="78"/>
      <c r="C34" s="79" t="s">
        <v>83</v>
      </c>
      <c r="D34" s="80" t="s">
        <v>55</v>
      </c>
      <c r="E34" s="81" t="s">
        <v>83</v>
      </c>
      <c r="F34" s="82">
        <v>43112</v>
      </c>
      <c r="G34" s="63" t="s">
        <v>31</v>
      </c>
      <c r="H34" s="67">
        <v>375</v>
      </c>
      <c r="I34" s="67">
        <v>1</v>
      </c>
      <c r="J34" s="100">
        <v>1</v>
      </c>
      <c r="K34" s="68">
        <v>12</v>
      </c>
      <c r="L34" s="69">
        <v>8387.15</v>
      </c>
      <c r="M34" s="70">
        <v>1198</v>
      </c>
      <c r="N34" s="71">
        <f>M34/J34</f>
        <v>1198</v>
      </c>
      <c r="O34" s="72">
        <f t="shared" si="0"/>
        <v>7.0009599332220365</v>
      </c>
      <c r="P34" s="73">
        <v>2396.31</v>
      </c>
      <c r="Q34" s="74">
        <v>342</v>
      </c>
      <c r="R34" s="75">
        <f aca="true" t="shared" si="5" ref="R34:R50">IF(P34&lt;&gt;0,-(P34-L34)/P34,"")</f>
        <v>2.5000271250380797</v>
      </c>
      <c r="S34" s="75">
        <f aca="true" t="shared" si="6" ref="S34:S50">IF(Q34&lt;&gt;0,-(Q34-M34)/Q34,"")</f>
        <v>2.502923976608187</v>
      </c>
      <c r="T34" s="85">
        <v>24532220.87</v>
      </c>
      <c r="U34" s="86">
        <v>2098577</v>
      </c>
      <c r="V34" s="76">
        <f t="shared" si="1"/>
        <v>11.68993125818114</v>
      </c>
    </row>
    <row r="35" spans="1:22" s="77" customFormat="1" ht="11.25">
      <c r="A35" s="57">
        <v>29</v>
      </c>
      <c r="B35" s="78"/>
      <c r="C35" s="59" t="s">
        <v>54</v>
      </c>
      <c r="D35" s="60" t="s">
        <v>55</v>
      </c>
      <c r="E35" s="61" t="s">
        <v>54</v>
      </c>
      <c r="F35" s="62">
        <v>43091</v>
      </c>
      <c r="G35" s="63" t="s">
        <v>52</v>
      </c>
      <c r="H35" s="64">
        <v>264</v>
      </c>
      <c r="I35" s="64">
        <v>11</v>
      </c>
      <c r="J35" s="100">
        <v>11</v>
      </c>
      <c r="K35" s="68">
        <v>20</v>
      </c>
      <c r="L35" s="105">
        <v>5358</v>
      </c>
      <c r="M35" s="97">
        <v>1155</v>
      </c>
      <c r="N35" s="71">
        <f>M35/J35</f>
        <v>105</v>
      </c>
      <c r="O35" s="72">
        <f t="shared" si="0"/>
        <v>4.638961038961039</v>
      </c>
      <c r="P35" s="73">
        <v>24738</v>
      </c>
      <c r="Q35" s="74">
        <v>7890</v>
      </c>
      <c r="R35" s="75">
        <f t="shared" si="5"/>
        <v>-0.783410138248848</v>
      </c>
      <c r="S35" s="75">
        <f t="shared" si="6"/>
        <v>-0.8536121673003803</v>
      </c>
      <c r="T35" s="105">
        <v>5678382.94</v>
      </c>
      <c r="U35" s="97">
        <v>497004</v>
      </c>
      <c r="V35" s="76">
        <f t="shared" si="1"/>
        <v>11.42522583319249</v>
      </c>
    </row>
    <row r="36" spans="1:22" s="77" customFormat="1" ht="11.25">
      <c r="A36" s="57">
        <v>30</v>
      </c>
      <c r="B36" s="78"/>
      <c r="C36" s="79" t="s">
        <v>74</v>
      </c>
      <c r="D36" s="80" t="s">
        <v>33</v>
      </c>
      <c r="E36" s="81" t="s">
        <v>75</v>
      </c>
      <c r="F36" s="82">
        <v>43182</v>
      </c>
      <c r="G36" s="63" t="s">
        <v>50</v>
      </c>
      <c r="H36" s="67">
        <v>250</v>
      </c>
      <c r="I36" s="92">
        <v>3</v>
      </c>
      <c r="J36" s="93">
        <v>3</v>
      </c>
      <c r="K36" s="68">
        <v>7</v>
      </c>
      <c r="L36" s="94">
        <v>5295.01</v>
      </c>
      <c r="M36" s="95">
        <v>992</v>
      </c>
      <c r="N36" s="71">
        <f>M36/J36</f>
        <v>330.6666666666667</v>
      </c>
      <c r="O36" s="72">
        <f t="shared" si="0"/>
        <v>5.337711693548387</v>
      </c>
      <c r="P36" s="73">
        <v>1782</v>
      </c>
      <c r="Q36" s="74">
        <v>356</v>
      </c>
      <c r="R36" s="75">
        <f t="shared" si="5"/>
        <v>1.9713860830527499</v>
      </c>
      <c r="S36" s="75">
        <f t="shared" si="6"/>
        <v>1.7865168539325842</v>
      </c>
      <c r="T36" s="96">
        <v>1143572.85</v>
      </c>
      <c r="U36" s="97">
        <v>92504</v>
      </c>
      <c r="V36" s="76">
        <f t="shared" si="1"/>
        <v>12.36241513880481</v>
      </c>
    </row>
    <row r="37" spans="1:22" s="77" customFormat="1" ht="11.25">
      <c r="A37" s="57">
        <v>31</v>
      </c>
      <c r="B37" s="78"/>
      <c r="C37" s="79" t="s">
        <v>118</v>
      </c>
      <c r="D37" s="80"/>
      <c r="E37" s="81" t="s">
        <v>118</v>
      </c>
      <c r="F37" s="82">
        <v>42482</v>
      </c>
      <c r="G37" s="63" t="s">
        <v>102</v>
      </c>
      <c r="H37" s="67">
        <v>15</v>
      </c>
      <c r="I37" s="67">
        <v>2</v>
      </c>
      <c r="J37" s="100">
        <v>2</v>
      </c>
      <c r="K37" s="68">
        <v>23</v>
      </c>
      <c r="L37" s="112">
        <v>4752</v>
      </c>
      <c r="M37" s="115">
        <v>950</v>
      </c>
      <c r="N37" s="71">
        <f>M37/J37</f>
        <v>475</v>
      </c>
      <c r="O37" s="72">
        <f t="shared" si="0"/>
        <v>5.002105263157895</v>
      </c>
      <c r="P37" s="73">
        <v>1782</v>
      </c>
      <c r="Q37" s="74">
        <v>356</v>
      </c>
      <c r="R37" s="75">
        <f t="shared" si="5"/>
        <v>1.6666666666666667</v>
      </c>
      <c r="S37" s="75">
        <f t="shared" si="6"/>
        <v>1.6685393258426966</v>
      </c>
      <c r="T37" s="114">
        <v>118935.39</v>
      </c>
      <c r="U37" s="113">
        <v>18519</v>
      </c>
      <c r="V37" s="76">
        <f t="shared" si="1"/>
        <v>6.4223440790539446</v>
      </c>
    </row>
    <row r="38" spans="1:22" s="77" customFormat="1" ht="11.25">
      <c r="A38" s="57">
        <v>32</v>
      </c>
      <c r="B38" s="78"/>
      <c r="C38" s="79" t="s">
        <v>152</v>
      </c>
      <c r="D38" s="80" t="s">
        <v>26</v>
      </c>
      <c r="E38" s="81" t="s">
        <v>153</v>
      </c>
      <c r="F38" s="82">
        <v>43217</v>
      </c>
      <c r="G38" s="63" t="s">
        <v>64</v>
      </c>
      <c r="H38" s="67">
        <v>47</v>
      </c>
      <c r="I38" s="67">
        <v>15</v>
      </c>
      <c r="J38" s="100">
        <v>15</v>
      </c>
      <c r="K38" s="68">
        <v>2</v>
      </c>
      <c r="L38" s="124">
        <v>9696.5</v>
      </c>
      <c r="M38" s="125">
        <v>727</v>
      </c>
      <c r="N38" s="71">
        <f>M38/J38</f>
        <v>48.46666666666667</v>
      </c>
      <c r="O38" s="72">
        <f t="shared" si="0"/>
        <v>13.337689133425034</v>
      </c>
      <c r="P38" s="73">
        <v>55880.5</v>
      </c>
      <c r="Q38" s="106">
        <v>4615</v>
      </c>
      <c r="R38" s="75">
        <f t="shared" si="5"/>
        <v>-0.8264779305840141</v>
      </c>
      <c r="S38" s="75">
        <f t="shared" si="6"/>
        <v>-0.8424702058504875</v>
      </c>
      <c r="T38" s="124">
        <v>65577</v>
      </c>
      <c r="U38" s="125">
        <v>5342</v>
      </c>
      <c r="V38" s="76">
        <f t="shared" si="1"/>
        <v>12.275739423436915</v>
      </c>
    </row>
    <row r="39" spans="1:22" s="77" customFormat="1" ht="11.25">
      <c r="A39" s="57">
        <v>33</v>
      </c>
      <c r="B39" s="78"/>
      <c r="C39" s="79" t="s">
        <v>136</v>
      </c>
      <c r="D39" s="80" t="s">
        <v>71</v>
      </c>
      <c r="E39" s="81" t="s">
        <v>136</v>
      </c>
      <c r="F39" s="82">
        <v>43210</v>
      </c>
      <c r="G39" s="63" t="s">
        <v>50</v>
      </c>
      <c r="H39" s="67">
        <v>47</v>
      </c>
      <c r="I39" s="67">
        <v>12</v>
      </c>
      <c r="J39" s="100">
        <v>12</v>
      </c>
      <c r="K39" s="68">
        <v>3</v>
      </c>
      <c r="L39" s="112">
        <v>6294</v>
      </c>
      <c r="M39" s="115">
        <v>723</v>
      </c>
      <c r="N39" s="71">
        <f>M39/J39</f>
        <v>60.25</v>
      </c>
      <c r="O39" s="72">
        <f t="shared" si="0"/>
        <v>8.705394190871369</v>
      </c>
      <c r="P39" s="73">
        <v>12712.49</v>
      </c>
      <c r="Q39" s="74">
        <v>1454</v>
      </c>
      <c r="R39" s="75">
        <f t="shared" si="5"/>
        <v>-0.5048963657001894</v>
      </c>
      <c r="S39" s="75">
        <f t="shared" si="6"/>
        <v>-0.5027510316368639</v>
      </c>
      <c r="T39" s="118">
        <v>69129.59</v>
      </c>
      <c r="U39" s="119">
        <v>6687</v>
      </c>
      <c r="V39" s="76">
        <f aca="true" t="shared" si="7" ref="V39:V70">T39/U39</f>
        <v>10.337907880963062</v>
      </c>
    </row>
    <row r="40" spans="1:22" s="77" customFormat="1" ht="11.25">
      <c r="A40" s="57">
        <v>34</v>
      </c>
      <c r="B40" s="78"/>
      <c r="C40" s="79" t="s">
        <v>150</v>
      </c>
      <c r="D40" s="80" t="s">
        <v>35</v>
      </c>
      <c r="E40" s="81" t="s">
        <v>151</v>
      </c>
      <c r="F40" s="82">
        <v>43217</v>
      </c>
      <c r="G40" s="63" t="s">
        <v>58</v>
      </c>
      <c r="H40" s="67">
        <v>31</v>
      </c>
      <c r="I40" s="67">
        <v>10</v>
      </c>
      <c r="J40" s="100">
        <v>10</v>
      </c>
      <c r="K40" s="68">
        <v>2</v>
      </c>
      <c r="L40" s="112">
        <v>8921.85</v>
      </c>
      <c r="M40" s="115">
        <v>690</v>
      </c>
      <c r="N40" s="71">
        <f>M40/J40</f>
        <v>69</v>
      </c>
      <c r="O40" s="72">
        <f t="shared" si="0"/>
        <v>12.930217391304348</v>
      </c>
      <c r="P40" s="73">
        <v>24259.9</v>
      </c>
      <c r="Q40" s="74">
        <v>1844</v>
      </c>
      <c r="R40" s="75">
        <f t="shared" si="5"/>
        <v>-0.6322387973569553</v>
      </c>
      <c r="S40" s="75">
        <f t="shared" si="6"/>
        <v>-0.6258134490238612</v>
      </c>
      <c r="T40" s="112">
        <v>33181.75</v>
      </c>
      <c r="U40" s="115">
        <v>2534</v>
      </c>
      <c r="V40" s="76">
        <f t="shared" si="7"/>
        <v>13.094613259668508</v>
      </c>
    </row>
    <row r="41" spans="1:22" s="77" customFormat="1" ht="11.25">
      <c r="A41" s="57">
        <v>35</v>
      </c>
      <c r="B41" s="78"/>
      <c r="C41" s="79" t="s">
        <v>159</v>
      </c>
      <c r="D41" s="80" t="s">
        <v>55</v>
      </c>
      <c r="E41" s="81" t="s">
        <v>158</v>
      </c>
      <c r="F41" s="82">
        <v>43217</v>
      </c>
      <c r="G41" s="63" t="s">
        <v>43</v>
      </c>
      <c r="H41" s="67">
        <v>128</v>
      </c>
      <c r="I41" s="67">
        <v>10</v>
      </c>
      <c r="J41" s="100">
        <v>10</v>
      </c>
      <c r="K41" s="68">
        <v>2</v>
      </c>
      <c r="L41" s="112">
        <v>7043.18</v>
      </c>
      <c r="M41" s="115">
        <v>639</v>
      </c>
      <c r="N41" s="71">
        <f>M41/J41</f>
        <v>63.9</v>
      </c>
      <c r="O41" s="72">
        <f t="shared" si="0"/>
        <v>11.022190923317684</v>
      </c>
      <c r="P41" s="73">
        <v>159378.23</v>
      </c>
      <c r="Q41" s="74">
        <v>12750</v>
      </c>
      <c r="R41" s="75">
        <f t="shared" si="5"/>
        <v>-0.955808393655771</v>
      </c>
      <c r="S41" s="75">
        <f t="shared" si="6"/>
        <v>-0.9498823529411765</v>
      </c>
      <c r="T41" s="112">
        <v>166421.41</v>
      </c>
      <c r="U41" s="115">
        <v>13389</v>
      </c>
      <c r="V41" s="76">
        <f t="shared" si="7"/>
        <v>12.429711703637315</v>
      </c>
    </row>
    <row r="42" spans="1:22" s="77" customFormat="1" ht="11.25">
      <c r="A42" s="57">
        <v>36</v>
      </c>
      <c r="B42" s="78"/>
      <c r="C42" s="79" t="s">
        <v>103</v>
      </c>
      <c r="D42" s="80" t="s">
        <v>55</v>
      </c>
      <c r="E42" s="81" t="s">
        <v>104</v>
      </c>
      <c r="F42" s="82">
        <v>42804</v>
      </c>
      <c r="G42" s="63" t="s">
        <v>50</v>
      </c>
      <c r="H42" s="67">
        <v>192</v>
      </c>
      <c r="I42" s="67">
        <v>1</v>
      </c>
      <c r="J42" s="100">
        <v>1</v>
      </c>
      <c r="K42" s="68">
        <v>33</v>
      </c>
      <c r="L42" s="112">
        <v>3020.34</v>
      </c>
      <c r="M42" s="113">
        <v>604</v>
      </c>
      <c r="N42" s="71">
        <f>M42/J42</f>
        <v>604</v>
      </c>
      <c r="O42" s="72">
        <f t="shared" si="0"/>
        <v>5.000562913907285</v>
      </c>
      <c r="P42" s="73">
        <v>1425.6</v>
      </c>
      <c r="Q42" s="106">
        <v>285</v>
      </c>
      <c r="R42" s="75">
        <f t="shared" si="5"/>
        <v>1.1186447811447813</v>
      </c>
      <c r="S42" s="75">
        <f t="shared" si="6"/>
        <v>1.119298245614035</v>
      </c>
      <c r="T42" s="114">
        <v>1422489.7400000002</v>
      </c>
      <c r="U42" s="113">
        <v>136982</v>
      </c>
      <c r="V42" s="76">
        <f t="shared" si="7"/>
        <v>10.384501175336908</v>
      </c>
    </row>
    <row r="43" spans="1:22" s="77" customFormat="1" ht="11.25">
      <c r="A43" s="57">
        <v>37</v>
      </c>
      <c r="B43" s="91"/>
      <c r="C43" s="59" t="s">
        <v>80</v>
      </c>
      <c r="D43" s="60" t="s">
        <v>35</v>
      </c>
      <c r="E43" s="61" t="s">
        <v>80</v>
      </c>
      <c r="F43" s="62">
        <v>43182</v>
      </c>
      <c r="G43" s="63" t="s">
        <v>52</v>
      </c>
      <c r="H43" s="64">
        <v>249</v>
      </c>
      <c r="I43" s="64">
        <v>2</v>
      </c>
      <c r="J43" s="100">
        <v>2</v>
      </c>
      <c r="K43" s="68">
        <v>4</v>
      </c>
      <c r="L43" s="109">
        <v>6000</v>
      </c>
      <c r="M43" s="110">
        <v>600</v>
      </c>
      <c r="N43" s="71">
        <f>M43/J43</f>
        <v>300</v>
      </c>
      <c r="O43" s="72">
        <f t="shared" si="0"/>
        <v>10</v>
      </c>
      <c r="P43" s="73">
        <v>4000</v>
      </c>
      <c r="Q43" s="74">
        <v>400</v>
      </c>
      <c r="R43" s="75">
        <f t="shared" si="5"/>
        <v>0.5</v>
      </c>
      <c r="S43" s="75">
        <f t="shared" si="6"/>
        <v>0.5</v>
      </c>
      <c r="T43" s="105">
        <v>475060.60000000003</v>
      </c>
      <c r="U43" s="97">
        <v>41322</v>
      </c>
      <c r="V43" s="76">
        <f t="shared" si="7"/>
        <v>11.496553893809594</v>
      </c>
    </row>
    <row r="44" spans="1:22" s="77" customFormat="1" ht="11.25">
      <c r="A44" s="57">
        <v>38</v>
      </c>
      <c r="B44" s="78"/>
      <c r="C44" s="79" t="s">
        <v>73</v>
      </c>
      <c r="D44" s="80" t="s">
        <v>26</v>
      </c>
      <c r="E44" s="81" t="s">
        <v>73</v>
      </c>
      <c r="F44" s="82">
        <v>43175</v>
      </c>
      <c r="G44" s="63" t="s">
        <v>31</v>
      </c>
      <c r="H44" s="67">
        <v>355</v>
      </c>
      <c r="I44" s="83">
        <v>2</v>
      </c>
      <c r="J44" s="84">
        <v>2</v>
      </c>
      <c r="K44" s="68">
        <v>8</v>
      </c>
      <c r="L44" s="69">
        <v>2735.5</v>
      </c>
      <c r="M44" s="70">
        <v>583</v>
      </c>
      <c r="N44" s="71">
        <f>M44/J44</f>
        <v>291.5</v>
      </c>
      <c r="O44" s="72">
        <f t="shared" si="0"/>
        <v>4.692109777015437</v>
      </c>
      <c r="P44" s="73">
        <v>264</v>
      </c>
      <c r="Q44" s="74">
        <v>34</v>
      </c>
      <c r="R44" s="75">
        <f t="shared" si="5"/>
        <v>9.361742424242424</v>
      </c>
      <c r="S44" s="75">
        <f t="shared" si="6"/>
        <v>16.147058823529413</v>
      </c>
      <c r="T44" s="85">
        <v>2125297.04</v>
      </c>
      <c r="U44" s="86">
        <v>174540</v>
      </c>
      <c r="V44" s="76">
        <f t="shared" si="7"/>
        <v>12.176561475879454</v>
      </c>
    </row>
    <row r="45" spans="1:22" s="77" customFormat="1" ht="11.25">
      <c r="A45" s="57">
        <v>39</v>
      </c>
      <c r="B45" s="78"/>
      <c r="C45" s="79" t="s">
        <v>76</v>
      </c>
      <c r="D45" s="80" t="s">
        <v>33</v>
      </c>
      <c r="E45" s="81" t="s">
        <v>77</v>
      </c>
      <c r="F45" s="82">
        <v>42944</v>
      </c>
      <c r="G45" s="63" t="s">
        <v>50</v>
      </c>
      <c r="H45" s="67">
        <v>166</v>
      </c>
      <c r="I45" s="92">
        <v>2</v>
      </c>
      <c r="J45" s="93">
        <v>2</v>
      </c>
      <c r="K45" s="92">
        <v>26</v>
      </c>
      <c r="L45" s="94">
        <v>2345.6</v>
      </c>
      <c r="M45" s="95">
        <v>515</v>
      </c>
      <c r="N45" s="71">
        <f>M45/J45</f>
        <v>257.5</v>
      </c>
      <c r="O45" s="72">
        <f t="shared" si="0"/>
        <v>4.554563106796117</v>
      </c>
      <c r="P45" s="73">
        <v>1825.6</v>
      </c>
      <c r="Q45" s="106">
        <v>385</v>
      </c>
      <c r="R45" s="75">
        <f t="shared" si="5"/>
        <v>0.2848378615249781</v>
      </c>
      <c r="S45" s="75">
        <f t="shared" si="6"/>
        <v>0.33766233766233766</v>
      </c>
      <c r="T45" s="96">
        <v>694027.83</v>
      </c>
      <c r="U45" s="97">
        <v>67607</v>
      </c>
      <c r="V45" s="76">
        <f t="shared" si="7"/>
        <v>10.265620867661632</v>
      </c>
    </row>
    <row r="46" spans="1:22" s="77" customFormat="1" ht="11.25">
      <c r="A46" s="57">
        <v>40</v>
      </c>
      <c r="B46" s="78"/>
      <c r="C46" s="79" t="s">
        <v>123</v>
      </c>
      <c r="D46" s="80"/>
      <c r="E46" s="81" t="s">
        <v>123</v>
      </c>
      <c r="F46" s="82">
        <v>42342</v>
      </c>
      <c r="G46" s="63" t="s">
        <v>102</v>
      </c>
      <c r="H46" s="67">
        <v>14</v>
      </c>
      <c r="I46" s="67">
        <v>1</v>
      </c>
      <c r="J46" s="100">
        <v>1</v>
      </c>
      <c r="K46" s="68">
        <v>26</v>
      </c>
      <c r="L46" s="112">
        <v>2376</v>
      </c>
      <c r="M46" s="115">
        <v>475</v>
      </c>
      <c r="N46" s="71">
        <f>M46/J46</f>
        <v>475</v>
      </c>
      <c r="O46" s="72">
        <f t="shared" si="0"/>
        <v>5.002105263157895</v>
      </c>
      <c r="P46" s="73">
        <v>1800</v>
      </c>
      <c r="Q46" s="74">
        <v>360</v>
      </c>
      <c r="R46" s="75">
        <f t="shared" si="5"/>
        <v>0.32</v>
      </c>
      <c r="S46" s="75">
        <f t="shared" si="6"/>
        <v>0.3194444444444444</v>
      </c>
      <c r="T46" s="112">
        <v>267258.60000000003</v>
      </c>
      <c r="U46" s="115">
        <v>26381</v>
      </c>
      <c r="V46" s="76">
        <f t="shared" si="7"/>
        <v>10.130722868731285</v>
      </c>
    </row>
    <row r="47" spans="1:22" s="77" customFormat="1" ht="11.25">
      <c r="A47" s="57">
        <v>41</v>
      </c>
      <c r="B47" s="78"/>
      <c r="C47" s="79" t="s">
        <v>105</v>
      </c>
      <c r="D47" s="80" t="s">
        <v>35</v>
      </c>
      <c r="E47" s="81" t="s">
        <v>106</v>
      </c>
      <c r="F47" s="82">
        <v>43161</v>
      </c>
      <c r="G47" s="63" t="s">
        <v>70</v>
      </c>
      <c r="H47" s="67">
        <v>21</v>
      </c>
      <c r="I47" s="67">
        <v>1</v>
      </c>
      <c r="J47" s="100">
        <v>1</v>
      </c>
      <c r="K47" s="68">
        <v>6</v>
      </c>
      <c r="L47" s="112">
        <v>2376</v>
      </c>
      <c r="M47" s="115">
        <v>475</v>
      </c>
      <c r="N47" s="71">
        <f>M47/J47</f>
        <v>475</v>
      </c>
      <c r="O47" s="72">
        <f t="shared" si="0"/>
        <v>5.002105263157895</v>
      </c>
      <c r="P47" s="73">
        <v>4192</v>
      </c>
      <c r="Q47" s="74">
        <v>840</v>
      </c>
      <c r="R47" s="75">
        <f t="shared" si="5"/>
        <v>-0.43320610687022904</v>
      </c>
      <c r="S47" s="75">
        <f t="shared" si="6"/>
        <v>-0.43452380952380953</v>
      </c>
      <c r="T47" s="112">
        <v>80720.96</v>
      </c>
      <c r="U47" s="115">
        <v>7163</v>
      </c>
      <c r="V47" s="76">
        <f t="shared" si="7"/>
        <v>11.269155381823259</v>
      </c>
    </row>
    <row r="48" spans="1:22" s="77" customFormat="1" ht="11.25">
      <c r="A48" s="57">
        <v>42</v>
      </c>
      <c r="B48" s="91"/>
      <c r="C48" s="59" t="s">
        <v>116</v>
      </c>
      <c r="D48" s="60" t="s">
        <v>55</v>
      </c>
      <c r="E48" s="61" t="s">
        <v>117</v>
      </c>
      <c r="F48" s="62">
        <v>43063</v>
      </c>
      <c r="G48" s="63" t="s">
        <v>52</v>
      </c>
      <c r="H48" s="64">
        <v>72</v>
      </c>
      <c r="I48" s="64">
        <v>1</v>
      </c>
      <c r="J48" s="100">
        <v>1</v>
      </c>
      <c r="K48" s="68">
        <v>8</v>
      </c>
      <c r="L48" s="112">
        <v>4000</v>
      </c>
      <c r="M48" s="115">
        <v>400</v>
      </c>
      <c r="N48" s="71">
        <f>M48/J48</f>
        <v>400</v>
      </c>
      <c r="O48" s="72">
        <f t="shared" si="0"/>
        <v>10</v>
      </c>
      <c r="P48" s="73">
        <v>3782</v>
      </c>
      <c r="Q48" s="74">
        <v>421</v>
      </c>
      <c r="R48" s="75">
        <f t="shared" si="5"/>
        <v>0.05764145954521417</v>
      </c>
      <c r="S48" s="75">
        <f t="shared" si="6"/>
        <v>-0.0498812351543943</v>
      </c>
      <c r="T48" s="114">
        <v>654421.0000000001</v>
      </c>
      <c r="U48" s="113">
        <v>42931</v>
      </c>
      <c r="V48" s="76">
        <f t="shared" si="7"/>
        <v>15.24355360928001</v>
      </c>
    </row>
    <row r="49" spans="1:22" s="77" customFormat="1" ht="11.25">
      <c r="A49" s="57">
        <v>43</v>
      </c>
      <c r="B49" s="78"/>
      <c r="C49" s="79" t="s">
        <v>99</v>
      </c>
      <c r="D49" s="80" t="s">
        <v>35</v>
      </c>
      <c r="E49" s="81" t="s">
        <v>99</v>
      </c>
      <c r="F49" s="82">
        <v>43168</v>
      </c>
      <c r="G49" s="63" t="s">
        <v>36</v>
      </c>
      <c r="H49" s="67">
        <v>28</v>
      </c>
      <c r="I49" s="67">
        <v>1</v>
      </c>
      <c r="J49" s="100">
        <v>1</v>
      </c>
      <c r="K49" s="68">
        <v>6</v>
      </c>
      <c r="L49" s="112">
        <v>2387</v>
      </c>
      <c r="M49" s="115">
        <v>399</v>
      </c>
      <c r="N49" s="71">
        <f>M49/J49</f>
        <v>399</v>
      </c>
      <c r="O49" s="72">
        <f t="shared" si="0"/>
        <v>5.982456140350878</v>
      </c>
      <c r="P49" s="73">
        <v>2553</v>
      </c>
      <c r="Q49" s="74">
        <v>146</v>
      </c>
      <c r="R49" s="75">
        <f t="shared" si="5"/>
        <v>-0.06502154328241284</v>
      </c>
      <c r="S49" s="75">
        <f t="shared" si="6"/>
        <v>1.7328767123287672</v>
      </c>
      <c r="T49" s="112">
        <v>358854</v>
      </c>
      <c r="U49" s="115">
        <v>21687</v>
      </c>
      <c r="V49" s="76">
        <f t="shared" si="7"/>
        <v>16.546963618757783</v>
      </c>
    </row>
    <row r="50" spans="1:22" s="77" customFormat="1" ht="11.25">
      <c r="A50" s="57">
        <v>44</v>
      </c>
      <c r="B50" s="91"/>
      <c r="C50" s="59" t="s">
        <v>134</v>
      </c>
      <c r="D50" s="60" t="s">
        <v>33</v>
      </c>
      <c r="E50" s="61" t="s">
        <v>135</v>
      </c>
      <c r="F50" s="62">
        <v>43210</v>
      </c>
      <c r="G50" s="63" t="s">
        <v>52</v>
      </c>
      <c r="H50" s="64">
        <v>38</v>
      </c>
      <c r="I50" s="64">
        <v>2</v>
      </c>
      <c r="J50" s="100">
        <v>2</v>
      </c>
      <c r="K50" s="68">
        <v>3</v>
      </c>
      <c r="L50" s="112">
        <v>5554</v>
      </c>
      <c r="M50" s="115">
        <v>393</v>
      </c>
      <c r="N50" s="71">
        <f>M50/J50</f>
        <v>196.5</v>
      </c>
      <c r="O50" s="72">
        <f t="shared" si="0"/>
        <v>14.132315521628499</v>
      </c>
      <c r="P50" s="73">
        <v>23590.25</v>
      </c>
      <c r="Q50" s="74">
        <v>1392</v>
      </c>
      <c r="R50" s="75">
        <f t="shared" si="5"/>
        <v>-0.764563749854283</v>
      </c>
      <c r="S50" s="75">
        <f t="shared" si="6"/>
        <v>-0.7176724137931034</v>
      </c>
      <c r="T50" s="114">
        <v>115443</v>
      </c>
      <c r="U50" s="113">
        <v>7181</v>
      </c>
      <c r="V50" s="76">
        <f t="shared" si="7"/>
        <v>16.0761732349255</v>
      </c>
    </row>
    <row r="51" spans="1:22" s="77" customFormat="1" ht="11.25">
      <c r="A51" s="57">
        <v>45</v>
      </c>
      <c r="B51" s="58" t="s">
        <v>24</v>
      </c>
      <c r="C51" s="79" t="s">
        <v>160</v>
      </c>
      <c r="D51" s="80" t="s">
        <v>26</v>
      </c>
      <c r="E51" s="81" t="s">
        <v>160</v>
      </c>
      <c r="F51" s="82">
        <v>43224</v>
      </c>
      <c r="G51" s="63" t="s">
        <v>70</v>
      </c>
      <c r="H51" s="67">
        <v>11</v>
      </c>
      <c r="I51" s="67">
        <v>11</v>
      </c>
      <c r="J51" s="100">
        <v>11</v>
      </c>
      <c r="K51" s="68">
        <v>1</v>
      </c>
      <c r="L51" s="107">
        <v>5347</v>
      </c>
      <c r="M51" s="108">
        <v>373</v>
      </c>
      <c r="N51" s="71">
        <f>M51/J51</f>
        <v>33.90909090909091</v>
      </c>
      <c r="O51" s="72">
        <f t="shared" si="0"/>
        <v>14.335120643431635</v>
      </c>
      <c r="P51" s="73"/>
      <c r="Q51" s="74"/>
      <c r="R51" s="75"/>
      <c r="S51" s="75"/>
      <c r="T51" s="107">
        <v>5347</v>
      </c>
      <c r="U51" s="108">
        <v>373</v>
      </c>
      <c r="V51" s="76">
        <f t="shared" si="7"/>
        <v>14.335120643431635</v>
      </c>
    </row>
    <row r="52" spans="1:22" s="77" customFormat="1" ht="11.25">
      <c r="A52" s="57">
        <v>46</v>
      </c>
      <c r="B52" s="78"/>
      <c r="C52" s="79" t="s">
        <v>111</v>
      </c>
      <c r="D52" s="80" t="s">
        <v>35</v>
      </c>
      <c r="E52" s="81" t="s">
        <v>112</v>
      </c>
      <c r="F52" s="82">
        <v>43147</v>
      </c>
      <c r="G52" s="63" t="s">
        <v>50</v>
      </c>
      <c r="H52" s="67">
        <v>35</v>
      </c>
      <c r="I52" s="67">
        <v>1</v>
      </c>
      <c r="J52" s="100">
        <v>1</v>
      </c>
      <c r="K52" s="68">
        <v>7</v>
      </c>
      <c r="L52" s="112">
        <v>1782</v>
      </c>
      <c r="M52" s="115">
        <v>356</v>
      </c>
      <c r="N52" s="71">
        <f>M52/J52</f>
        <v>356</v>
      </c>
      <c r="O52" s="72">
        <f t="shared" si="0"/>
        <v>5.00561797752809</v>
      </c>
      <c r="P52" s="73">
        <v>1526</v>
      </c>
      <c r="Q52" s="74">
        <v>155</v>
      </c>
      <c r="R52" s="75">
        <f aca="true" t="shared" si="8" ref="R52:S54">IF(P52&lt;&gt;0,-(P52-L52)/P52,"")</f>
        <v>0.16775884665792923</v>
      </c>
      <c r="S52" s="75">
        <f t="shared" si="8"/>
        <v>1.2967741935483872</v>
      </c>
      <c r="T52" s="118">
        <v>269201.18</v>
      </c>
      <c r="U52" s="119">
        <v>19237</v>
      </c>
      <c r="V52" s="76">
        <f t="shared" si="7"/>
        <v>13.993927327545874</v>
      </c>
    </row>
    <row r="53" spans="1:22" s="77" customFormat="1" ht="11.25">
      <c r="A53" s="57">
        <v>47</v>
      </c>
      <c r="B53" s="78"/>
      <c r="C53" s="79" t="s">
        <v>114</v>
      </c>
      <c r="D53" s="80" t="s">
        <v>55</v>
      </c>
      <c r="E53" s="81" t="s">
        <v>115</v>
      </c>
      <c r="F53" s="82">
        <v>43063</v>
      </c>
      <c r="G53" s="63" t="s">
        <v>31</v>
      </c>
      <c r="H53" s="67">
        <v>153</v>
      </c>
      <c r="I53" s="67">
        <v>1</v>
      </c>
      <c r="J53" s="100">
        <v>1</v>
      </c>
      <c r="K53" s="68">
        <v>13</v>
      </c>
      <c r="L53" s="112">
        <v>2396.31</v>
      </c>
      <c r="M53" s="115">
        <v>342</v>
      </c>
      <c r="N53" s="71">
        <f>M53/J53</f>
        <v>342</v>
      </c>
      <c r="O53" s="72">
        <f t="shared" si="0"/>
        <v>7.006754385964912</v>
      </c>
      <c r="P53" s="73">
        <v>1490</v>
      </c>
      <c r="Q53" s="74">
        <v>60</v>
      </c>
      <c r="R53" s="75">
        <f t="shared" si="8"/>
        <v>0.6082617449664429</v>
      </c>
      <c r="S53" s="75">
        <f t="shared" si="8"/>
        <v>4.7</v>
      </c>
      <c r="T53" s="112">
        <v>1200578.71</v>
      </c>
      <c r="U53" s="115">
        <v>95438</v>
      </c>
      <c r="V53" s="76">
        <f t="shared" si="7"/>
        <v>12.579671724051217</v>
      </c>
    </row>
    <row r="54" spans="1:22" s="77" customFormat="1" ht="11.25">
      <c r="A54" s="57">
        <v>48</v>
      </c>
      <c r="B54" s="78"/>
      <c r="C54" s="79" t="s">
        <v>129</v>
      </c>
      <c r="D54" s="80" t="s">
        <v>45</v>
      </c>
      <c r="E54" s="81" t="s">
        <v>130</v>
      </c>
      <c r="F54" s="82">
        <v>43210</v>
      </c>
      <c r="G54" s="63" t="s">
        <v>36</v>
      </c>
      <c r="H54" s="67">
        <v>141</v>
      </c>
      <c r="I54" s="67">
        <v>2</v>
      </c>
      <c r="J54" s="100">
        <v>2</v>
      </c>
      <c r="K54" s="68">
        <v>3</v>
      </c>
      <c r="L54" s="112">
        <v>1650</v>
      </c>
      <c r="M54" s="115">
        <v>319</v>
      </c>
      <c r="N54" s="71">
        <f>M54/J54</f>
        <v>159.5</v>
      </c>
      <c r="O54" s="72">
        <f t="shared" si="0"/>
        <v>5.172413793103448</v>
      </c>
      <c r="P54" s="73">
        <v>53578</v>
      </c>
      <c r="Q54" s="74">
        <v>4531</v>
      </c>
      <c r="R54" s="75">
        <f t="shared" si="8"/>
        <v>-0.9692037776699391</v>
      </c>
      <c r="S54" s="75">
        <f t="shared" si="8"/>
        <v>-0.9295961156477599</v>
      </c>
      <c r="T54" s="112">
        <v>388762</v>
      </c>
      <c r="U54" s="115">
        <v>28943</v>
      </c>
      <c r="V54" s="76">
        <f t="shared" si="7"/>
        <v>13.431987008948623</v>
      </c>
    </row>
    <row r="55" spans="1:22" s="77" customFormat="1" ht="11.25">
      <c r="A55" s="57">
        <v>49</v>
      </c>
      <c r="B55" s="58" t="s">
        <v>24</v>
      </c>
      <c r="C55" s="120" t="s">
        <v>167</v>
      </c>
      <c r="D55" s="80" t="s">
        <v>30</v>
      </c>
      <c r="E55" s="99" t="s">
        <v>167</v>
      </c>
      <c r="F55" s="82">
        <v>43224</v>
      </c>
      <c r="G55" s="63" t="s">
        <v>51</v>
      </c>
      <c r="H55" s="67">
        <v>2</v>
      </c>
      <c r="I55" s="67">
        <v>2</v>
      </c>
      <c r="J55" s="100">
        <v>2</v>
      </c>
      <c r="K55" s="68">
        <v>1</v>
      </c>
      <c r="L55" s="116">
        <v>2597</v>
      </c>
      <c r="M55" s="117">
        <v>314</v>
      </c>
      <c r="N55" s="71">
        <f>M55/J55</f>
        <v>157</v>
      </c>
      <c r="O55" s="72">
        <f t="shared" si="0"/>
        <v>8.270700636942674</v>
      </c>
      <c r="P55" s="101"/>
      <c r="Q55" s="102"/>
      <c r="R55" s="75"/>
      <c r="S55" s="75"/>
      <c r="T55" s="116">
        <v>2597</v>
      </c>
      <c r="U55" s="117">
        <v>314</v>
      </c>
      <c r="V55" s="76">
        <f t="shared" si="7"/>
        <v>8.270700636942674</v>
      </c>
    </row>
    <row r="56" spans="1:22" s="77" customFormat="1" ht="11.25">
      <c r="A56" s="57">
        <v>50</v>
      </c>
      <c r="B56" s="78"/>
      <c r="C56" s="79" t="s">
        <v>65</v>
      </c>
      <c r="D56" s="80" t="s">
        <v>55</v>
      </c>
      <c r="E56" s="81" t="s">
        <v>66</v>
      </c>
      <c r="F56" s="82">
        <v>43105</v>
      </c>
      <c r="G56" s="63" t="s">
        <v>50</v>
      </c>
      <c r="H56" s="67">
        <v>118</v>
      </c>
      <c r="I56" s="92">
        <v>2</v>
      </c>
      <c r="J56" s="93">
        <v>2</v>
      </c>
      <c r="K56" s="92">
        <v>17</v>
      </c>
      <c r="L56" s="94">
        <v>1555.6</v>
      </c>
      <c r="M56" s="95">
        <v>312</v>
      </c>
      <c r="N56" s="71">
        <f>M56/J56</f>
        <v>156</v>
      </c>
      <c r="O56" s="72">
        <f t="shared" si="0"/>
        <v>4.985897435897436</v>
      </c>
      <c r="P56" s="73">
        <v>1425.6</v>
      </c>
      <c r="Q56" s="74">
        <v>285</v>
      </c>
      <c r="R56" s="75">
        <f aca="true" t="shared" si="9" ref="R56:R90">IF(P56&lt;&gt;0,-(P56-L56)/P56,"")</f>
        <v>0.09118967452300786</v>
      </c>
      <c r="S56" s="75">
        <f aca="true" t="shared" si="10" ref="S56:S90">IF(Q56&lt;&gt;0,-(Q56-M56)/Q56,"")</f>
        <v>0.09473684210526316</v>
      </c>
      <c r="T56" s="96">
        <v>646435.6699999998</v>
      </c>
      <c r="U56" s="97">
        <v>63443</v>
      </c>
      <c r="V56" s="76">
        <f t="shared" si="7"/>
        <v>10.189235534259096</v>
      </c>
    </row>
    <row r="57" spans="1:22" s="77" customFormat="1" ht="11.25">
      <c r="A57" s="57">
        <v>51</v>
      </c>
      <c r="B57" s="78"/>
      <c r="C57" s="120" t="s">
        <v>149</v>
      </c>
      <c r="D57" s="80" t="s">
        <v>53</v>
      </c>
      <c r="E57" s="99" t="s">
        <v>149</v>
      </c>
      <c r="F57" s="82">
        <v>43217</v>
      </c>
      <c r="G57" s="63" t="s">
        <v>51</v>
      </c>
      <c r="H57" s="67">
        <v>16</v>
      </c>
      <c r="I57" s="67">
        <v>6</v>
      </c>
      <c r="J57" s="100">
        <v>6</v>
      </c>
      <c r="K57" s="68">
        <v>2</v>
      </c>
      <c r="L57" s="116">
        <v>1884</v>
      </c>
      <c r="M57" s="117">
        <v>283</v>
      </c>
      <c r="N57" s="71">
        <f>M57/J57</f>
        <v>47.166666666666664</v>
      </c>
      <c r="O57" s="72">
        <f t="shared" si="0"/>
        <v>6.657243816254417</v>
      </c>
      <c r="P57" s="101">
        <v>7422.9</v>
      </c>
      <c r="Q57" s="102">
        <v>686</v>
      </c>
      <c r="R57" s="75">
        <f t="shared" si="9"/>
        <v>-0.7461908418542618</v>
      </c>
      <c r="S57" s="75">
        <f t="shared" si="10"/>
        <v>-0.5874635568513119</v>
      </c>
      <c r="T57" s="116">
        <v>9306.9</v>
      </c>
      <c r="U57" s="117">
        <v>969</v>
      </c>
      <c r="V57" s="76">
        <f t="shared" si="7"/>
        <v>9.604643962848296</v>
      </c>
    </row>
    <row r="58" spans="1:22" s="77" customFormat="1" ht="11.25">
      <c r="A58" s="57">
        <v>52</v>
      </c>
      <c r="B58" s="78"/>
      <c r="C58" s="79" t="s">
        <v>137</v>
      </c>
      <c r="D58" s="80" t="s">
        <v>35</v>
      </c>
      <c r="E58" s="81" t="s">
        <v>138</v>
      </c>
      <c r="F58" s="82">
        <v>43210</v>
      </c>
      <c r="G58" s="63" t="s">
        <v>50</v>
      </c>
      <c r="H58" s="67">
        <v>11</v>
      </c>
      <c r="I58" s="67">
        <v>2</v>
      </c>
      <c r="J58" s="100">
        <v>2</v>
      </c>
      <c r="K58" s="68">
        <v>3</v>
      </c>
      <c r="L58" s="112">
        <v>4634.14</v>
      </c>
      <c r="M58" s="115">
        <v>245</v>
      </c>
      <c r="N58" s="71">
        <f>M58/J58</f>
        <v>122.5</v>
      </c>
      <c r="O58" s="72">
        <f t="shared" si="0"/>
        <v>18.914857142857144</v>
      </c>
      <c r="P58" s="73">
        <v>10633.04</v>
      </c>
      <c r="Q58" s="74">
        <v>599</v>
      </c>
      <c r="R58" s="75">
        <f t="shared" si="9"/>
        <v>-0.564175438068511</v>
      </c>
      <c r="S58" s="75">
        <f t="shared" si="10"/>
        <v>-0.5909849749582637</v>
      </c>
      <c r="T58" s="118">
        <v>67430.13</v>
      </c>
      <c r="U58" s="119">
        <v>4162</v>
      </c>
      <c r="V58" s="76">
        <f t="shared" si="7"/>
        <v>16.201376741950988</v>
      </c>
    </row>
    <row r="59" spans="1:22" s="77" customFormat="1" ht="11.25">
      <c r="A59" s="57">
        <v>53</v>
      </c>
      <c r="B59" s="121"/>
      <c r="C59" s="79" t="s">
        <v>39</v>
      </c>
      <c r="D59" s="80" t="s">
        <v>35</v>
      </c>
      <c r="E59" s="81" t="s">
        <v>39</v>
      </c>
      <c r="F59" s="82">
        <v>43196</v>
      </c>
      <c r="G59" s="63" t="s">
        <v>36</v>
      </c>
      <c r="H59" s="67">
        <v>383</v>
      </c>
      <c r="I59" s="87">
        <v>2</v>
      </c>
      <c r="J59" s="88">
        <v>2</v>
      </c>
      <c r="K59" s="68">
        <v>5</v>
      </c>
      <c r="L59" s="122">
        <v>2393</v>
      </c>
      <c r="M59" s="123">
        <v>243</v>
      </c>
      <c r="N59" s="71">
        <f>M59/J59</f>
        <v>121.5</v>
      </c>
      <c r="O59" s="72">
        <f t="shared" si="0"/>
        <v>9.847736625514404</v>
      </c>
      <c r="P59" s="73">
        <v>53360</v>
      </c>
      <c r="Q59" s="74">
        <v>4898</v>
      </c>
      <c r="R59" s="75">
        <f t="shared" si="9"/>
        <v>-0.9551536731634183</v>
      </c>
      <c r="S59" s="75">
        <f t="shared" si="10"/>
        <v>-0.9503879134340547</v>
      </c>
      <c r="T59" s="122">
        <v>3436856</v>
      </c>
      <c r="U59" s="123">
        <v>292837</v>
      </c>
      <c r="V59" s="76">
        <f t="shared" si="7"/>
        <v>11.736413089875938</v>
      </c>
    </row>
    <row r="60" spans="1:22" s="77" customFormat="1" ht="11.25">
      <c r="A60" s="57">
        <v>54</v>
      </c>
      <c r="B60" s="78"/>
      <c r="C60" s="79" t="s">
        <v>91</v>
      </c>
      <c r="D60" s="80" t="s">
        <v>71</v>
      </c>
      <c r="E60" s="81" t="s">
        <v>91</v>
      </c>
      <c r="F60" s="82">
        <v>42452</v>
      </c>
      <c r="G60" s="63" t="s">
        <v>70</v>
      </c>
      <c r="H60" s="67">
        <v>22</v>
      </c>
      <c r="I60" s="67">
        <v>1</v>
      </c>
      <c r="J60" s="100">
        <v>1</v>
      </c>
      <c r="K60" s="68">
        <v>7</v>
      </c>
      <c r="L60" s="107">
        <v>1188</v>
      </c>
      <c r="M60" s="108">
        <v>238</v>
      </c>
      <c r="N60" s="71">
        <f>M60/J60</f>
        <v>238</v>
      </c>
      <c r="O60" s="72">
        <f t="shared" si="0"/>
        <v>4.991596638655462</v>
      </c>
      <c r="P60" s="73">
        <v>4407</v>
      </c>
      <c r="Q60" s="74">
        <v>682</v>
      </c>
      <c r="R60" s="75">
        <f t="shared" si="9"/>
        <v>-0.730428863172226</v>
      </c>
      <c r="S60" s="75">
        <f t="shared" si="10"/>
        <v>-0.6510263929618768</v>
      </c>
      <c r="T60" s="107">
        <v>44718.55</v>
      </c>
      <c r="U60" s="108">
        <v>4217</v>
      </c>
      <c r="V60" s="76">
        <f t="shared" si="7"/>
        <v>10.604351434669196</v>
      </c>
    </row>
    <row r="61" spans="1:22" s="77" customFormat="1" ht="11.25">
      <c r="A61" s="57">
        <v>55</v>
      </c>
      <c r="B61" s="78"/>
      <c r="C61" s="79" t="s">
        <v>109</v>
      </c>
      <c r="D61" s="80" t="s">
        <v>26</v>
      </c>
      <c r="E61" s="81" t="s">
        <v>110</v>
      </c>
      <c r="F61" s="82">
        <v>43175</v>
      </c>
      <c r="G61" s="63" t="s">
        <v>43</v>
      </c>
      <c r="H61" s="67">
        <v>31</v>
      </c>
      <c r="I61" s="67">
        <v>1</v>
      </c>
      <c r="J61" s="100">
        <v>1</v>
      </c>
      <c r="K61" s="68">
        <v>4</v>
      </c>
      <c r="L61" s="112">
        <v>2372</v>
      </c>
      <c r="M61" s="115">
        <v>237</v>
      </c>
      <c r="N61" s="71">
        <f>M61/J61</f>
        <v>237</v>
      </c>
      <c r="O61" s="72">
        <f t="shared" si="0"/>
        <v>10.0084388185654</v>
      </c>
      <c r="P61" s="73">
        <v>2372</v>
      </c>
      <c r="Q61" s="74">
        <v>237</v>
      </c>
      <c r="R61" s="75">
        <f t="shared" si="9"/>
        <v>0</v>
      </c>
      <c r="S61" s="75">
        <f t="shared" si="10"/>
        <v>0</v>
      </c>
      <c r="T61" s="112">
        <v>71629.14</v>
      </c>
      <c r="U61" s="115">
        <v>4521</v>
      </c>
      <c r="V61" s="76">
        <f t="shared" si="7"/>
        <v>15.843649635036495</v>
      </c>
    </row>
    <row r="62" spans="1:22" s="77" customFormat="1" ht="11.25">
      <c r="A62" s="57">
        <v>56</v>
      </c>
      <c r="B62" s="121"/>
      <c r="C62" s="98" t="s">
        <v>85</v>
      </c>
      <c r="D62" s="80" t="s">
        <v>55</v>
      </c>
      <c r="E62" s="99" t="s">
        <v>85</v>
      </c>
      <c r="F62" s="82">
        <v>43189</v>
      </c>
      <c r="G62" s="63" t="s">
        <v>51</v>
      </c>
      <c r="H62" s="67">
        <v>93</v>
      </c>
      <c r="I62" s="67">
        <v>1</v>
      </c>
      <c r="J62" s="100">
        <v>1</v>
      </c>
      <c r="K62" s="68">
        <v>6</v>
      </c>
      <c r="L62" s="94">
        <v>1102</v>
      </c>
      <c r="M62" s="95">
        <v>210</v>
      </c>
      <c r="N62" s="71">
        <f>M62/J62</f>
        <v>210</v>
      </c>
      <c r="O62" s="72">
        <f t="shared" si="0"/>
        <v>5.247619047619048</v>
      </c>
      <c r="P62" s="101">
        <v>2973</v>
      </c>
      <c r="Q62" s="102">
        <v>549</v>
      </c>
      <c r="R62" s="75">
        <f t="shared" si="9"/>
        <v>-0.629330642448705</v>
      </c>
      <c r="S62" s="75">
        <f t="shared" si="10"/>
        <v>-0.6174863387978142</v>
      </c>
      <c r="T62" s="94">
        <v>96802.93</v>
      </c>
      <c r="U62" s="95">
        <v>12243</v>
      </c>
      <c r="V62" s="76">
        <f t="shared" si="7"/>
        <v>7.906798170383076</v>
      </c>
    </row>
    <row r="63" spans="1:22" s="77" customFormat="1" ht="11.25">
      <c r="A63" s="57">
        <v>57</v>
      </c>
      <c r="B63" s="78"/>
      <c r="C63" s="79" t="s">
        <v>81</v>
      </c>
      <c r="D63" s="80" t="s">
        <v>33</v>
      </c>
      <c r="E63" s="81" t="s">
        <v>82</v>
      </c>
      <c r="F63" s="82">
        <v>43140</v>
      </c>
      <c r="G63" s="63" t="s">
        <v>64</v>
      </c>
      <c r="H63" s="67">
        <v>87</v>
      </c>
      <c r="I63" s="67">
        <v>1</v>
      </c>
      <c r="J63" s="100">
        <v>1</v>
      </c>
      <c r="K63" s="68">
        <v>12</v>
      </c>
      <c r="L63" s="124">
        <v>840</v>
      </c>
      <c r="M63" s="125">
        <v>210</v>
      </c>
      <c r="N63" s="71">
        <f>M63/J63</f>
        <v>210</v>
      </c>
      <c r="O63" s="72">
        <f t="shared" si="0"/>
        <v>4</v>
      </c>
      <c r="P63" s="73">
        <v>960</v>
      </c>
      <c r="Q63" s="106">
        <v>240</v>
      </c>
      <c r="R63" s="75">
        <f t="shared" si="9"/>
        <v>-0.125</v>
      </c>
      <c r="S63" s="75">
        <f t="shared" si="10"/>
        <v>-0.125</v>
      </c>
      <c r="T63" s="124">
        <v>406081.06</v>
      </c>
      <c r="U63" s="125">
        <v>33452</v>
      </c>
      <c r="V63" s="76">
        <f t="shared" si="7"/>
        <v>12.13921619036231</v>
      </c>
    </row>
    <row r="64" spans="1:22" s="77" customFormat="1" ht="11.25">
      <c r="A64" s="57">
        <v>58</v>
      </c>
      <c r="B64" s="78"/>
      <c r="C64" s="59" t="s">
        <v>100</v>
      </c>
      <c r="D64" s="60" t="s">
        <v>30</v>
      </c>
      <c r="E64" s="61" t="s">
        <v>101</v>
      </c>
      <c r="F64" s="62">
        <v>43028</v>
      </c>
      <c r="G64" s="63" t="s">
        <v>52</v>
      </c>
      <c r="H64" s="64">
        <v>230</v>
      </c>
      <c r="I64" s="64">
        <v>2</v>
      </c>
      <c r="J64" s="100">
        <v>2</v>
      </c>
      <c r="K64" s="68">
        <v>25</v>
      </c>
      <c r="L64" s="112">
        <v>2000</v>
      </c>
      <c r="M64" s="115">
        <v>200</v>
      </c>
      <c r="N64" s="71">
        <f>M64/J64</f>
        <v>100</v>
      </c>
      <c r="O64" s="72">
        <f t="shared" si="0"/>
        <v>10</v>
      </c>
      <c r="P64" s="73">
        <v>135</v>
      </c>
      <c r="Q64" s="74">
        <v>27</v>
      </c>
      <c r="R64" s="75">
        <f t="shared" si="9"/>
        <v>13.814814814814815</v>
      </c>
      <c r="S64" s="75">
        <f t="shared" si="10"/>
        <v>6.407407407407407</v>
      </c>
      <c r="T64" s="114">
        <v>1477525.94</v>
      </c>
      <c r="U64" s="113">
        <v>119763</v>
      </c>
      <c r="V64" s="76">
        <f t="shared" si="7"/>
        <v>12.337081903425933</v>
      </c>
    </row>
    <row r="65" spans="1:22" s="77" customFormat="1" ht="11.25">
      <c r="A65" s="57">
        <v>59</v>
      </c>
      <c r="B65" s="91"/>
      <c r="C65" s="59" t="s">
        <v>119</v>
      </c>
      <c r="D65" s="60" t="s">
        <v>45</v>
      </c>
      <c r="E65" s="61" t="s">
        <v>120</v>
      </c>
      <c r="F65" s="62">
        <v>43098</v>
      </c>
      <c r="G65" s="63" t="s">
        <v>52</v>
      </c>
      <c r="H65" s="64">
        <v>156</v>
      </c>
      <c r="I65" s="64">
        <v>2</v>
      </c>
      <c r="J65" s="100">
        <v>2</v>
      </c>
      <c r="K65" s="68">
        <v>5</v>
      </c>
      <c r="L65" s="112">
        <v>2000</v>
      </c>
      <c r="M65" s="115">
        <v>200</v>
      </c>
      <c r="N65" s="71">
        <f>M65/J65</f>
        <v>100</v>
      </c>
      <c r="O65" s="72">
        <f t="shared" si="0"/>
        <v>10</v>
      </c>
      <c r="P65" s="73">
        <v>31765.95</v>
      </c>
      <c r="Q65" s="74">
        <v>1568</v>
      </c>
      <c r="R65" s="75">
        <f t="shared" si="9"/>
        <v>-0.9370395029898366</v>
      </c>
      <c r="S65" s="75">
        <f t="shared" si="10"/>
        <v>-0.8724489795918368</v>
      </c>
      <c r="T65" s="114">
        <v>1013920.9199999999</v>
      </c>
      <c r="U65" s="113">
        <v>67362</v>
      </c>
      <c r="V65" s="76">
        <f t="shared" si="7"/>
        <v>15.051823283156676</v>
      </c>
    </row>
    <row r="66" spans="1:22" s="77" customFormat="1" ht="11.25">
      <c r="A66" s="57">
        <v>60</v>
      </c>
      <c r="B66" s="91"/>
      <c r="C66" s="79" t="s">
        <v>61</v>
      </c>
      <c r="D66" s="80" t="s">
        <v>33</v>
      </c>
      <c r="E66" s="81" t="s">
        <v>61</v>
      </c>
      <c r="F66" s="82">
        <v>43168</v>
      </c>
      <c r="G66" s="63" t="s">
        <v>31</v>
      </c>
      <c r="H66" s="67">
        <v>326</v>
      </c>
      <c r="I66" s="83">
        <v>2</v>
      </c>
      <c r="J66" s="84">
        <v>2</v>
      </c>
      <c r="K66" s="68">
        <v>9</v>
      </c>
      <c r="L66" s="69">
        <v>1254</v>
      </c>
      <c r="M66" s="70">
        <v>191</v>
      </c>
      <c r="N66" s="71">
        <f>M66/J66</f>
        <v>95.5</v>
      </c>
      <c r="O66" s="72">
        <f t="shared" si="0"/>
        <v>6.56544502617801</v>
      </c>
      <c r="P66" s="73">
        <v>10294.77</v>
      </c>
      <c r="Q66" s="74">
        <v>1340</v>
      </c>
      <c r="R66" s="75">
        <f t="shared" si="9"/>
        <v>-0.8781905763800454</v>
      </c>
      <c r="S66" s="75">
        <f t="shared" si="10"/>
        <v>-0.8574626865671642</v>
      </c>
      <c r="T66" s="85">
        <v>2072441.83</v>
      </c>
      <c r="U66" s="86">
        <v>198524</v>
      </c>
      <c r="V66" s="76">
        <f t="shared" si="7"/>
        <v>10.439250821059419</v>
      </c>
    </row>
    <row r="67" spans="1:22" s="77" customFormat="1" ht="11.25">
      <c r="A67" s="57">
        <v>61</v>
      </c>
      <c r="B67" s="78"/>
      <c r="C67" s="79" t="s">
        <v>139</v>
      </c>
      <c r="D67" s="80" t="s">
        <v>30</v>
      </c>
      <c r="E67" s="81" t="s">
        <v>140</v>
      </c>
      <c r="F67" s="82">
        <v>43210</v>
      </c>
      <c r="G67" s="63" t="s">
        <v>70</v>
      </c>
      <c r="H67" s="67">
        <v>25</v>
      </c>
      <c r="I67" s="67">
        <v>2</v>
      </c>
      <c r="J67" s="100">
        <v>2</v>
      </c>
      <c r="K67" s="68">
        <v>3</v>
      </c>
      <c r="L67" s="112">
        <v>1146</v>
      </c>
      <c r="M67" s="115">
        <v>148</v>
      </c>
      <c r="N67" s="71">
        <f>M67/J67</f>
        <v>74</v>
      </c>
      <c r="O67" s="72">
        <f t="shared" si="0"/>
        <v>7.743243243243243</v>
      </c>
      <c r="P67" s="73">
        <v>9238.5</v>
      </c>
      <c r="Q67" s="74">
        <v>871</v>
      </c>
      <c r="R67" s="75">
        <f t="shared" si="9"/>
        <v>-0.8759538886182822</v>
      </c>
      <c r="S67" s="75">
        <f t="shared" si="10"/>
        <v>-0.8300803673938002</v>
      </c>
      <c r="T67" s="107">
        <v>21760.9</v>
      </c>
      <c r="U67" s="108">
        <v>1863</v>
      </c>
      <c r="V67" s="76">
        <f t="shared" si="7"/>
        <v>11.680568974771875</v>
      </c>
    </row>
    <row r="68" spans="1:22" s="77" customFormat="1" ht="11.25">
      <c r="A68" s="57">
        <v>62</v>
      </c>
      <c r="B68" s="78"/>
      <c r="C68" s="59" t="s">
        <v>88</v>
      </c>
      <c r="D68" s="60" t="s">
        <v>45</v>
      </c>
      <c r="E68" s="61" t="s">
        <v>89</v>
      </c>
      <c r="F68" s="62">
        <v>43147</v>
      </c>
      <c r="G68" s="63" t="s">
        <v>52</v>
      </c>
      <c r="H68" s="64">
        <v>235</v>
      </c>
      <c r="I68" s="64">
        <v>2</v>
      </c>
      <c r="J68" s="100">
        <v>2</v>
      </c>
      <c r="K68" s="68">
        <v>11</v>
      </c>
      <c r="L68" s="109">
        <v>1220</v>
      </c>
      <c r="M68" s="110">
        <v>145</v>
      </c>
      <c r="N68" s="71">
        <f>M68/J68</f>
        <v>72.5</v>
      </c>
      <c r="O68" s="72">
        <f t="shared" si="0"/>
        <v>8.413793103448276</v>
      </c>
      <c r="P68" s="73">
        <v>200</v>
      </c>
      <c r="Q68" s="74">
        <v>50</v>
      </c>
      <c r="R68" s="75">
        <f t="shared" si="9"/>
        <v>5.1</v>
      </c>
      <c r="S68" s="75">
        <f t="shared" si="10"/>
        <v>1.9</v>
      </c>
      <c r="T68" s="105">
        <v>1154810.7600000002</v>
      </c>
      <c r="U68" s="97">
        <v>96131</v>
      </c>
      <c r="V68" s="76">
        <f t="shared" si="7"/>
        <v>12.012886165752985</v>
      </c>
    </row>
    <row r="69" spans="1:22" s="77" customFormat="1" ht="11.25">
      <c r="A69" s="57">
        <v>63</v>
      </c>
      <c r="B69" s="78"/>
      <c r="C69" s="79" t="s">
        <v>146</v>
      </c>
      <c r="D69" s="80" t="s">
        <v>71</v>
      </c>
      <c r="E69" s="81" t="s">
        <v>145</v>
      </c>
      <c r="F69" s="82">
        <v>43217</v>
      </c>
      <c r="G69" s="63" t="s">
        <v>50</v>
      </c>
      <c r="H69" s="67">
        <v>20</v>
      </c>
      <c r="I69" s="67">
        <v>4</v>
      </c>
      <c r="J69" s="100">
        <v>4</v>
      </c>
      <c r="K69" s="68">
        <v>2</v>
      </c>
      <c r="L69" s="112">
        <v>1743</v>
      </c>
      <c r="M69" s="115">
        <v>144</v>
      </c>
      <c r="N69" s="71">
        <f>M69/J69</f>
        <v>36</v>
      </c>
      <c r="O69" s="72">
        <f t="shared" si="0"/>
        <v>12.104166666666666</v>
      </c>
      <c r="P69" s="73">
        <v>19361.58</v>
      </c>
      <c r="Q69" s="74">
        <v>1421</v>
      </c>
      <c r="R69" s="75">
        <f t="shared" si="9"/>
        <v>-0.9099763552354715</v>
      </c>
      <c r="S69" s="75">
        <f t="shared" si="10"/>
        <v>-0.8986629134412386</v>
      </c>
      <c r="T69" s="118">
        <v>21104.58</v>
      </c>
      <c r="U69" s="119">
        <v>1565</v>
      </c>
      <c r="V69" s="76">
        <f t="shared" si="7"/>
        <v>13.48535463258786</v>
      </c>
    </row>
    <row r="70" spans="1:22" s="77" customFormat="1" ht="11.25">
      <c r="A70" s="57">
        <v>64</v>
      </c>
      <c r="B70" s="78"/>
      <c r="C70" s="79" t="s">
        <v>107</v>
      </c>
      <c r="D70" s="80" t="s">
        <v>35</v>
      </c>
      <c r="E70" s="81" t="s">
        <v>108</v>
      </c>
      <c r="F70" s="82">
        <v>43042</v>
      </c>
      <c r="G70" s="63" t="s">
        <v>70</v>
      </c>
      <c r="H70" s="67">
        <v>21</v>
      </c>
      <c r="I70" s="67">
        <v>4</v>
      </c>
      <c r="J70" s="100">
        <v>4</v>
      </c>
      <c r="K70" s="68">
        <v>20</v>
      </c>
      <c r="L70" s="112">
        <v>1364</v>
      </c>
      <c r="M70" s="115">
        <v>143</v>
      </c>
      <c r="N70" s="71">
        <f>M70/J70</f>
        <v>35.75</v>
      </c>
      <c r="O70" s="72">
        <f t="shared" si="0"/>
        <v>9.538461538461538</v>
      </c>
      <c r="P70" s="73">
        <v>62</v>
      </c>
      <c r="Q70" s="74">
        <v>8</v>
      </c>
      <c r="R70" s="75">
        <f t="shared" si="9"/>
        <v>21</v>
      </c>
      <c r="S70" s="75">
        <f t="shared" si="10"/>
        <v>16.875</v>
      </c>
      <c r="T70" s="112">
        <v>250707.00999999998</v>
      </c>
      <c r="U70" s="115">
        <v>20902</v>
      </c>
      <c r="V70" s="76">
        <f t="shared" si="7"/>
        <v>11.994402927949478</v>
      </c>
    </row>
    <row r="71" spans="1:22" s="77" customFormat="1" ht="11.25">
      <c r="A71" s="57">
        <v>65</v>
      </c>
      <c r="B71" s="91"/>
      <c r="C71" s="79" t="s">
        <v>57</v>
      </c>
      <c r="D71" s="80" t="s">
        <v>35</v>
      </c>
      <c r="E71" s="81" t="s">
        <v>59</v>
      </c>
      <c r="F71" s="82">
        <v>43203</v>
      </c>
      <c r="G71" s="63" t="s">
        <v>58</v>
      </c>
      <c r="H71" s="67">
        <v>30</v>
      </c>
      <c r="I71" s="67">
        <v>2</v>
      </c>
      <c r="J71" s="100">
        <v>2</v>
      </c>
      <c r="K71" s="68">
        <v>4</v>
      </c>
      <c r="L71" s="126">
        <v>1396.07</v>
      </c>
      <c r="M71" s="125">
        <v>142</v>
      </c>
      <c r="N71" s="71">
        <f>M71/J71</f>
        <v>71</v>
      </c>
      <c r="O71" s="72">
        <f aca="true" t="shared" si="11" ref="O71:O90">L71/M71</f>
        <v>9.831478873239437</v>
      </c>
      <c r="P71" s="73">
        <v>2523.72</v>
      </c>
      <c r="Q71" s="74">
        <v>260</v>
      </c>
      <c r="R71" s="75">
        <f t="shared" si="9"/>
        <v>-0.4468205664653765</v>
      </c>
      <c r="S71" s="75">
        <f t="shared" si="10"/>
        <v>-0.45384615384615384</v>
      </c>
      <c r="T71" s="126">
        <v>53564.02</v>
      </c>
      <c r="U71" s="125">
        <v>4767</v>
      </c>
      <c r="V71" s="76">
        <f aca="true" t="shared" si="12" ref="V71:V90">T71/U71</f>
        <v>11.236421229284664</v>
      </c>
    </row>
    <row r="72" spans="1:22" s="77" customFormat="1" ht="11.25">
      <c r="A72" s="57">
        <v>66</v>
      </c>
      <c r="B72" s="78"/>
      <c r="C72" s="79" t="s">
        <v>84</v>
      </c>
      <c r="D72" s="80" t="s">
        <v>35</v>
      </c>
      <c r="E72" s="81" t="s">
        <v>84</v>
      </c>
      <c r="F72" s="82">
        <v>43189</v>
      </c>
      <c r="G72" s="63" t="s">
        <v>69</v>
      </c>
      <c r="H72" s="67">
        <v>42</v>
      </c>
      <c r="I72" s="67">
        <v>2</v>
      </c>
      <c r="J72" s="100">
        <v>2</v>
      </c>
      <c r="K72" s="68">
        <v>6</v>
      </c>
      <c r="L72" s="89">
        <v>1667</v>
      </c>
      <c r="M72" s="90">
        <v>139</v>
      </c>
      <c r="N72" s="71">
        <f>M72/J72</f>
        <v>69.5</v>
      </c>
      <c r="O72" s="72">
        <f t="shared" si="11"/>
        <v>11.992805755395683</v>
      </c>
      <c r="P72" s="73">
        <v>200</v>
      </c>
      <c r="Q72" s="74">
        <v>20</v>
      </c>
      <c r="R72" s="75">
        <f t="shared" si="9"/>
        <v>7.335</v>
      </c>
      <c r="S72" s="75">
        <f t="shared" si="10"/>
        <v>5.95</v>
      </c>
      <c r="T72" s="111">
        <v>38066</v>
      </c>
      <c r="U72" s="90">
        <v>3804</v>
      </c>
      <c r="V72" s="76">
        <f t="shared" si="12"/>
        <v>10.0068349106204</v>
      </c>
    </row>
    <row r="73" spans="1:22" s="77" customFormat="1" ht="11.25">
      <c r="A73" s="57">
        <v>67</v>
      </c>
      <c r="B73" s="78"/>
      <c r="C73" s="79" t="s">
        <v>72</v>
      </c>
      <c r="D73" s="80" t="s">
        <v>71</v>
      </c>
      <c r="E73" s="81" t="s">
        <v>72</v>
      </c>
      <c r="F73" s="82">
        <v>43182</v>
      </c>
      <c r="G73" s="63" t="s">
        <v>70</v>
      </c>
      <c r="H73" s="67">
        <v>23</v>
      </c>
      <c r="I73" s="67">
        <v>5</v>
      </c>
      <c r="J73" s="100">
        <v>5</v>
      </c>
      <c r="K73" s="68">
        <v>6</v>
      </c>
      <c r="L73" s="107">
        <v>1348</v>
      </c>
      <c r="M73" s="108">
        <v>122</v>
      </c>
      <c r="N73" s="71">
        <f>M73/J73</f>
        <v>24.4</v>
      </c>
      <c r="O73" s="72">
        <f t="shared" si="11"/>
        <v>11.049180327868852</v>
      </c>
      <c r="P73" s="73">
        <v>1094</v>
      </c>
      <c r="Q73" s="74">
        <v>110</v>
      </c>
      <c r="R73" s="75">
        <f t="shared" si="9"/>
        <v>0.23217550274223034</v>
      </c>
      <c r="S73" s="75">
        <f t="shared" si="10"/>
        <v>0.10909090909090909</v>
      </c>
      <c r="T73" s="107">
        <v>88751.58</v>
      </c>
      <c r="U73" s="108">
        <v>7438</v>
      </c>
      <c r="V73" s="76">
        <f t="shared" si="12"/>
        <v>11.93218338262974</v>
      </c>
    </row>
    <row r="74" spans="1:22" s="77" customFormat="1" ht="11.25">
      <c r="A74" s="57">
        <v>68</v>
      </c>
      <c r="B74" s="78"/>
      <c r="C74" s="59" t="s">
        <v>44</v>
      </c>
      <c r="D74" s="60" t="s">
        <v>45</v>
      </c>
      <c r="E74" s="61" t="s">
        <v>46</v>
      </c>
      <c r="F74" s="62">
        <v>43189</v>
      </c>
      <c r="G74" s="63" t="s">
        <v>27</v>
      </c>
      <c r="H74" s="64">
        <v>137</v>
      </c>
      <c r="I74" s="65">
        <v>1</v>
      </c>
      <c r="J74" s="66">
        <v>1</v>
      </c>
      <c r="K74" s="68">
        <v>6</v>
      </c>
      <c r="L74" s="69">
        <v>826</v>
      </c>
      <c r="M74" s="70">
        <v>118</v>
      </c>
      <c r="N74" s="71">
        <f>M74/J74</f>
        <v>118</v>
      </c>
      <c r="O74" s="72">
        <f t="shared" si="11"/>
        <v>7</v>
      </c>
      <c r="P74" s="73">
        <v>13116</v>
      </c>
      <c r="Q74" s="74">
        <v>856</v>
      </c>
      <c r="R74" s="75">
        <f t="shared" si="9"/>
        <v>-0.9370234827691369</v>
      </c>
      <c r="S74" s="75">
        <f t="shared" si="10"/>
        <v>-0.8621495327102804</v>
      </c>
      <c r="T74" s="69">
        <v>2955500</v>
      </c>
      <c r="U74" s="70">
        <v>179583</v>
      </c>
      <c r="V74" s="76">
        <f t="shared" si="12"/>
        <v>16.457571150944133</v>
      </c>
    </row>
    <row r="75" spans="1:22" s="77" customFormat="1" ht="11.25">
      <c r="A75" s="57">
        <v>69</v>
      </c>
      <c r="B75" s="78"/>
      <c r="C75" s="79" t="s">
        <v>48</v>
      </c>
      <c r="D75" s="80" t="s">
        <v>45</v>
      </c>
      <c r="E75" s="81" t="s">
        <v>49</v>
      </c>
      <c r="F75" s="82">
        <v>43203</v>
      </c>
      <c r="G75" s="63" t="s">
        <v>50</v>
      </c>
      <c r="H75" s="67">
        <v>170</v>
      </c>
      <c r="I75" s="92">
        <v>2</v>
      </c>
      <c r="J75" s="93">
        <v>2</v>
      </c>
      <c r="K75" s="68">
        <v>4</v>
      </c>
      <c r="L75" s="94">
        <v>639</v>
      </c>
      <c r="M75" s="95">
        <v>101</v>
      </c>
      <c r="N75" s="71">
        <f>M75/J75</f>
        <v>50.5</v>
      </c>
      <c r="O75" s="72">
        <f t="shared" si="11"/>
        <v>6.326732673267327</v>
      </c>
      <c r="P75" s="73">
        <v>2552</v>
      </c>
      <c r="Q75" s="74">
        <v>368</v>
      </c>
      <c r="R75" s="75">
        <f t="shared" si="9"/>
        <v>-0.7496081504702194</v>
      </c>
      <c r="S75" s="75">
        <f t="shared" si="10"/>
        <v>-0.7255434782608695</v>
      </c>
      <c r="T75" s="96">
        <v>263863.93</v>
      </c>
      <c r="U75" s="97">
        <v>21303</v>
      </c>
      <c r="V75" s="76">
        <f t="shared" si="12"/>
        <v>12.386233394357602</v>
      </c>
    </row>
    <row r="76" spans="1:22" s="77" customFormat="1" ht="11.25">
      <c r="A76" s="57">
        <v>70</v>
      </c>
      <c r="B76" s="91"/>
      <c r="C76" s="59" t="s">
        <v>121</v>
      </c>
      <c r="D76" s="60"/>
      <c r="E76" s="61" t="s">
        <v>122</v>
      </c>
      <c r="F76" s="62">
        <v>42566</v>
      </c>
      <c r="G76" s="63" t="s">
        <v>52</v>
      </c>
      <c r="H76" s="64">
        <v>345</v>
      </c>
      <c r="I76" s="64">
        <v>1</v>
      </c>
      <c r="J76" s="100">
        <v>1</v>
      </c>
      <c r="K76" s="68">
        <v>26</v>
      </c>
      <c r="L76" s="112">
        <v>1000</v>
      </c>
      <c r="M76" s="115">
        <v>100</v>
      </c>
      <c r="N76" s="71">
        <f>M76/J76</f>
        <v>100</v>
      </c>
      <c r="O76" s="72">
        <f t="shared" si="11"/>
        <v>10</v>
      </c>
      <c r="P76" s="73">
        <v>2000</v>
      </c>
      <c r="Q76" s="74">
        <v>200</v>
      </c>
      <c r="R76" s="75">
        <f t="shared" si="9"/>
        <v>-0.5</v>
      </c>
      <c r="S76" s="75">
        <f t="shared" si="10"/>
        <v>-0.5</v>
      </c>
      <c r="T76" s="114">
        <v>14678260.880000003</v>
      </c>
      <c r="U76" s="113">
        <v>1308876</v>
      </c>
      <c r="V76" s="76">
        <f t="shared" si="12"/>
        <v>11.214401425345107</v>
      </c>
    </row>
    <row r="77" spans="1:22" s="77" customFormat="1" ht="11.25">
      <c r="A77" s="57">
        <v>71</v>
      </c>
      <c r="B77" s="78"/>
      <c r="C77" s="79" t="s">
        <v>86</v>
      </c>
      <c r="D77" s="80" t="s">
        <v>30</v>
      </c>
      <c r="E77" s="81" t="s">
        <v>87</v>
      </c>
      <c r="F77" s="82">
        <v>43196</v>
      </c>
      <c r="G77" s="63" t="s">
        <v>64</v>
      </c>
      <c r="H77" s="67">
        <v>39</v>
      </c>
      <c r="I77" s="67">
        <v>1</v>
      </c>
      <c r="J77" s="100">
        <v>1</v>
      </c>
      <c r="K77" s="68">
        <v>5</v>
      </c>
      <c r="L77" s="124">
        <v>599</v>
      </c>
      <c r="M77" s="125">
        <v>96</v>
      </c>
      <c r="N77" s="71">
        <f>M77/J77</f>
        <v>96</v>
      </c>
      <c r="O77" s="72">
        <f t="shared" si="11"/>
        <v>6.239583333333333</v>
      </c>
      <c r="P77" s="73">
        <v>97</v>
      </c>
      <c r="Q77" s="106">
        <v>13</v>
      </c>
      <c r="R77" s="75">
        <f t="shared" si="9"/>
        <v>5.175257731958763</v>
      </c>
      <c r="S77" s="75">
        <f t="shared" si="10"/>
        <v>6.384615384615385</v>
      </c>
      <c r="T77" s="124">
        <v>28222.5</v>
      </c>
      <c r="U77" s="125">
        <v>2361</v>
      </c>
      <c r="V77" s="76">
        <f t="shared" si="12"/>
        <v>11.953621346886912</v>
      </c>
    </row>
    <row r="78" spans="1:22" s="77" customFormat="1" ht="11.25">
      <c r="A78" s="57">
        <v>72</v>
      </c>
      <c r="B78" s="78"/>
      <c r="C78" s="79" t="s">
        <v>124</v>
      </c>
      <c r="D78" s="80" t="s">
        <v>30</v>
      </c>
      <c r="E78" s="81" t="s">
        <v>125</v>
      </c>
      <c r="F78" s="82">
        <v>42930</v>
      </c>
      <c r="G78" s="63" t="s">
        <v>64</v>
      </c>
      <c r="H78" s="67">
        <v>26</v>
      </c>
      <c r="I78" s="67">
        <v>1</v>
      </c>
      <c r="J78" s="100">
        <v>1</v>
      </c>
      <c r="K78" s="68">
        <v>7</v>
      </c>
      <c r="L78" s="112">
        <v>600</v>
      </c>
      <c r="M78" s="113">
        <v>95</v>
      </c>
      <c r="N78" s="71">
        <f>M78/J78</f>
        <v>95</v>
      </c>
      <c r="O78" s="72">
        <f t="shared" si="11"/>
        <v>6.315789473684211</v>
      </c>
      <c r="P78" s="73">
        <v>83</v>
      </c>
      <c r="Q78" s="106">
        <v>11</v>
      </c>
      <c r="R78" s="75">
        <f t="shared" si="9"/>
        <v>6.228915662650603</v>
      </c>
      <c r="S78" s="75">
        <f t="shared" si="10"/>
        <v>7.636363636363637</v>
      </c>
      <c r="T78" s="114">
        <v>16840.5</v>
      </c>
      <c r="U78" s="113">
        <v>1567</v>
      </c>
      <c r="V78" s="76">
        <f t="shared" si="12"/>
        <v>10.746968730057434</v>
      </c>
    </row>
    <row r="79" spans="1:22" s="77" customFormat="1" ht="11.25">
      <c r="A79" s="57">
        <v>73</v>
      </c>
      <c r="B79" s="78"/>
      <c r="C79" s="79" t="s">
        <v>97</v>
      </c>
      <c r="D79" s="80" t="s">
        <v>33</v>
      </c>
      <c r="E79" s="81" t="s">
        <v>98</v>
      </c>
      <c r="F79" s="82">
        <v>43021</v>
      </c>
      <c r="G79" s="63" t="s">
        <v>50</v>
      </c>
      <c r="H79" s="67">
        <v>92</v>
      </c>
      <c r="I79" s="67">
        <v>1</v>
      </c>
      <c r="J79" s="100">
        <v>1</v>
      </c>
      <c r="K79" s="68">
        <v>24</v>
      </c>
      <c r="L79" s="112">
        <v>756.99</v>
      </c>
      <c r="M79" s="113">
        <v>64</v>
      </c>
      <c r="N79" s="71">
        <f>M79/J79</f>
        <v>64</v>
      </c>
      <c r="O79" s="72">
        <f t="shared" si="11"/>
        <v>11.82796875</v>
      </c>
      <c r="P79" s="73">
        <v>1782</v>
      </c>
      <c r="Q79" s="106">
        <v>356</v>
      </c>
      <c r="R79" s="75">
        <f t="shared" si="9"/>
        <v>-0.5752020202020202</v>
      </c>
      <c r="S79" s="75">
        <f t="shared" si="10"/>
        <v>-0.8202247191011236</v>
      </c>
      <c r="T79" s="114">
        <v>245504.93999999997</v>
      </c>
      <c r="U79" s="113">
        <v>27698</v>
      </c>
      <c r="V79" s="76">
        <f t="shared" si="12"/>
        <v>8.863634197414974</v>
      </c>
    </row>
    <row r="80" spans="1:22" s="77" customFormat="1" ht="11.25">
      <c r="A80" s="57">
        <v>74</v>
      </c>
      <c r="B80" s="78"/>
      <c r="C80" s="79" t="s">
        <v>92</v>
      </c>
      <c r="D80" s="80" t="s">
        <v>30</v>
      </c>
      <c r="E80" s="81" t="s">
        <v>93</v>
      </c>
      <c r="F80" s="82">
        <v>42846</v>
      </c>
      <c r="G80" s="63" t="s">
        <v>31</v>
      </c>
      <c r="H80" s="67">
        <v>246</v>
      </c>
      <c r="I80" s="67">
        <v>2</v>
      </c>
      <c r="J80" s="100">
        <v>2</v>
      </c>
      <c r="K80" s="68">
        <v>46</v>
      </c>
      <c r="L80" s="69">
        <v>330</v>
      </c>
      <c r="M80" s="70">
        <v>63</v>
      </c>
      <c r="N80" s="71">
        <f>M80/J80</f>
        <v>31.5</v>
      </c>
      <c r="O80" s="72">
        <f t="shared" si="11"/>
        <v>5.238095238095238</v>
      </c>
      <c r="P80" s="73">
        <v>3802.5</v>
      </c>
      <c r="Q80" s="74">
        <v>340</v>
      </c>
      <c r="R80" s="75">
        <f t="shared" si="9"/>
        <v>-0.9132149901380671</v>
      </c>
      <c r="S80" s="75">
        <f t="shared" si="10"/>
        <v>-0.8147058823529412</v>
      </c>
      <c r="T80" s="85">
        <v>5016908.57</v>
      </c>
      <c r="U80" s="86">
        <v>468421</v>
      </c>
      <c r="V80" s="76">
        <f t="shared" si="12"/>
        <v>10.710255453961288</v>
      </c>
    </row>
    <row r="81" spans="1:22" s="77" customFormat="1" ht="11.25">
      <c r="A81" s="57">
        <v>75</v>
      </c>
      <c r="B81" s="91"/>
      <c r="C81" s="79" t="s">
        <v>131</v>
      </c>
      <c r="D81" s="80" t="s">
        <v>35</v>
      </c>
      <c r="E81" s="81" t="s">
        <v>132</v>
      </c>
      <c r="F81" s="82">
        <v>43210</v>
      </c>
      <c r="G81" s="63" t="s">
        <v>113</v>
      </c>
      <c r="H81" s="67">
        <v>60</v>
      </c>
      <c r="I81" s="67">
        <v>1</v>
      </c>
      <c r="J81" s="100">
        <v>1</v>
      </c>
      <c r="K81" s="68">
        <v>3</v>
      </c>
      <c r="L81" s="112">
        <v>570</v>
      </c>
      <c r="M81" s="115">
        <v>56</v>
      </c>
      <c r="N81" s="71">
        <f>M81/J81</f>
        <v>56</v>
      </c>
      <c r="O81" s="72">
        <f t="shared" si="11"/>
        <v>10.178571428571429</v>
      </c>
      <c r="P81" s="73">
        <v>30622.3</v>
      </c>
      <c r="Q81" s="74">
        <v>2243</v>
      </c>
      <c r="R81" s="75">
        <f t="shared" si="9"/>
        <v>-0.9813861140410747</v>
      </c>
      <c r="S81" s="75">
        <f t="shared" si="10"/>
        <v>-0.9750334373606777</v>
      </c>
      <c r="T81" s="112">
        <v>208191.7</v>
      </c>
      <c r="U81" s="115">
        <v>14880</v>
      </c>
      <c r="V81" s="76">
        <f t="shared" si="12"/>
        <v>13.991377688172044</v>
      </c>
    </row>
    <row r="82" spans="1:22" s="77" customFormat="1" ht="11.25">
      <c r="A82" s="57">
        <v>76</v>
      </c>
      <c r="B82" s="78"/>
      <c r="C82" s="79" t="s">
        <v>95</v>
      </c>
      <c r="D82" s="80" t="s">
        <v>53</v>
      </c>
      <c r="E82" s="81" t="s">
        <v>96</v>
      </c>
      <c r="F82" s="82">
        <v>43189</v>
      </c>
      <c r="G82" s="63" t="s">
        <v>64</v>
      </c>
      <c r="H82" s="67">
        <v>32</v>
      </c>
      <c r="I82" s="67">
        <v>1</v>
      </c>
      <c r="J82" s="100">
        <v>1</v>
      </c>
      <c r="K82" s="68">
        <v>3</v>
      </c>
      <c r="L82" s="112">
        <v>553</v>
      </c>
      <c r="M82" s="113">
        <v>51</v>
      </c>
      <c r="N82" s="71">
        <f>M82/J82</f>
        <v>51</v>
      </c>
      <c r="O82" s="72">
        <f t="shared" si="11"/>
        <v>10.843137254901961</v>
      </c>
      <c r="P82" s="73">
        <v>6022.5</v>
      </c>
      <c r="Q82" s="106">
        <v>509</v>
      </c>
      <c r="R82" s="75">
        <f t="shared" si="9"/>
        <v>-0.9081776670817767</v>
      </c>
      <c r="S82" s="75">
        <f t="shared" si="10"/>
        <v>-0.899803536345776</v>
      </c>
      <c r="T82" s="114">
        <v>40645</v>
      </c>
      <c r="U82" s="113">
        <v>3346</v>
      </c>
      <c r="V82" s="76">
        <f t="shared" si="12"/>
        <v>12.147340107591154</v>
      </c>
    </row>
    <row r="83" spans="1:22" s="77" customFormat="1" ht="11.25">
      <c r="A83" s="57">
        <v>77</v>
      </c>
      <c r="B83" s="78"/>
      <c r="C83" s="79" t="s">
        <v>147</v>
      </c>
      <c r="D83" s="80" t="s">
        <v>45</v>
      </c>
      <c r="E83" s="81" t="s">
        <v>147</v>
      </c>
      <c r="F83" s="82">
        <v>43217</v>
      </c>
      <c r="G83" s="63" t="s">
        <v>31</v>
      </c>
      <c r="H83" s="67">
        <v>80</v>
      </c>
      <c r="I83" s="83">
        <v>6</v>
      </c>
      <c r="J83" s="84">
        <v>6</v>
      </c>
      <c r="K83" s="68">
        <v>2</v>
      </c>
      <c r="L83" s="69">
        <v>429.9</v>
      </c>
      <c r="M83" s="70">
        <v>47</v>
      </c>
      <c r="N83" s="71">
        <f>M83/J83</f>
        <v>7.833333333333333</v>
      </c>
      <c r="O83" s="72">
        <f t="shared" si="11"/>
        <v>9.146808510638298</v>
      </c>
      <c r="P83" s="73">
        <v>24907.21</v>
      </c>
      <c r="Q83" s="74">
        <v>2440</v>
      </c>
      <c r="R83" s="75">
        <f t="shared" si="9"/>
        <v>-0.9827399375522188</v>
      </c>
      <c r="S83" s="75">
        <f t="shared" si="10"/>
        <v>-0.9807377049180328</v>
      </c>
      <c r="T83" s="85">
        <v>25337.11</v>
      </c>
      <c r="U83" s="86">
        <v>2487</v>
      </c>
      <c r="V83" s="76">
        <f t="shared" si="12"/>
        <v>10.187820667470849</v>
      </c>
    </row>
    <row r="84" spans="1:22" s="77" customFormat="1" ht="11.25">
      <c r="A84" s="57">
        <v>78</v>
      </c>
      <c r="B84" s="78"/>
      <c r="C84" s="79" t="s">
        <v>67</v>
      </c>
      <c r="D84" s="80" t="s">
        <v>33</v>
      </c>
      <c r="E84" s="81" t="s">
        <v>67</v>
      </c>
      <c r="F84" s="82">
        <v>43147</v>
      </c>
      <c r="G84" s="63" t="s">
        <v>31</v>
      </c>
      <c r="H84" s="67">
        <v>373</v>
      </c>
      <c r="I84" s="67">
        <v>3</v>
      </c>
      <c r="J84" s="100">
        <v>1</v>
      </c>
      <c r="K84" s="68">
        <v>10</v>
      </c>
      <c r="L84" s="69">
        <v>282</v>
      </c>
      <c r="M84" s="70">
        <v>47</v>
      </c>
      <c r="N84" s="71">
        <f>M84/J84</f>
        <v>47</v>
      </c>
      <c r="O84" s="72">
        <f t="shared" si="11"/>
        <v>6</v>
      </c>
      <c r="P84" s="73">
        <v>484</v>
      </c>
      <c r="Q84" s="74">
        <v>55</v>
      </c>
      <c r="R84" s="75">
        <f t="shared" si="9"/>
        <v>-0.41735537190082644</v>
      </c>
      <c r="S84" s="75">
        <f t="shared" si="10"/>
        <v>-0.14545454545454545</v>
      </c>
      <c r="T84" s="85">
        <v>11298366.66</v>
      </c>
      <c r="U84" s="86">
        <v>955584</v>
      </c>
      <c r="V84" s="76">
        <f t="shared" si="12"/>
        <v>11.823520130098453</v>
      </c>
    </row>
    <row r="85" spans="1:22" s="77" customFormat="1" ht="11.25">
      <c r="A85" s="57">
        <v>79</v>
      </c>
      <c r="B85" s="78"/>
      <c r="C85" s="79" t="s">
        <v>90</v>
      </c>
      <c r="D85" s="80" t="s">
        <v>35</v>
      </c>
      <c r="E85" s="81" t="s">
        <v>90</v>
      </c>
      <c r="F85" s="82">
        <v>43182</v>
      </c>
      <c r="G85" s="63" t="s">
        <v>50</v>
      </c>
      <c r="H85" s="67">
        <v>44</v>
      </c>
      <c r="I85" s="92">
        <v>1</v>
      </c>
      <c r="J85" s="93">
        <v>1</v>
      </c>
      <c r="K85" s="68">
        <v>7</v>
      </c>
      <c r="L85" s="94">
        <v>520</v>
      </c>
      <c r="M85" s="95">
        <v>45</v>
      </c>
      <c r="N85" s="71">
        <f>M85/J85</f>
        <v>45</v>
      </c>
      <c r="O85" s="72">
        <f t="shared" si="11"/>
        <v>11.555555555555555</v>
      </c>
      <c r="P85" s="73">
        <v>295</v>
      </c>
      <c r="Q85" s="74">
        <v>25</v>
      </c>
      <c r="R85" s="75">
        <f t="shared" si="9"/>
        <v>0.7627118644067796</v>
      </c>
      <c r="S85" s="75">
        <f t="shared" si="10"/>
        <v>0.8</v>
      </c>
      <c r="T85" s="96">
        <v>90538.28</v>
      </c>
      <c r="U85" s="97">
        <v>7102</v>
      </c>
      <c r="V85" s="76">
        <f t="shared" si="12"/>
        <v>12.748279357927345</v>
      </c>
    </row>
    <row r="86" spans="1:22" s="77" customFormat="1" ht="11.25">
      <c r="A86" s="57">
        <v>80</v>
      </c>
      <c r="B86" s="91"/>
      <c r="C86" s="59" t="s">
        <v>62</v>
      </c>
      <c r="D86" s="60" t="s">
        <v>35</v>
      </c>
      <c r="E86" s="61" t="s">
        <v>63</v>
      </c>
      <c r="F86" s="62">
        <v>43196</v>
      </c>
      <c r="G86" s="63" t="s">
        <v>52</v>
      </c>
      <c r="H86" s="64">
        <v>106</v>
      </c>
      <c r="I86" s="103">
        <v>1</v>
      </c>
      <c r="J86" s="104">
        <v>1</v>
      </c>
      <c r="K86" s="68">
        <v>3</v>
      </c>
      <c r="L86" s="105">
        <v>463</v>
      </c>
      <c r="M86" s="97">
        <v>38</v>
      </c>
      <c r="N86" s="71">
        <f>M86/J86</f>
        <v>38</v>
      </c>
      <c r="O86" s="72">
        <f t="shared" si="11"/>
        <v>12.18421052631579</v>
      </c>
      <c r="P86" s="73">
        <v>25542.14</v>
      </c>
      <c r="Q86" s="74">
        <v>2068</v>
      </c>
      <c r="R86" s="75">
        <f t="shared" si="9"/>
        <v>-0.9818730928575288</v>
      </c>
      <c r="S86" s="75">
        <f t="shared" si="10"/>
        <v>-0.9816247582205029</v>
      </c>
      <c r="T86" s="105">
        <v>272577.17</v>
      </c>
      <c r="U86" s="97">
        <v>22124</v>
      </c>
      <c r="V86" s="76">
        <f t="shared" si="12"/>
        <v>12.320428945941059</v>
      </c>
    </row>
    <row r="87" spans="1:22" s="77" customFormat="1" ht="11.25">
      <c r="A87" s="57">
        <v>81</v>
      </c>
      <c r="B87" s="78"/>
      <c r="C87" s="79" t="s">
        <v>47</v>
      </c>
      <c r="D87" s="80" t="s">
        <v>45</v>
      </c>
      <c r="E87" s="81" t="s">
        <v>47</v>
      </c>
      <c r="F87" s="82">
        <v>43070</v>
      </c>
      <c r="G87" s="63" t="s">
        <v>31</v>
      </c>
      <c r="H87" s="67">
        <v>379</v>
      </c>
      <c r="I87" s="83">
        <v>1</v>
      </c>
      <c r="J87" s="84">
        <v>1</v>
      </c>
      <c r="K87" s="68">
        <v>21</v>
      </c>
      <c r="L87" s="69">
        <v>193</v>
      </c>
      <c r="M87" s="70">
        <v>22</v>
      </c>
      <c r="N87" s="71">
        <f>M87/J87</f>
        <v>22</v>
      </c>
      <c r="O87" s="72">
        <f t="shared" si="11"/>
        <v>8.772727272727273</v>
      </c>
      <c r="P87" s="73">
        <v>140</v>
      </c>
      <c r="Q87" s="74">
        <v>20</v>
      </c>
      <c r="R87" s="75">
        <f t="shared" si="9"/>
        <v>0.37857142857142856</v>
      </c>
      <c r="S87" s="75">
        <f t="shared" si="10"/>
        <v>0.1</v>
      </c>
      <c r="T87" s="85">
        <v>64435301.52</v>
      </c>
      <c r="U87" s="86">
        <v>5273551</v>
      </c>
      <c r="V87" s="76">
        <f t="shared" si="12"/>
        <v>12.218579382279607</v>
      </c>
    </row>
    <row r="88" spans="1:22" s="77" customFormat="1" ht="11.25">
      <c r="A88" s="57">
        <v>82</v>
      </c>
      <c r="B88" s="78"/>
      <c r="C88" s="59" t="s">
        <v>133</v>
      </c>
      <c r="D88" s="60" t="s">
        <v>53</v>
      </c>
      <c r="E88" s="61" t="s">
        <v>133</v>
      </c>
      <c r="F88" s="62">
        <v>43210</v>
      </c>
      <c r="G88" s="63" t="s">
        <v>52</v>
      </c>
      <c r="H88" s="64">
        <v>111</v>
      </c>
      <c r="I88" s="64">
        <v>1</v>
      </c>
      <c r="J88" s="100">
        <v>1</v>
      </c>
      <c r="K88" s="68">
        <v>3</v>
      </c>
      <c r="L88" s="112">
        <v>146</v>
      </c>
      <c r="M88" s="115">
        <v>12</v>
      </c>
      <c r="N88" s="71">
        <f>M88/J88</f>
        <v>12</v>
      </c>
      <c r="O88" s="72">
        <f t="shared" si="11"/>
        <v>12.166666666666666</v>
      </c>
      <c r="P88" s="73">
        <v>830.5</v>
      </c>
      <c r="Q88" s="74">
        <v>94</v>
      </c>
      <c r="R88" s="75">
        <f t="shared" si="9"/>
        <v>-0.8242022877784467</v>
      </c>
      <c r="S88" s="75">
        <f t="shared" si="10"/>
        <v>-0.8723404255319149</v>
      </c>
      <c r="T88" s="114">
        <v>71456.16</v>
      </c>
      <c r="U88" s="113">
        <v>6325</v>
      </c>
      <c r="V88" s="76">
        <f t="shared" si="12"/>
        <v>11.297416600790514</v>
      </c>
    </row>
    <row r="89" spans="1:22" s="77" customFormat="1" ht="11.25">
      <c r="A89" s="57">
        <v>83</v>
      </c>
      <c r="B89" s="78"/>
      <c r="C89" s="120" t="s">
        <v>148</v>
      </c>
      <c r="D89" s="80" t="s">
        <v>45</v>
      </c>
      <c r="E89" s="99" t="s">
        <v>148</v>
      </c>
      <c r="F89" s="82">
        <v>43217</v>
      </c>
      <c r="G89" s="63" t="s">
        <v>51</v>
      </c>
      <c r="H89" s="67">
        <v>18</v>
      </c>
      <c r="I89" s="67">
        <v>1</v>
      </c>
      <c r="J89" s="100">
        <v>1</v>
      </c>
      <c r="K89" s="68">
        <v>2</v>
      </c>
      <c r="L89" s="116">
        <v>38</v>
      </c>
      <c r="M89" s="117">
        <v>6</v>
      </c>
      <c r="N89" s="71">
        <f>M89/J89</f>
        <v>6</v>
      </c>
      <c r="O89" s="72">
        <f t="shared" si="11"/>
        <v>6.333333333333333</v>
      </c>
      <c r="P89" s="101">
        <v>5731.62</v>
      </c>
      <c r="Q89" s="102">
        <v>590</v>
      </c>
      <c r="R89" s="75">
        <f t="shared" si="9"/>
        <v>-0.993370111765958</v>
      </c>
      <c r="S89" s="75">
        <f t="shared" si="10"/>
        <v>-0.9898305084745763</v>
      </c>
      <c r="T89" s="116">
        <v>5769.62</v>
      </c>
      <c r="U89" s="117">
        <v>596</v>
      </c>
      <c r="V89" s="76">
        <f t="shared" si="12"/>
        <v>9.680570469798658</v>
      </c>
    </row>
    <row r="90" spans="1:22" s="77" customFormat="1" ht="11.25">
      <c r="A90" s="57">
        <v>84</v>
      </c>
      <c r="B90" s="121"/>
      <c r="C90" s="79" t="s">
        <v>68</v>
      </c>
      <c r="D90" s="80" t="s">
        <v>35</v>
      </c>
      <c r="E90" s="81" t="s">
        <v>68</v>
      </c>
      <c r="F90" s="82">
        <v>43203</v>
      </c>
      <c r="G90" s="63" t="s">
        <v>69</v>
      </c>
      <c r="H90" s="67">
        <v>34</v>
      </c>
      <c r="I90" s="67">
        <v>1</v>
      </c>
      <c r="J90" s="100">
        <v>1</v>
      </c>
      <c r="K90" s="68">
        <v>4</v>
      </c>
      <c r="L90" s="89">
        <v>60</v>
      </c>
      <c r="M90" s="90">
        <v>5</v>
      </c>
      <c r="N90" s="71">
        <f>M90/J90</f>
        <v>5</v>
      </c>
      <c r="O90" s="72">
        <f t="shared" si="11"/>
        <v>12</v>
      </c>
      <c r="P90" s="73">
        <v>2239</v>
      </c>
      <c r="Q90" s="74">
        <v>157</v>
      </c>
      <c r="R90" s="75">
        <f t="shared" si="9"/>
        <v>-0.9732023224653863</v>
      </c>
      <c r="S90" s="75">
        <f t="shared" si="10"/>
        <v>-0.9681528662420382</v>
      </c>
      <c r="T90" s="89">
        <v>19776</v>
      </c>
      <c r="U90" s="90">
        <v>1564</v>
      </c>
      <c r="V90" s="76">
        <f t="shared" si="12"/>
        <v>12.64450127877238</v>
      </c>
    </row>
  </sheetData>
  <sheetProtection selectLockedCells="1" selectUnlockedCells="1"/>
  <mergeCells count="9">
    <mergeCell ref="T4:V4"/>
    <mergeCell ref="L4:M4"/>
    <mergeCell ref="N4:O4"/>
    <mergeCell ref="P4:Q4"/>
    <mergeCell ref="R4:S4"/>
    <mergeCell ref="B1:C1"/>
    <mergeCell ref="L1:V3"/>
    <mergeCell ref="B2:C2"/>
    <mergeCell ref="B3:C3"/>
  </mergeCells>
  <hyperlinks>
    <hyperlink ref="B2" r:id="rId1" display="http://www.antraktsinema.com"/>
  </hyperlinks>
  <printOptions/>
  <pageMargins left="0.3" right="0.12986111111111112" top="0.1798611111111111" bottom="0.20972222222222223" header="0.5118055555555555" footer="0.5118055555555555"/>
  <pageSetup horizontalDpi="300" verticalDpi="300" orientation="landscape" paperSize="9" scale="4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Deniz Yavuz - Antrakt</dc:creator>
  <cp:keywords/>
  <dc:description/>
  <cp:lastModifiedBy>Win7</cp:lastModifiedBy>
  <cp:lastPrinted>2015-01-21T23:11:37Z</cp:lastPrinted>
  <dcterms:created xsi:type="dcterms:W3CDTF">2006-03-15T09:07:04Z</dcterms:created>
  <dcterms:modified xsi:type="dcterms:W3CDTF">2018-05-11T16:22:32Z</dcterms:modified>
  <cp:category/>
  <cp:version/>
  <cp:contentType/>
  <cp:contentStatus/>
  <cp:revision>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1033-10.2.0.5811</vt:lpwstr>
  </property>
  <property fmtid="{D5CDD505-2E9C-101B-9397-08002B2CF9AE}" pid="3" name="_AdHocReviewCycleID">
    <vt:r8>-1892574857</vt:r8>
  </property>
  <property fmtid="{D5CDD505-2E9C-101B-9397-08002B2CF9AE}" pid="4" name="_AuthorEmail">
    <vt:lpwstr>Haluk.Kaplanoglu@warnerbros.com</vt:lpwstr>
  </property>
  <property fmtid="{D5CDD505-2E9C-101B-9397-08002B2CF9AE}" pid="5" name="_AuthorEmailDisplayName">
    <vt:lpwstr>Kaplanoglu, Haluk</vt:lpwstr>
  </property>
  <property fmtid="{D5CDD505-2E9C-101B-9397-08002B2CF9AE}" pid="6" name="_EmailSubject">
    <vt:lpwstr>New Weekend Ranking.xls</vt:lpwstr>
  </property>
</Properties>
</file>