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5330" windowHeight="4335" tabRatio="685" activeTab="0"/>
  </bookViews>
  <sheets>
    <sheet name="27.4-3.5.2018 (hafta)" sheetId="1" r:id="rId1"/>
  </sheets>
  <definedNames>
    <definedName name="Excel_BuiltIn__FilterDatabase" localSheetId="0">'27.4-3.5.2018 (hafta)'!$A$1:$V$81</definedName>
    <definedName name="_xlnm.Print_Area" localSheetId="0">'27.4-3.5.2018 (hafta)'!#REF!</definedName>
  </definedNames>
  <calcPr fullCalcOnLoad="1"/>
</workbook>
</file>

<file path=xl/sharedStrings.xml><?xml version="1.0" encoding="utf-8"?>
<sst xmlns="http://schemas.openxmlformats.org/spreadsheetml/2006/main" count="339" uniqueCount="163">
  <si>
    <t xml:space="preserve"> </t>
  </si>
  <si>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</si>
  <si>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</si>
  <si>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</si>
  <si>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</si>
  <si>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</si>
  <si>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</si>
  <si>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</si>
  <si>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</si>
  <si>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</si>
  <si>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</si>
  <si>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</si>
  <si>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</si>
  <si>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</si>
  <si>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</si>
  <si>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</si>
  <si>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</si>
  <si>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</si>
  <si>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</si>
  <si>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</si>
  <si>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</si>
  <si>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</si>
  <si>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</si>
  <si>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</si>
  <si>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YENİ</t>
  </si>
  <si>
    <t>RAMPAGE</t>
  </si>
  <si>
    <t>13+</t>
  </si>
  <si>
    <t>WARNER BROS. TURKEY</t>
  </si>
  <si>
    <t>RAMPAGE: BÜYÜK YIKIM</t>
  </si>
  <si>
    <t>BİZİM KÖYÜN ŞARKISI</t>
  </si>
  <si>
    <t>G</t>
  </si>
  <si>
    <t>CGVMARS DAĞITIM</t>
  </si>
  <si>
    <t>AİLECEK ŞAŞKINIZ</t>
  </si>
  <si>
    <t>7+</t>
  </si>
  <si>
    <t>OFLU HOCA TRAKYA'DA</t>
  </si>
  <si>
    <t>15+</t>
  </si>
  <si>
    <t>UIP TURKEY</t>
  </si>
  <si>
    <t>A QUIET PLACE</t>
  </si>
  <si>
    <t>SESSİZ BİR YER</t>
  </si>
  <si>
    <t>CAN FEDA</t>
  </si>
  <si>
    <t>THE NUT JOB 2: NUTTY BY NATURE</t>
  </si>
  <si>
    <t>FINDIK İŞİ 2</t>
  </si>
  <si>
    <t>KELEBEKLER</t>
  </si>
  <si>
    <t>CHANTIER FILMS</t>
  </si>
  <si>
    <t>READY PLAYER ONE</t>
  </si>
  <si>
    <t>7+13A</t>
  </si>
  <si>
    <t>BAŞLAT: READY PLAYER ONE</t>
  </si>
  <si>
    <t>AİLE ARASINDA</t>
  </si>
  <si>
    <t>EARLY MAN</t>
  </si>
  <si>
    <t>TAŞ DEVRİ FİRARDA</t>
  </si>
  <si>
    <t>BİR FİLM</t>
  </si>
  <si>
    <t>KARIMI GÖRDÜNÜZ MÜ?</t>
  </si>
  <si>
    <t>DERİN FİLM</t>
  </si>
  <si>
    <t>KAYBEDENLER KULÜBÜ YOLDA</t>
  </si>
  <si>
    <t>TME</t>
  </si>
  <si>
    <t>ARADA</t>
  </si>
  <si>
    <t>13+15A</t>
  </si>
  <si>
    <t>FERDINAND</t>
  </si>
  <si>
    <t>7A</t>
  </si>
  <si>
    <t>KARDEŞİM İÇİN DER'A</t>
  </si>
  <si>
    <t>UNA MUJER FANTASTICA</t>
  </si>
  <si>
    <t>KURMACA</t>
  </si>
  <si>
    <t>MUHTEŞEM KADIN</t>
  </si>
  <si>
    <t>AYLA</t>
  </si>
  <si>
    <t>DİRENİŞ: KARATAY</t>
  </si>
  <si>
    <t>OLVIDATE DA NICK</t>
  </si>
  <si>
    <t>ESKİ KOCAM(IZ)</t>
  </si>
  <si>
    <t>RUBEZH</t>
  </si>
  <si>
    <t>ÖZEN FİLM</t>
  </si>
  <si>
    <t>ZAMANIN SINIRINDA</t>
  </si>
  <si>
    <t>BOBBY THE HEDGEHOG</t>
  </si>
  <si>
    <t>BOBİ: DİKENLERİN GÜCÜ ADINA!</t>
  </si>
  <si>
    <t>KIZIM VE BEN</t>
  </si>
  <si>
    <t>EĞRETİ GELİN LADİK</t>
  </si>
  <si>
    <t>MC FİLM</t>
  </si>
  <si>
    <t>ANTEP FISTIĞI</t>
  </si>
  <si>
    <t>BS DAĞITIM</t>
  </si>
  <si>
    <t>BOONIE BEARS: THE BIG TOP SECRET</t>
  </si>
  <si>
    <t>AY KARDEŞLER 3: SİRKTE CURCUNA</t>
  </si>
  <si>
    <t>18+</t>
  </si>
  <si>
    <t>THELMA</t>
  </si>
  <si>
    <t>DÜĞÜM SALONU</t>
  </si>
  <si>
    <t>VYKRADENA PRYNTSESA: RUSLAN I LUDMILA</t>
  </si>
  <si>
    <t>KAYIP PRENSES</t>
  </si>
  <si>
    <t>EYVAH KARIM</t>
  </si>
  <si>
    <t>PLOEY: YOU NEVER FLY ALONE</t>
  </si>
  <si>
    <t>PULOİ: ASLA YALNIZ UÇMAYACAKSIN</t>
  </si>
  <si>
    <t>LEO DA VINCI: MISSION MONA LISA</t>
  </si>
  <si>
    <t>LEO DA VINCI: MONA LISA MACERASI</t>
  </si>
  <si>
    <t>KABUS</t>
  </si>
  <si>
    <t>SAGU &amp; PAGU: BÜYÜK DEFİNE</t>
  </si>
  <si>
    <t>SOLAN UG LUDVIG: HERFRA TIL FLAKLYPA</t>
  </si>
  <si>
    <t>LOUIS VE LUCA: BÜYÜK PEYNİR YARIŞI</t>
  </si>
  <si>
    <t>HAPPY FAMILY</t>
  </si>
  <si>
    <t>MUTLU CANAVAR AİLESİ</t>
  </si>
  <si>
    <t>GERÇEK KESİT: MANYAK</t>
  </si>
  <si>
    <t>KAR</t>
  </si>
  <si>
    <t>MASHA I MEDVED</t>
  </si>
  <si>
    <t>MAŞA İLE KOCA AYI</t>
  </si>
  <si>
    <t>BOSS BABY</t>
  </si>
  <si>
    <t>PATRON BEBEK</t>
  </si>
  <si>
    <t>AUS DEM NICHTS</t>
  </si>
  <si>
    <t>PARAMPARÇA</t>
  </si>
  <si>
    <t>ALEM-İ CİN</t>
  </si>
  <si>
    <t>LOVING VINCENT</t>
  </si>
  <si>
    <t>CALL ME BY YOUR NAME</t>
  </si>
  <si>
    <t>BENİ ADINLA ÇAĞIR</t>
  </si>
  <si>
    <t>THE DEATH OF STALIN</t>
  </si>
  <si>
    <t>STALIN'İN ÖLÜMÜ</t>
  </si>
  <si>
    <t>MARTI</t>
  </si>
  <si>
    <t>FİLMARTI</t>
  </si>
  <si>
    <t>ARİF V 216</t>
  </si>
  <si>
    <t>BALLERINA</t>
  </si>
  <si>
    <t>BALERİN VE AFACAN MUCİT</t>
  </si>
  <si>
    <t>VISAGES VILLAGES</t>
  </si>
  <si>
    <t>MEKANLAR VE YÜZLER</t>
  </si>
  <si>
    <t>THE KILLING OF A SACRED DEER</t>
  </si>
  <si>
    <t>KUTSAL GEYİĞİN ÖLÜMÜ</t>
  </si>
  <si>
    <t>A STORK'S JOURNEY</t>
  </si>
  <si>
    <t>BAK ŞU LEYLEĞE</t>
  </si>
  <si>
    <t>M3 FİLM</t>
  </si>
  <si>
    <t>THE MOJICONS</t>
  </si>
  <si>
    <t>SEVİMLİ EMOJİLER</t>
  </si>
  <si>
    <t>BU JIAN BU SAN</t>
  </si>
  <si>
    <t>KARE</t>
  </si>
  <si>
    <t>PİNEMA</t>
  </si>
  <si>
    <t>ALBÜM</t>
  </si>
  <si>
    <t>CİCİ BABAM</t>
  </si>
  <si>
    <t>MASHA I MEDVED 2</t>
  </si>
  <si>
    <t>MAŞA İLE KOCA AYI 2: SONSUZ ARKADAŞLIK</t>
  </si>
  <si>
    <t>A WRINKLE IN TIME</t>
  </si>
  <si>
    <t>ZAMANDA KIVRILMA</t>
  </si>
  <si>
    <t>WINCHESTER</t>
  </si>
  <si>
    <t>GİZEMLİ EV</t>
  </si>
  <si>
    <t>VALLAHİ HORTLADI</t>
  </si>
  <si>
    <t>ISLE OF DOGS</t>
  </si>
  <si>
    <t>KÖPEK ADASI</t>
  </si>
  <si>
    <t>SANDIK</t>
  </si>
  <si>
    <t>PERMISSION</t>
  </si>
  <si>
    <t>İLİŞKİ DURUMU: AÇIK İLİŞKİ</t>
  </si>
  <si>
    <t>HOROZ BAYRAM</t>
  </si>
  <si>
    <t>BÜTÜN SAADETLER MÜMKÜNDÜR</t>
  </si>
  <si>
    <t>BÜTÜN SAADETLER MÜMKÜN</t>
  </si>
  <si>
    <t>FILM STARS DON'T DIE IN LIVERPOOL</t>
  </si>
  <si>
    <t>YILDIZLAR ASLA ÖLMEZ</t>
  </si>
  <si>
    <t>CROOKED HOUSE</t>
  </si>
  <si>
    <t>ÇARPIK EVDEKİ CESETLER</t>
  </si>
  <si>
    <t>EV KİRA SEMT BİZİM</t>
  </si>
  <si>
    <t>EV KİRA SEMT BBİZİM</t>
  </si>
  <si>
    <t>SELFİ</t>
  </si>
  <si>
    <t>YALNIZ HAYALLER KALDI</t>
  </si>
  <si>
    <t>BİZUM UŞAKLAR</t>
  </si>
  <si>
    <t>TAXIM HOL'EM</t>
  </si>
  <si>
    <t>TAXIM HOLD'EM</t>
  </si>
  <si>
    <t>DANS LA BRUME</t>
  </si>
  <si>
    <t>BİR NEFES ÖTEDE</t>
  </si>
  <si>
    <t>THE LODGERS</t>
  </si>
  <si>
    <t>LANETLİ KONAK</t>
  </si>
  <si>
    <t>AVENGERS: INFINITY WAR</t>
  </si>
  <si>
    <t>YENİLMEZLER: SONSUZLUK SAVAŞI</t>
  </si>
  <si>
    <t>TAYO, KÜÇÜK OTOBÜS</t>
  </si>
  <si>
    <t>TAYO, THE LITTLE BUS</t>
  </si>
  <si>
    <t>27  NİSAN - 3 MAYIS  2018 / 18. VİZYON HAFTASI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</si>
</sst>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T_L_-;\-* #,##0.00\ _T_L_-;_-* \-??\ _T_L_-;_-@_-"/>
    <numFmt numFmtId="165" formatCode="_(* #,##0.00_);_(* \(#,##0.00\);_(* \-??_);_(@_)"/>
    <numFmt numFmtId="166" formatCode="d\ mmmm\ yy;@"/>
    <numFmt numFmtId="167" formatCode="_-* #,##0.00&quot; ₺&quot;_-;\-* #,##0.00&quot; ₺&quot;_-;_-* \-??&quot; ₺&quot;_-;_-@_-"/>
    <numFmt numFmtId="168" formatCode="_-* #,##0.00\ _Y_T_L_-;\-* #,##0.00\ _Y_T_L_-;_-* \-??\ _Y_T_L_-;_-@_-"/>
    <numFmt numFmtId="169" formatCode="dd/mm/yyyy"/>
    <numFmt numFmtId="170" formatCode="dd/mm/yy;@"/>
    <numFmt numFmtId="171" formatCode="0\ %\ "/>
    <numFmt numFmtId="172" formatCode="_ * #,##0.00_)&quot; TRY&quot;_ ;_ * \(#,##0.00&quot;) TRY&quot;_ ;_ * \-??_)&quot; TRY&quot;_ ;_ @_ "/>
    <numFmt numFmtId="173" formatCode="_-* #,##0.00\ _₺_-;\-* #,##0.00\ _₺_-;_-* \-??\ _₺_-;_-@_-"/>
    <numFmt numFmtId="174" formatCode="dd/mmm"/>
    <numFmt numFmtId="175" formatCode="#,##0.00\ \ "/>
    <numFmt numFmtId="176" formatCode="#,##0\ "/>
  </numFmts>
  <fonts count="68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30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sz val="10"/>
      <color indexed="30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sz val="10"/>
      <color indexed="30"/>
      <name val="Arial"/>
      <family val="2"/>
    </font>
    <font>
      <b/>
      <sz val="8"/>
      <color indexed="56"/>
      <name val="Calibri"/>
      <family val="2"/>
    </font>
    <font>
      <b/>
      <sz val="8"/>
      <color indexed="30"/>
      <name val="Corbel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40"/>
      <name val="Calibri"/>
      <family val="2"/>
    </font>
    <font>
      <b/>
      <sz val="7"/>
      <color indexed="10"/>
      <name val="Webdings"/>
      <family val="1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7"/>
      <color indexed="30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7"/>
      <color indexed="63"/>
      <name val="Calibri"/>
      <family val="2"/>
    </font>
    <font>
      <sz val="7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Wingdings 3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59" fillId="20" borderId="5" applyNumberFormat="0" applyAlignment="0" applyProtection="0"/>
    <xf numFmtId="0" fontId="3" fillId="0" borderId="0">
      <alignment/>
      <protection/>
    </xf>
    <xf numFmtId="0" fontId="35" fillId="21" borderId="0" applyNumberFormat="0" applyBorder="0" applyAlignment="0" applyProtection="0"/>
    <xf numFmtId="0" fontId="60" fillId="22" borderId="6" applyNumberFormat="0" applyAlignment="0" applyProtection="0"/>
    <xf numFmtId="0" fontId="61" fillId="20" borderId="6" applyNumberFormat="0" applyAlignment="0" applyProtection="0"/>
    <xf numFmtId="0" fontId="62" fillId="23" borderId="7" applyNumberFormat="0" applyAlignment="0" applyProtection="0"/>
    <xf numFmtId="0" fontId="63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5" borderId="0" applyNumberFormat="0" applyBorder="0" applyAlignment="0" applyProtection="0"/>
    <xf numFmtId="166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3" fillId="0" borderId="0">
      <alignment/>
      <protection/>
    </xf>
    <xf numFmtId="166" fontId="3" fillId="0" borderId="0">
      <alignment/>
      <protection/>
    </xf>
    <xf numFmtId="166" fontId="3" fillId="0" borderId="0">
      <alignment/>
      <protection/>
    </xf>
    <xf numFmtId="166" fontId="3" fillId="0" borderId="0">
      <alignment/>
      <protection/>
    </xf>
    <xf numFmtId="166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3" fillId="0" borderId="0">
      <alignment/>
      <protection/>
    </xf>
    <xf numFmtId="166" fontId="3" fillId="0" borderId="0">
      <alignment/>
      <protection/>
    </xf>
    <xf numFmtId="0" fontId="0" fillId="26" borderId="8" applyNumberFormat="0" applyFont="0" applyAlignment="0" applyProtection="0"/>
    <xf numFmtId="0" fontId="65" fillId="27" borderId="0" applyNumberFormat="0" applyBorder="0" applyAlignment="0" applyProtection="0"/>
    <xf numFmtId="0" fontId="4" fillId="28" borderId="9">
      <alignment horizontal="center" vertical="center"/>
      <protection/>
    </xf>
    <xf numFmtId="172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8" fontId="0" fillId="0" borderId="0" applyFill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133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69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0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4" fontId="11" fillId="35" borderId="0" xfId="0" applyNumberFormat="1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4" fontId="12" fillId="35" borderId="0" xfId="0" applyNumberFormat="1" applyFont="1" applyFill="1" applyBorder="1" applyAlignment="1" applyProtection="1">
      <alignment horizontal="right" vertical="center"/>
      <protection/>
    </xf>
    <xf numFmtId="0" fontId="10" fillId="35" borderId="0" xfId="0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4" fillId="35" borderId="0" xfId="0" applyFont="1" applyFill="1" applyAlignment="1">
      <alignment vertical="center"/>
    </xf>
    <xf numFmtId="170" fontId="14" fillId="35" borderId="0" xfId="0" applyNumberFormat="1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17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70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19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0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 applyProtection="1">
      <alignment horizontal="left" vertical="center"/>
      <protection locked="0"/>
    </xf>
    <xf numFmtId="170" fontId="17" fillId="35" borderId="0" xfId="0" applyNumberFormat="1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22" fillId="36" borderId="12" xfId="0" applyNumberFormat="1" applyFont="1" applyFill="1" applyBorder="1" applyAlignment="1" applyProtection="1">
      <alignment horizontal="center" wrapText="1"/>
      <protection locked="0"/>
    </xf>
    <xf numFmtId="164" fontId="23" fillId="36" borderId="12" xfId="44" applyFont="1" applyFill="1" applyBorder="1" applyAlignment="1" applyProtection="1">
      <alignment horizontal="center"/>
      <protection locked="0"/>
    </xf>
    <xf numFmtId="0" fontId="13" fillId="36" borderId="12" xfId="0" applyNumberFormat="1" applyFont="1" applyFill="1" applyBorder="1" applyAlignment="1">
      <alignment horizontal="center" textRotation="90"/>
    </xf>
    <xf numFmtId="170" fontId="23" fillId="36" borderId="12" xfId="0" applyNumberFormat="1" applyFont="1" applyFill="1" applyBorder="1" applyAlignment="1" applyProtection="1">
      <alignment horizontal="center"/>
      <protection locked="0"/>
    </xf>
    <xf numFmtId="0" fontId="23" fillId="36" borderId="12" xfId="0" applyFont="1" applyFill="1" applyBorder="1" applyAlignment="1" applyProtection="1">
      <alignment horizontal="center"/>
      <protection locked="0"/>
    </xf>
    <xf numFmtId="0" fontId="25" fillId="36" borderId="12" xfId="0" applyFont="1" applyFill="1" applyBorder="1" applyAlignment="1" applyProtection="1">
      <alignment horizontal="center"/>
      <protection locked="0"/>
    </xf>
    <xf numFmtId="0" fontId="22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22" fillId="36" borderId="13" xfId="0" applyNumberFormat="1" applyFont="1" applyFill="1" applyBorder="1" applyAlignment="1" applyProtection="1">
      <alignment horizontal="center" vertical="center"/>
      <protection/>
    </xf>
    <xf numFmtId="164" fontId="23" fillId="36" borderId="13" xfId="44" applyFont="1" applyFill="1" applyBorder="1" applyAlignment="1" applyProtection="1">
      <alignment horizontal="center" vertical="center"/>
      <protection/>
    </xf>
    <xf numFmtId="0" fontId="24" fillId="36" borderId="13" xfId="0" applyNumberFormat="1" applyFont="1" applyFill="1" applyBorder="1" applyAlignment="1" applyProtection="1">
      <alignment horizontal="center" vertical="center" textRotation="90"/>
      <protection locked="0"/>
    </xf>
    <xf numFmtId="170" fontId="23" fillId="36" borderId="13" xfId="0" applyNumberFormat="1" applyFont="1" applyFill="1" applyBorder="1" applyAlignment="1" applyProtection="1">
      <alignment horizontal="center" vertical="center" textRotation="90"/>
      <protection/>
    </xf>
    <xf numFmtId="0" fontId="23" fillId="36" borderId="13" xfId="0" applyFont="1" applyFill="1" applyBorder="1" applyAlignment="1" applyProtection="1">
      <alignment horizontal="center" vertical="center"/>
      <protection/>
    </xf>
    <xf numFmtId="0" fontId="23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26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23" fillId="36" borderId="13" xfId="0" applyNumberFormat="1" applyFont="1" applyFill="1" applyBorder="1" applyAlignment="1" applyProtection="1">
      <alignment horizontal="center" vertical="center" wrapText="1"/>
      <protection/>
    </xf>
    <xf numFmtId="3" fontId="23" fillId="36" borderId="13" xfId="0" applyNumberFormat="1" applyFont="1" applyFill="1" applyBorder="1" applyAlignment="1" applyProtection="1">
      <alignment horizontal="center" vertical="center" wrapText="1"/>
      <protection/>
    </xf>
    <xf numFmtId="3" fontId="23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22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>
      <alignment vertical="center"/>
    </xf>
    <xf numFmtId="0" fontId="29" fillId="0" borderId="14" xfId="0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17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4" fontId="25" fillId="0" borderId="14" xfId="45" applyNumberFormat="1" applyFont="1" applyFill="1" applyBorder="1" applyAlignment="1" applyProtection="1">
      <alignment horizontal="right" vertical="center"/>
      <protection locked="0"/>
    </xf>
    <xf numFmtId="3" fontId="25" fillId="0" borderId="14" xfId="45" applyNumberFormat="1" applyFont="1" applyFill="1" applyBorder="1" applyAlignment="1" applyProtection="1">
      <alignment horizontal="right" vertical="center"/>
      <protection locked="0"/>
    </xf>
    <xf numFmtId="3" fontId="6" fillId="0" borderId="14" xfId="131" applyNumberFormat="1" applyFont="1" applyFill="1" applyBorder="1" applyAlignment="1" applyProtection="1">
      <alignment horizontal="right" vertical="center"/>
      <protection/>
    </xf>
    <xf numFmtId="2" fontId="6" fillId="0" borderId="14" xfId="131" applyNumberFormat="1" applyFont="1" applyFill="1" applyBorder="1" applyAlignment="1" applyProtection="1">
      <alignment horizontal="right" vertical="center"/>
      <protection/>
    </xf>
    <xf numFmtId="4" fontId="31" fillId="0" borderId="14" xfId="44" applyNumberFormat="1" applyFont="1" applyFill="1" applyBorder="1" applyAlignment="1" applyProtection="1">
      <alignment horizontal="right" vertical="center"/>
      <protection locked="0"/>
    </xf>
    <xf numFmtId="3" fontId="31" fillId="0" borderId="14" xfId="44" applyNumberFormat="1" applyFont="1" applyFill="1" applyBorder="1" applyAlignment="1" applyProtection="1">
      <alignment horizontal="right" vertical="center"/>
      <protection locked="0"/>
    </xf>
    <xf numFmtId="9" fontId="6" fillId="0" borderId="14" xfId="133" applyNumberFormat="1" applyFont="1" applyFill="1" applyBorder="1" applyAlignment="1" applyProtection="1">
      <alignment horizontal="right" vertical="center"/>
      <protection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0" fontId="32" fillId="35" borderId="0" xfId="0" applyFont="1" applyFill="1" applyBorder="1" applyAlignment="1" applyProtection="1">
      <alignment horizontal="left" vertical="center"/>
      <protection/>
    </xf>
    <xf numFmtId="2" fontId="33" fillId="35" borderId="14" xfId="0" applyNumberFormat="1" applyFont="1" applyFill="1" applyBorder="1" applyAlignment="1" applyProtection="1">
      <alignment horizontal="center" vertical="center"/>
      <protection/>
    </xf>
    <xf numFmtId="19" fontId="28" fillId="0" borderId="14" xfId="0" applyNumberFormat="1" applyFont="1" applyFill="1" applyBorder="1" applyAlignment="1">
      <alignment vertical="center"/>
    </xf>
    <xf numFmtId="0" fontId="29" fillId="0" borderId="14" xfId="0" applyNumberFormat="1" applyFont="1" applyFill="1" applyBorder="1" applyAlignment="1" applyProtection="1">
      <alignment horizontal="center" vertical="center"/>
      <protection/>
    </xf>
    <xf numFmtId="19" fontId="6" fillId="0" borderId="14" xfId="0" applyNumberFormat="1" applyFont="1" applyFill="1" applyBorder="1" applyAlignment="1">
      <alignment vertical="center"/>
    </xf>
    <xf numFmtId="17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81" applyFont="1" applyFill="1" applyBorder="1" applyAlignment="1" applyProtection="1">
      <alignment horizontal="center" vertical="center"/>
      <protection locked="0"/>
    </xf>
    <xf numFmtId="0" fontId="30" fillId="0" borderId="14" xfId="81" applyFont="1" applyFill="1" applyBorder="1" applyAlignment="1" applyProtection="1">
      <alignment horizontal="center" vertical="center"/>
      <protection locked="0"/>
    </xf>
    <xf numFmtId="4" fontId="25" fillId="0" borderId="14" xfId="121" applyNumberFormat="1" applyFont="1" applyFill="1" applyBorder="1" applyAlignment="1" applyProtection="1">
      <alignment horizontal="right" vertical="center"/>
      <protection locked="0"/>
    </xf>
    <xf numFmtId="3" fontId="25" fillId="0" borderId="14" xfId="121" applyNumberFormat="1" applyFont="1" applyFill="1" applyBorder="1" applyAlignment="1" applyProtection="1">
      <alignment horizontal="right" vertical="center"/>
      <protection locked="0"/>
    </xf>
    <xf numFmtId="0" fontId="34" fillId="0" borderId="14" xfId="64" applyFont="1" applyFill="1" applyBorder="1" applyAlignment="1">
      <alignment horizontal="center" vertical="center"/>
      <protection/>
    </xf>
    <xf numFmtId="0" fontId="30" fillId="0" borderId="14" xfId="64" applyFont="1" applyFill="1" applyBorder="1" applyAlignment="1">
      <alignment horizontal="center" vertical="center"/>
      <protection/>
    </xf>
    <xf numFmtId="4" fontId="25" fillId="0" borderId="14" xfId="78" applyNumberFormat="1" applyFont="1" applyFill="1" applyBorder="1" applyAlignment="1" applyProtection="1">
      <alignment horizontal="right" vertical="center" wrapText="1"/>
      <protection/>
    </xf>
    <xf numFmtId="3" fontId="25" fillId="0" borderId="14" xfId="78" applyNumberFormat="1" applyFont="1" applyFill="1" applyBorder="1" applyAlignment="1" applyProtection="1">
      <alignment horizontal="right" vertical="center" wrapText="1"/>
      <protection/>
    </xf>
    <xf numFmtId="0" fontId="33" fillId="35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30" fillId="0" borderId="14" xfId="0" applyFont="1" applyFill="1" applyBorder="1" applyAlignment="1" applyProtection="1">
      <alignment horizontal="center" vertical="center" shrinkToFit="1"/>
      <protection/>
    </xf>
    <xf numFmtId="4" fontId="25" fillId="0" borderId="14" xfId="45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/>
    </xf>
    <xf numFmtId="4" fontId="25" fillId="0" borderId="14" xfId="0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 locked="0"/>
    </xf>
    <xf numFmtId="49" fontId="28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4" fontId="31" fillId="0" borderId="14" xfId="0" applyNumberFormat="1" applyFont="1" applyFill="1" applyBorder="1" applyAlignment="1">
      <alignment horizontal="right" vertical="center"/>
    </xf>
    <xf numFmtId="3" fontId="31" fillId="0" borderId="14" xfId="0" applyNumberFormat="1" applyFont="1" applyFill="1" applyBorder="1" applyAlignment="1">
      <alignment horizontal="right" vertical="center"/>
    </xf>
    <xf numFmtId="0" fontId="6" fillId="0" borderId="14" xfId="92" applyFont="1" applyFill="1" applyBorder="1" applyAlignment="1">
      <alignment horizontal="center" vertical="center" shrinkToFit="1"/>
      <protection/>
    </xf>
    <xf numFmtId="0" fontId="30" fillId="0" borderId="14" xfId="92" applyFont="1" applyFill="1" applyBorder="1" applyAlignment="1">
      <alignment horizontal="center" vertical="center" shrinkToFit="1"/>
      <protection/>
    </xf>
    <xf numFmtId="4" fontId="25" fillId="0" borderId="14" xfId="45" applyNumberFormat="1" applyFont="1" applyFill="1" applyBorder="1" applyAlignment="1" applyProtection="1">
      <alignment horizontal="right" vertical="center" shrinkToFit="1"/>
      <protection locked="0"/>
    </xf>
    <xf numFmtId="3" fontId="31" fillId="0" borderId="14" xfId="46" applyNumberFormat="1" applyFont="1" applyFill="1" applyBorder="1" applyAlignment="1" applyProtection="1">
      <alignment horizontal="right" vertical="center"/>
      <protection locked="0"/>
    </xf>
    <xf numFmtId="4" fontId="25" fillId="0" borderId="14" xfId="64" applyNumberFormat="1" applyFont="1" applyFill="1" applyBorder="1" applyAlignment="1">
      <alignment horizontal="right" vertical="center" shrinkToFit="1"/>
      <protection/>
    </xf>
    <xf numFmtId="3" fontId="25" fillId="0" borderId="14" xfId="64" applyNumberFormat="1" applyFont="1" applyFill="1" applyBorder="1" applyAlignment="1">
      <alignment horizontal="right" vertical="center" shrinkToFit="1"/>
      <protection/>
    </xf>
    <xf numFmtId="4" fontId="25" fillId="0" borderId="14" xfId="46" applyNumberFormat="1" applyFont="1" applyFill="1" applyBorder="1" applyAlignment="1" applyProtection="1">
      <alignment horizontal="right" vertical="center" shrinkToFit="1"/>
      <protection locked="0"/>
    </xf>
    <xf numFmtId="3" fontId="25" fillId="0" borderId="14" xfId="46" applyNumberFormat="1" applyFont="1" applyFill="1" applyBorder="1" applyAlignment="1" applyProtection="1">
      <alignment horizontal="right" vertical="center" shrinkToFit="1"/>
      <protection locked="0"/>
    </xf>
    <xf numFmtId="4" fontId="25" fillId="0" borderId="14" xfId="42" applyNumberFormat="1" applyFont="1" applyFill="1" applyBorder="1" applyAlignment="1" applyProtection="1">
      <alignment horizontal="right" vertical="center" wrapText="1"/>
      <protection/>
    </xf>
    <xf numFmtId="3" fontId="32" fillId="35" borderId="0" xfId="0" applyNumberFormat="1" applyFont="1" applyFill="1" applyBorder="1" applyAlignment="1" applyProtection="1">
      <alignment horizontal="left" vertical="center"/>
      <protection/>
    </xf>
    <xf numFmtId="4" fontId="25" fillId="0" borderId="14" xfId="44" applyNumberFormat="1" applyFont="1" applyFill="1" applyBorder="1" applyAlignment="1" applyProtection="1">
      <alignment horizontal="right" vertical="center"/>
      <protection locked="0"/>
    </xf>
    <xf numFmtId="3" fontId="25" fillId="0" borderId="14" xfId="46" applyNumberFormat="1" applyFont="1" applyFill="1" applyBorder="1" applyAlignment="1" applyProtection="1">
      <alignment horizontal="right" vertical="center"/>
      <protection locked="0"/>
    </xf>
    <xf numFmtId="4" fontId="25" fillId="0" borderId="14" xfId="46" applyNumberFormat="1" applyFont="1" applyFill="1" applyBorder="1" applyAlignment="1" applyProtection="1">
      <alignment horizontal="right" vertical="center"/>
      <protection locked="0"/>
    </xf>
    <xf numFmtId="3" fontId="25" fillId="0" borderId="14" xfId="44" applyNumberFormat="1" applyFont="1" applyFill="1" applyBorder="1" applyAlignment="1" applyProtection="1">
      <alignment horizontal="right" vertical="center"/>
      <protection locked="0"/>
    </xf>
    <xf numFmtId="4" fontId="25" fillId="0" borderId="14" xfId="0" applyNumberFormat="1" applyFont="1" applyFill="1" applyBorder="1" applyAlignment="1">
      <alignment horizontal="right" vertical="center"/>
    </xf>
    <xf numFmtId="3" fontId="25" fillId="0" borderId="14" xfId="0" applyNumberFormat="1" applyFont="1" applyFill="1" applyBorder="1" applyAlignment="1">
      <alignment horizontal="right" vertical="center"/>
    </xf>
    <xf numFmtId="4" fontId="25" fillId="0" borderId="14" xfId="65" applyNumberFormat="1" applyFont="1" applyFill="1" applyBorder="1" applyAlignment="1" applyProtection="1">
      <alignment horizontal="right" vertical="center"/>
      <protection/>
    </xf>
    <xf numFmtId="3" fontId="25" fillId="0" borderId="14" xfId="65" applyNumberFormat="1" applyFont="1" applyFill="1" applyBorder="1" applyAlignment="1" applyProtection="1">
      <alignment horizontal="right" vertical="center"/>
      <protection/>
    </xf>
    <xf numFmtId="49" fontId="28" fillId="0" borderId="14" xfId="0" applyNumberFormat="1" applyFont="1" applyFill="1" applyBorder="1" applyAlignment="1">
      <alignment horizontal="left" vertical="center"/>
    </xf>
    <xf numFmtId="169" fontId="6" fillId="35" borderId="14" xfId="0" applyNumberFormat="1" applyFont="1" applyFill="1" applyBorder="1" applyAlignment="1" applyProtection="1">
      <alignment horizontal="center" vertical="center"/>
      <protection/>
    </xf>
    <xf numFmtId="4" fontId="25" fillId="0" borderId="14" xfId="64" applyNumberFormat="1" applyFont="1" applyFill="1" applyBorder="1" applyAlignment="1">
      <alignment horizontal="right" vertical="center"/>
      <protection/>
    </xf>
    <xf numFmtId="3" fontId="25" fillId="0" borderId="14" xfId="64" applyNumberFormat="1" applyFont="1" applyFill="1" applyBorder="1" applyAlignment="1">
      <alignment horizontal="right" vertical="center"/>
      <protection/>
    </xf>
    <xf numFmtId="4" fontId="25" fillId="0" borderId="14" xfId="0" applyNumberFormat="1" applyFont="1" applyFill="1" applyBorder="1" applyAlignment="1">
      <alignment horizontal="right" vertical="center" wrapText="1"/>
    </xf>
    <xf numFmtId="3" fontId="25" fillId="0" borderId="14" xfId="0" applyNumberFormat="1" applyFont="1" applyFill="1" applyBorder="1" applyAlignment="1">
      <alignment horizontal="right" vertical="center" wrapText="1"/>
    </xf>
    <xf numFmtId="4" fontId="25" fillId="0" borderId="14" xfId="113" applyNumberFormat="1" applyFont="1" applyFill="1" applyBorder="1" applyAlignment="1" applyProtection="1">
      <alignment horizontal="right" vertical="center" wrapText="1"/>
      <protection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6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8" fillId="35" borderId="0" xfId="70" applyNumberFormat="1" applyFont="1" applyFill="1" applyBorder="1" applyAlignment="1" applyProtection="1">
      <alignment horizontal="center" vertical="center" wrapText="1"/>
      <protection locked="0"/>
    </xf>
    <xf numFmtId="0" fontId="2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2" xfId="0" applyFont="1" applyFill="1" applyBorder="1" applyAlignment="1">
      <alignment horizontal="center" vertical="center" wrapText="1"/>
    </xf>
  </cellXfs>
  <cellStyles count="130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Excel Built-in Normal" xfId="64"/>
    <cellStyle name="Excel_BuiltIn_İyi" xfId="65"/>
    <cellStyle name="Giriş" xfId="66"/>
    <cellStyle name="Hesaplama" xfId="67"/>
    <cellStyle name="İşaretli Hücre" xfId="68"/>
    <cellStyle name="İyi" xfId="69"/>
    <cellStyle name="Hyperlink" xfId="70"/>
    <cellStyle name="Köprü 2" xfId="71"/>
    <cellStyle name="Kötü" xfId="72"/>
    <cellStyle name="Normal 10" xfId="73"/>
    <cellStyle name="Normal 11" xfId="74"/>
    <cellStyle name="Normal 11 2" xfId="75"/>
    <cellStyle name="Normal 12" xfId="76"/>
    <cellStyle name="Normal 12 2" xfId="77"/>
    <cellStyle name="Normal 2" xfId="78"/>
    <cellStyle name="Normal 2 10 10" xfId="79"/>
    <cellStyle name="Normal 2 10 10 2" xfId="80"/>
    <cellStyle name="Normal 2 2" xfId="81"/>
    <cellStyle name="Normal 2 2 2" xfId="82"/>
    <cellStyle name="Normal 2 2 2 2" xfId="83"/>
    <cellStyle name="Normal 2 2 3" xfId="84"/>
    <cellStyle name="Normal 2 2 4" xfId="85"/>
    <cellStyle name="Normal 2 2 5" xfId="86"/>
    <cellStyle name="Normal 2 2 5 2" xfId="87"/>
    <cellStyle name="Normal 2 3" xfId="88"/>
    <cellStyle name="Normal 2 4" xfId="89"/>
    <cellStyle name="Normal 2 5" xfId="90"/>
    <cellStyle name="Normal 2 5 2" xfId="91"/>
    <cellStyle name="Normal 3" xfId="92"/>
    <cellStyle name="Normal 3 2" xfId="93"/>
    <cellStyle name="Normal 4" xfId="94"/>
    <cellStyle name="Normal 4 2" xfId="95"/>
    <cellStyle name="Normal 5" xfId="96"/>
    <cellStyle name="Normal 5 2" xfId="97"/>
    <cellStyle name="Normal 5 2 2" xfId="98"/>
    <cellStyle name="Normal 5 3" xfId="99"/>
    <cellStyle name="Normal 5 4" xfId="100"/>
    <cellStyle name="Normal 5 5" xfId="101"/>
    <cellStyle name="Normal 6" xfId="102"/>
    <cellStyle name="Normal 6 2" xfId="103"/>
    <cellStyle name="Normal 6 3" xfId="104"/>
    <cellStyle name="Normal 6 4" xfId="105"/>
    <cellStyle name="Normal 7" xfId="106"/>
    <cellStyle name="Normal 7 2" xfId="107"/>
    <cellStyle name="Normal 8" xfId="108"/>
    <cellStyle name="Normal 9" xfId="109"/>
    <cellStyle name="Not" xfId="110"/>
    <cellStyle name="Nötr" xfId="111"/>
    <cellStyle name="Onaylı" xfId="112"/>
    <cellStyle name="Currency" xfId="113"/>
    <cellStyle name="Currency [0]" xfId="114"/>
    <cellStyle name="ParaBirimi 2" xfId="115"/>
    <cellStyle name="ParaBirimi 3" xfId="116"/>
    <cellStyle name="Toplam" xfId="117"/>
    <cellStyle name="Uyarı Metni" xfId="118"/>
    <cellStyle name="Virgül 10" xfId="119"/>
    <cellStyle name="Virgül 2" xfId="120"/>
    <cellStyle name="Virgül 2 2" xfId="121"/>
    <cellStyle name="Virgül 3" xfId="122"/>
    <cellStyle name="Virgül 3 2" xfId="123"/>
    <cellStyle name="Virgül 4" xfId="124"/>
    <cellStyle name="Vurgu1" xfId="125"/>
    <cellStyle name="Vurgu2" xfId="126"/>
    <cellStyle name="Vurgu3" xfId="127"/>
    <cellStyle name="Vurgu4" xfId="128"/>
    <cellStyle name="Vurgu5" xfId="129"/>
    <cellStyle name="Vurgu6" xfId="130"/>
    <cellStyle name="Percent" xfId="131"/>
    <cellStyle name="Yüzde 2" xfId="132"/>
    <cellStyle name="Yüzde 2 2" xfId="133"/>
    <cellStyle name="Yüzde 2 3" xfId="134"/>
    <cellStyle name="Yüzde 2 4" xfId="135"/>
    <cellStyle name="Yüzde 2 4 2" xfId="136"/>
    <cellStyle name="Yüzde 3" xfId="137"/>
    <cellStyle name="Yüzde 4" xfId="138"/>
    <cellStyle name="Yüzde 5" xfId="139"/>
    <cellStyle name="Yüzde 6" xfId="140"/>
    <cellStyle name="Yüzde 6 2" xfId="141"/>
    <cellStyle name="Yüzde 7" xfId="142"/>
    <cellStyle name="Yüzde 7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0</xdr:rowOff>
    </xdr:from>
    <xdr:to>
      <xdr:col>12</xdr:col>
      <xdr:colOff>66675</xdr:colOff>
      <xdr:row>0</xdr:row>
      <xdr:rowOff>95250</xdr:rowOff>
    </xdr:to>
    <xdr:sp>
      <xdr:nvSpPr>
        <xdr:cNvPr id="1" name="Text Box 63"/>
        <xdr:cNvSpPr>
          <a:spLocks/>
        </xdr:cNvSpPr>
      </xdr:nvSpPr>
      <xdr:spPr>
        <a:xfrm>
          <a:off x="6486525" y="0"/>
          <a:ext cx="219075" cy="952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45720" tIns="23040" rIns="45720" bIns="2304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7" sqref="A57"/>
      <selection pane="bottomRight" activeCell="A4" sqref="A4"/>
    </sheetView>
  </sheetViews>
  <sheetFormatPr defaultColWidth="11.57421875" defaultRowHeight="12.75"/>
  <cols>
    <col min="1" max="1" width="2.7109375" style="1" bestFit="1" customWidth="1"/>
    <col min="2" max="2" width="3.28125" style="2" bestFit="1" customWidth="1"/>
    <col min="3" max="3" width="25.00390625" style="3" bestFit="1" customWidth="1"/>
    <col min="4" max="4" width="4.00390625" style="4" bestFit="1" customWidth="1"/>
    <col min="5" max="5" width="24.140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10" bestFit="1" customWidth="1"/>
    <col min="11" max="11" width="2.57421875" style="11" bestFit="1" customWidth="1"/>
    <col min="12" max="12" width="9.00390625" style="14" bestFit="1" customWidth="1"/>
    <col min="13" max="13" width="6.57421875" style="15" bestFit="1" customWidth="1"/>
    <col min="14" max="14" width="4.28125" style="13" bestFit="1" customWidth="1"/>
    <col min="15" max="15" width="4.28125" style="12" bestFit="1" customWidth="1"/>
    <col min="16" max="16" width="8.28125" style="12" bestFit="1" customWidth="1"/>
    <col min="17" max="17" width="5.57421875" style="12" bestFit="1" customWidth="1"/>
    <col min="18" max="19" width="4.7109375" style="13" bestFit="1" customWidth="1"/>
    <col min="20" max="20" width="9.00390625" style="14" bestFit="1" customWidth="1"/>
    <col min="21" max="21" width="6.7109375" style="17" bestFit="1" customWidth="1"/>
    <col min="22" max="22" width="4.28125" style="18" bestFit="1" customWidth="1"/>
    <col min="23" max="16384" width="11.57421875" style="3" customWidth="1"/>
  </cols>
  <sheetData>
    <row r="1" spans="1:22" s="25" customFormat="1" ht="12.75">
      <c r="A1" s="19" t="s">
        <v>0</v>
      </c>
      <c r="B1" s="128" t="s">
        <v>1</v>
      </c>
      <c r="C1" s="128"/>
      <c r="D1" s="20"/>
      <c r="E1" s="21"/>
      <c r="F1" s="22"/>
      <c r="G1" s="21"/>
      <c r="H1" s="23"/>
      <c r="I1" s="23"/>
      <c r="J1" s="24"/>
      <c r="K1" s="23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s="25" customFormat="1" ht="12.75">
      <c r="A2" s="19"/>
      <c r="B2" s="130" t="s">
        <v>2</v>
      </c>
      <c r="C2" s="130"/>
      <c r="D2" s="26"/>
      <c r="E2" s="27"/>
      <c r="F2" s="28"/>
      <c r="G2" s="27"/>
      <c r="H2" s="29"/>
      <c r="I2" s="29"/>
      <c r="J2" s="30"/>
      <c r="K2" s="31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s="25" customFormat="1" ht="11.25">
      <c r="A3" s="19"/>
      <c r="B3" s="131" t="s">
        <v>162</v>
      </c>
      <c r="C3" s="131"/>
      <c r="D3" s="32"/>
      <c r="E3" s="33"/>
      <c r="F3" s="34"/>
      <c r="G3" s="33"/>
      <c r="H3" s="35"/>
      <c r="I3" s="35"/>
      <c r="J3" s="36"/>
      <c r="K3" s="35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s="44" customFormat="1" ht="11.25">
      <c r="A4" s="37"/>
      <c r="B4" s="38"/>
      <c r="C4" s="39"/>
      <c r="D4" s="40"/>
      <c r="E4" s="39"/>
      <c r="F4" s="41"/>
      <c r="G4" s="42"/>
      <c r="H4" s="42"/>
      <c r="I4" s="42"/>
      <c r="J4" s="43"/>
      <c r="K4" s="42"/>
      <c r="L4" s="132" t="s">
        <v>4</v>
      </c>
      <c r="M4" s="132"/>
      <c r="N4" s="132" t="s">
        <v>4</v>
      </c>
      <c r="O4" s="132"/>
      <c r="P4" s="132" t="s">
        <v>5</v>
      </c>
      <c r="Q4" s="132"/>
      <c r="R4" s="132" t="s">
        <v>3</v>
      </c>
      <c r="S4" s="132"/>
      <c r="T4" s="132" t="s">
        <v>6</v>
      </c>
      <c r="U4" s="132"/>
      <c r="V4" s="132"/>
    </row>
    <row r="5" spans="1:22" s="56" customFormat="1" ht="57.75">
      <c r="A5" s="45"/>
      <c r="B5" s="46"/>
      <c r="C5" s="47" t="s">
        <v>7</v>
      </c>
      <c r="D5" s="48" t="s">
        <v>8</v>
      </c>
      <c r="E5" s="47" t="s">
        <v>9</v>
      </c>
      <c r="F5" s="49" t="s">
        <v>10</v>
      </c>
      <c r="G5" s="50" t="s">
        <v>11</v>
      </c>
      <c r="H5" s="51" t="s">
        <v>12</v>
      </c>
      <c r="I5" s="51" t="s">
        <v>13</v>
      </c>
      <c r="J5" s="52" t="s">
        <v>14</v>
      </c>
      <c r="K5" s="51" t="s">
        <v>15</v>
      </c>
      <c r="L5" s="53" t="s">
        <v>16</v>
      </c>
      <c r="M5" s="54" t="s">
        <v>22</v>
      </c>
      <c r="N5" s="55" t="s">
        <v>18</v>
      </c>
      <c r="O5" s="55" t="s">
        <v>19</v>
      </c>
      <c r="P5" s="53" t="s">
        <v>16</v>
      </c>
      <c r="Q5" s="54" t="s">
        <v>20</v>
      </c>
      <c r="R5" s="55" t="s">
        <v>21</v>
      </c>
      <c r="S5" s="55" t="s">
        <v>23</v>
      </c>
      <c r="T5" s="53" t="s">
        <v>16</v>
      </c>
      <c r="U5" s="54" t="s">
        <v>17</v>
      </c>
      <c r="V5" s="55" t="s">
        <v>19</v>
      </c>
    </row>
    <row r="6" spans="4:19" ht="11.25">
      <c r="D6" s="5"/>
      <c r="L6" s="16"/>
      <c r="M6" s="16"/>
      <c r="N6" s="16"/>
      <c r="O6" s="16"/>
      <c r="P6" s="16"/>
      <c r="Q6" s="16"/>
      <c r="R6" s="16"/>
      <c r="S6" s="16"/>
    </row>
    <row r="7" spans="1:23" s="77" customFormat="1" ht="11.25">
      <c r="A7" s="57">
        <v>1</v>
      </c>
      <c r="B7" s="91"/>
      <c r="C7" s="79" t="s">
        <v>158</v>
      </c>
      <c r="D7" s="80" t="s">
        <v>35</v>
      </c>
      <c r="E7" s="81" t="s">
        <v>159</v>
      </c>
      <c r="F7" s="82">
        <v>43217</v>
      </c>
      <c r="G7" s="63" t="s">
        <v>36</v>
      </c>
      <c r="H7" s="67">
        <v>391</v>
      </c>
      <c r="I7" s="67">
        <v>391</v>
      </c>
      <c r="J7" s="100">
        <v>889</v>
      </c>
      <c r="K7" s="68">
        <v>1</v>
      </c>
      <c r="L7" s="113">
        <v>16553189</v>
      </c>
      <c r="M7" s="116">
        <v>1124642</v>
      </c>
      <c r="N7" s="71">
        <f>M7/J7</f>
        <v>1265.0641169853768</v>
      </c>
      <c r="O7" s="72">
        <f aca="true" t="shared" si="0" ref="O7:O24">L7/M7</f>
        <v>14.718629572788496</v>
      </c>
      <c r="P7" s="73"/>
      <c r="Q7" s="74"/>
      <c r="R7" s="75"/>
      <c r="S7" s="75"/>
      <c r="T7" s="113">
        <v>16553189</v>
      </c>
      <c r="U7" s="116">
        <v>1124642</v>
      </c>
      <c r="V7" s="76">
        <f aca="true" t="shared" si="1" ref="V7:V38">T7/U7</f>
        <v>14.718629572788496</v>
      </c>
      <c r="W7" s="112"/>
    </row>
    <row r="8" spans="1:22" s="77" customFormat="1" ht="11.25">
      <c r="A8" s="57">
        <v>2</v>
      </c>
      <c r="B8" s="78"/>
      <c r="C8" s="79" t="s">
        <v>127</v>
      </c>
      <c r="D8" s="80" t="s">
        <v>33</v>
      </c>
      <c r="E8" s="81" t="s">
        <v>127</v>
      </c>
      <c r="F8" s="82">
        <v>43210</v>
      </c>
      <c r="G8" s="63" t="s">
        <v>31</v>
      </c>
      <c r="H8" s="67">
        <v>380</v>
      </c>
      <c r="I8" s="67">
        <v>371</v>
      </c>
      <c r="J8" s="100">
        <v>371</v>
      </c>
      <c r="K8" s="68">
        <v>2</v>
      </c>
      <c r="L8" s="113">
        <v>1361503.73</v>
      </c>
      <c r="M8" s="116">
        <v>116021</v>
      </c>
      <c r="N8" s="71">
        <f>M8/J8</f>
        <v>312.72506738544473</v>
      </c>
      <c r="O8" s="72">
        <f t="shared" si="0"/>
        <v>11.734976685255255</v>
      </c>
      <c r="P8" s="73">
        <v>2222471.74</v>
      </c>
      <c r="Q8" s="74">
        <v>185246</v>
      </c>
      <c r="R8" s="75">
        <f aca="true" t="shared" si="2" ref="R8:S14">IF(P8&lt;&gt;0,-(P8-L8)/P8,"")</f>
        <v>-0.38739210695205517</v>
      </c>
      <c r="S8" s="75">
        <f t="shared" si="2"/>
        <v>-0.3736922794554268</v>
      </c>
      <c r="T8" s="113">
        <v>3628017.12</v>
      </c>
      <c r="U8" s="116">
        <v>305059</v>
      </c>
      <c r="V8" s="76">
        <f t="shared" si="1"/>
        <v>11.892837516677103</v>
      </c>
    </row>
    <row r="9" spans="1:22" s="77" customFormat="1" ht="11.25">
      <c r="A9" s="57">
        <v>3</v>
      </c>
      <c r="B9" s="78"/>
      <c r="C9" s="79" t="s">
        <v>128</v>
      </c>
      <c r="D9" s="80" t="s">
        <v>30</v>
      </c>
      <c r="E9" s="81" t="s">
        <v>129</v>
      </c>
      <c r="F9" s="82">
        <v>43210</v>
      </c>
      <c r="G9" s="63" t="s">
        <v>31</v>
      </c>
      <c r="H9" s="67">
        <v>348</v>
      </c>
      <c r="I9" s="67">
        <v>349</v>
      </c>
      <c r="J9" s="100">
        <v>349</v>
      </c>
      <c r="K9" s="68">
        <v>2</v>
      </c>
      <c r="L9" s="113">
        <v>1369014.02</v>
      </c>
      <c r="M9" s="116">
        <v>116011</v>
      </c>
      <c r="N9" s="71">
        <f>M9/J9</f>
        <v>332.4097421203438</v>
      </c>
      <c r="O9" s="72">
        <f t="shared" si="0"/>
        <v>11.80072596564119</v>
      </c>
      <c r="P9" s="73">
        <v>2518226.73</v>
      </c>
      <c r="Q9" s="74">
        <v>206543</v>
      </c>
      <c r="R9" s="75">
        <f t="shared" si="2"/>
        <v>-0.4563579189710213</v>
      </c>
      <c r="S9" s="75">
        <f t="shared" si="2"/>
        <v>-0.4383203497576776</v>
      </c>
      <c r="T9" s="113">
        <v>3887240.75</v>
      </c>
      <c r="U9" s="116">
        <v>322554</v>
      </c>
      <c r="V9" s="76">
        <f t="shared" si="1"/>
        <v>12.05144177409054</v>
      </c>
    </row>
    <row r="10" spans="1:22" s="77" customFormat="1" ht="11.25">
      <c r="A10" s="57">
        <v>4</v>
      </c>
      <c r="B10" s="58" t="s">
        <v>24</v>
      </c>
      <c r="C10" s="79" t="s">
        <v>32</v>
      </c>
      <c r="D10" s="80" t="s">
        <v>33</v>
      </c>
      <c r="E10" s="81" t="s">
        <v>32</v>
      </c>
      <c r="F10" s="82">
        <v>43161</v>
      </c>
      <c r="G10" s="63" t="s">
        <v>31</v>
      </c>
      <c r="H10" s="67">
        <v>406</v>
      </c>
      <c r="I10" s="83">
        <v>214</v>
      </c>
      <c r="J10" s="84">
        <v>214</v>
      </c>
      <c r="K10" s="68">
        <v>9</v>
      </c>
      <c r="L10" s="69">
        <v>677861.1</v>
      </c>
      <c r="M10" s="70">
        <v>106324</v>
      </c>
      <c r="N10" s="71">
        <f>M10/J10</f>
        <v>496.8411214953271</v>
      </c>
      <c r="O10" s="72">
        <f t="shared" si="0"/>
        <v>6.375428877769836</v>
      </c>
      <c r="P10" s="73">
        <v>1117546.13</v>
      </c>
      <c r="Q10" s="74">
        <v>171742</v>
      </c>
      <c r="R10" s="75">
        <f t="shared" si="2"/>
        <v>-0.3934379245714</v>
      </c>
      <c r="S10" s="75">
        <f t="shared" si="2"/>
        <v>-0.38090857216056645</v>
      </c>
      <c r="T10" s="69">
        <v>43423250.27</v>
      </c>
      <c r="U10" s="70">
        <v>3831862</v>
      </c>
      <c r="V10" s="76">
        <f t="shared" si="1"/>
        <v>11.3321539945854</v>
      </c>
    </row>
    <row r="11" spans="1:22" s="77" customFormat="1" ht="11.25">
      <c r="A11" s="57">
        <v>5</v>
      </c>
      <c r="B11" s="78"/>
      <c r="C11" s="79" t="s">
        <v>29</v>
      </c>
      <c r="D11" s="80" t="s">
        <v>30</v>
      </c>
      <c r="E11" s="81" t="s">
        <v>29</v>
      </c>
      <c r="F11" s="82">
        <v>43189</v>
      </c>
      <c r="G11" s="63" t="s">
        <v>31</v>
      </c>
      <c r="H11" s="67">
        <v>351</v>
      </c>
      <c r="I11" s="83">
        <v>250</v>
      </c>
      <c r="J11" s="84">
        <v>250</v>
      </c>
      <c r="K11" s="68">
        <v>5</v>
      </c>
      <c r="L11" s="69">
        <v>586318.12</v>
      </c>
      <c r="M11" s="70">
        <v>63869</v>
      </c>
      <c r="N11" s="71">
        <f>M11/J11</f>
        <v>255.476</v>
      </c>
      <c r="O11" s="72">
        <f t="shared" si="0"/>
        <v>9.180010959933615</v>
      </c>
      <c r="P11" s="73">
        <v>1390719.4</v>
      </c>
      <c r="Q11" s="74">
        <v>122838</v>
      </c>
      <c r="R11" s="75">
        <f t="shared" si="2"/>
        <v>-0.5784066002099345</v>
      </c>
      <c r="S11" s="75">
        <f t="shared" si="2"/>
        <v>-0.48005503183054105</v>
      </c>
      <c r="T11" s="85">
        <v>8406899.43</v>
      </c>
      <c r="U11" s="86">
        <v>750898</v>
      </c>
      <c r="V11" s="76">
        <f t="shared" si="1"/>
        <v>11.19579414248007</v>
      </c>
    </row>
    <row r="12" spans="1:22" s="77" customFormat="1" ht="11.25">
      <c r="A12" s="57">
        <v>6</v>
      </c>
      <c r="B12" s="78"/>
      <c r="C12" s="59" t="s">
        <v>25</v>
      </c>
      <c r="D12" s="60" t="s">
        <v>26</v>
      </c>
      <c r="E12" s="61" t="s">
        <v>28</v>
      </c>
      <c r="F12" s="62">
        <v>43203</v>
      </c>
      <c r="G12" s="63" t="s">
        <v>27</v>
      </c>
      <c r="H12" s="64">
        <v>292</v>
      </c>
      <c r="I12" s="65">
        <v>259</v>
      </c>
      <c r="J12" s="66">
        <v>259</v>
      </c>
      <c r="K12" s="68">
        <v>2</v>
      </c>
      <c r="L12" s="69">
        <v>530155</v>
      </c>
      <c r="M12" s="70">
        <v>42929</v>
      </c>
      <c r="N12" s="71">
        <f>M12/J12</f>
        <v>165.74903474903476</v>
      </c>
      <c r="O12" s="72">
        <f t="shared" si="0"/>
        <v>12.349577208879778</v>
      </c>
      <c r="P12" s="73">
        <v>1711333</v>
      </c>
      <c r="Q12" s="74">
        <v>121999</v>
      </c>
      <c r="R12" s="75">
        <f t="shared" si="2"/>
        <v>-0.6902093280501224</v>
      </c>
      <c r="S12" s="75">
        <f t="shared" si="2"/>
        <v>-0.6481200665579226</v>
      </c>
      <c r="T12" s="69">
        <v>4375658</v>
      </c>
      <c r="U12" s="70">
        <v>314215</v>
      </c>
      <c r="V12" s="76">
        <f t="shared" si="1"/>
        <v>13.925681460146714</v>
      </c>
    </row>
    <row r="13" spans="1:22" s="77" customFormat="1" ht="11.25">
      <c r="A13" s="57">
        <v>7</v>
      </c>
      <c r="B13" s="78"/>
      <c r="C13" s="79" t="s">
        <v>37</v>
      </c>
      <c r="D13" s="80" t="s">
        <v>35</v>
      </c>
      <c r="E13" s="81" t="s">
        <v>38</v>
      </c>
      <c r="F13" s="82">
        <v>43203</v>
      </c>
      <c r="G13" s="63" t="s">
        <v>36</v>
      </c>
      <c r="H13" s="67">
        <v>193</v>
      </c>
      <c r="I13" s="87">
        <v>160</v>
      </c>
      <c r="J13" s="88">
        <v>160</v>
      </c>
      <c r="K13" s="68">
        <v>3</v>
      </c>
      <c r="L13" s="123">
        <v>382206</v>
      </c>
      <c r="M13" s="124">
        <v>28010</v>
      </c>
      <c r="N13" s="71">
        <f>M13/J13</f>
        <v>175.0625</v>
      </c>
      <c r="O13" s="72">
        <f t="shared" si="0"/>
        <v>13.645340949660836</v>
      </c>
      <c r="P13" s="73">
        <v>948367</v>
      </c>
      <c r="Q13" s="74">
        <v>70871</v>
      </c>
      <c r="R13" s="75">
        <f t="shared" si="2"/>
        <v>-0.5969851333924525</v>
      </c>
      <c r="S13" s="75">
        <f t="shared" si="2"/>
        <v>-0.6047748726559523</v>
      </c>
      <c r="T13" s="123">
        <v>2508009</v>
      </c>
      <c r="U13" s="124">
        <v>187846</v>
      </c>
      <c r="V13" s="76">
        <f t="shared" si="1"/>
        <v>13.35141019771515</v>
      </c>
    </row>
    <row r="14" spans="1:22" s="77" customFormat="1" ht="11.25">
      <c r="A14" s="57">
        <v>8</v>
      </c>
      <c r="B14" s="78"/>
      <c r="C14" s="79" t="s">
        <v>34</v>
      </c>
      <c r="D14" s="80" t="s">
        <v>35</v>
      </c>
      <c r="E14" s="81" t="s">
        <v>34</v>
      </c>
      <c r="F14" s="82">
        <v>43203</v>
      </c>
      <c r="G14" s="63" t="s">
        <v>36</v>
      </c>
      <c r="H14" s="67">
        <v>294</v>
      </c>
      <c r="I14" s="87">
        <v>194</v>
      </c>
      <c r="J14" s="88">
        <v>194</v>
      </c>
      <c r="K14" s="68">
        <v>3</v>
      </c>
      <c r="L14" s="123">
        <v>283248</v>
      </c>
      <c r="M14" s="124">
        <v>24800</v>
      </c>
      <c r="N14" s="71">
        <f>M14/J14</f>
        <v>127.83505154639175</v>
      </c>
      <c r="O14" s="72">
        <f t="shared" si="0"/>
        <v>11.421290322580646</v>
      </c>
      <c r="P14" s="73">
        <v>828999</v>
      </c>
      <c r="Q14" s="74">
        <v>71018</v>
      </c>
      <c r="R14" s="75">
        <f t="shared" si="2"/>
        <v>-0.658325281453898</v>
      </c>
      <c r="S14" s="75">
        <f t="shared" si="2"/>
        <v>-0.6507927567658903</v>
      </c>
      <c r="T14" s="123">
        <v>2378513</v>
      </c>
      <c r="U14" s="124">
        <v>203401</v>
      </c>
      <c r="V14" s="76">
        <f t="shared" si="1"/>
        <v>11.693713403572254</v>
      </c>
    </row>
    <row r="15" spans="1:22" s="77" customFormat="1" ht="11.25">
      <c r="A15" s="57">
        <v>9</v>
      </c>
      <c r="B15" s="78"/>
      <c r="C15" s="59" t="s">
        <v>156</v>
      </c>
      <c r="D15" s="60" t="s">
        <v>35</v>
      </c>
      <c r="E15" s="61" t="s">
        <v>157</v>
      </c>
      <c r="F15" s="62">
        <v>43217</v>
      </c>
      <c r="G15" s="63" t="s">
        <v>54</v>
      </c>
      <c r="H15" s="64">
        <v>121</v>
      </c>
      <c r="I15" s="64">
        <v>121</v>
      </c>
      <c r="J15" s="100">
        <v>121</v>
      </c>
      <c r="K15" s="68">
        <v>1</v>
      </c>
      <c r="L15" s="105">
        <v>230749.88</v>
      </c>
      <c r="M15" s="97">
        <v>19211</v>
      </c>
      <c r="N15" s="71">
        <f>M15/J15</f>
        <v>158.76859504132233</v>
      </c>
      <c r="O15" s="72">
        <f t="shared" si="0"/>
        <v>12.011341418978711</v>
      </c>
      <c r="P15" s="73"/>
      <c r="Q15" s="74"/>
      <c r="R15" s="75"/>
      <c r="S15" s="75"/>
      <c r="T15" s="105">
        <v>230749.88</v>
      </c>
      <c r="U15" s="97">
        <v>19211</v>
      </c>
      <c r="V15" s="76">
        <f t="shared" si="1"/>
        <v>12.011341418978711</v>
      </c>
    </row>
    <row r="16" spans="1:22" s="77" customFormat="1" ht="11.25">
      <c r="A16" s="57">
        <v>10</v>
      </c>
      <c r="B16" s="78"/>
      <c r="C16" s="79" t="s">
        <v>161</v>
      </c>
      <c r="D16" s="80" t="s">
        <v>58</v>
      </c>
      <c r="E16" s="81" t="s">
        <v>160</v>
      </c>
      <c r="F16" s="82">
        <v>43217</v>
      </c>
      <c r="G16" s="63" t="s">
        <v>43</v>
      </c>
      <c r="H16" s="67">
        <v>128</v>
      </c>
      <c r="I16" s="67">
        <v>128</v>
      </c>
      <c r="J16" s="100">
        <v>128</v>
      </c>
      <c r="K16" s="68">
        <v>1</v>
      </c>
      <c r="L16" s="113">
        <v>159378.23</v>
      </c>
      <c r="M16" s="116">
        <v>12750</v>
      </c>
      <c r="N16" s="71">
        <f>M16/J16</f>
        <v>99.609375</v>
      </c>
      <c r="O16" s="72">
        <f t="shared" si="0"/>
        <v>12.500253333333335</v>
      </c>
      <c r="P16" s="73"/>
      <c r="Q16" s="74"/>
      <c r="R16" s="75"/>
      <c r="S16" s="75"/>
      <c r="T16" s="113">
        <v>159378.23</v>
      </c>
      <c r="U16" s="116">
        <v>12750</v>
      </c>
      <c r="V16" s="76">
        <f t="shared" si="1"/>
        <v>12.500253333333335</v>
      </c>
    </row>
    <row r="17" spans="1:22" s="77" customFormat="1" ht="11.25">
      <c r="A17" s="57">
        <v>11</v>
      </c>
      <c r="B17" s="122"/>
      <c r="C17" s="79" t="s">
        <v>42</v>
      </c>
      <c r="D17" s="80" t="s">
        <v>26</v>
      </c>
      <c r="E17" s="81" t="s">
        <v>42</v>
      </c>
      <c r="F17" s="82">
        <v>43189</v>
      </c>
      <c r="G17" s="63" t="s">
        <v>43</v>
      </c>
      <c r="H17" s="67">
        <v>75</v>
      </c>
      <c r="I17" s="67">
        <v>33</v>
      </c>
      <c r="J17" s="100">
        <v>33</v>
      </c>
      <c r="K17" s="68">
        <v>5</v>
      </c>
      <c r="L17" s="89">
        <v>148913.11</v>
      </c>
      <c r="M17" s="90">
        <v>9236</v>
      </c>
      <c r="N17" s="71">
        <f>M17/J17</f>
        <v>279.8787878787879</v>
      </c>
      <c r="O17" s="72">
        <f t="shared" si="0"/>
        <v>16.123117150281505</v>
      </c>
      <c r="P17" s="73">
        <v>223571.04</v>
      </c>
      <c r="Q17" s="74">
        <v>14181</v>
      </c>
      <c r="R17" s="75">
        <f>IF(P17&lt;&gt;0,-(P17-L17)/P17,"")</f>
        <v>-0.33393381361020646</v>
      </c>
      <c r="S17" s="75">
        <f>IF(Q17&lt;&gt;0,-(Q17-M17)/Q17,"")</f>
        <v>-0.3487060150906142</v>
      </c>
      <c r="T17" s="89">
        <v>1679859.28</v>
      </c>
      <c r="U17" s="90">
        <v>111662</v>
      </c>
      <c r="V17" s="76">
        <f t="shared" si="1"/>
        <v>15.044144650821229</v>
      </c>
    </row>
    <row r="18" spans="1:22" s="77" customFormat="1" ht="11.25">
      <c r="A18" s="57">
        <v>12</v>
      </c>
      <c r="B18" s="78"/>
      <c r="C18" s="59" t="s">
        <v>57</v>
      </c>
      <c r="D18" s="60" t="s">
        <v>58</v>
      </c>
      <c r="E18" s="61" t="s">
        <v>57</v>
      </c>
      <c r="F18" s="62">
        <v>43091</v>
      </c>
      <c r="G18" s="63" t="s">
        <v>54</v>
      </c>
      <c r="H18" s="64">
        <v>264</v>
      </c>
      <c r="I18" s="64">
        <v>11</v>
      </c>
      <c r="J18" s="100">
        <v>11</v>
      </c>
      <c r="K18" s="68">
        <v>19</v>
      </c>
      <c r="L18" s="105">
        <v>24738</v>
      </c>
      <c r="M18" s="97">
        <v>7890</v>
      </c>
      <c r="N18" s="71">
        <f>M18/J18</f>
        <v>717.2727272727273</v>
      </c>
      <c r="O18" s="72">
        <f t="shared" si="0"/>
        <v>3.135361216730038</v>
      </c>
      <c r="P18" s="73">
        <v>45423</v>
      </c>
      <c r="Q18" s="74">
        <v>14951</v>
      </c>
      <c r="R18" s="75">
        <f>IF(P18&lt;&gt;0,-(P18-L18)/P18,"")</f>
        <v>-0.45538603791030974</v>
      </c>
      <c r="S18" s="75">
        <f>IF(Q18&lt;&gt;0,-(Q18-M18)/Q18,"")</f>
        <v>-0.4722761019329811</v>
      </c>
      <c r="T18" s="105">
        <v>5673024.94</v>
      </c>
      <c r="U18" s="97">
        <v>495849</v>
      </c>
      <c r="V18" s="76">
        <f t="shared" si="1"/>
        <v>11.44103333877854</v>
      </c>
    </row>
    <row r="19" spans="1:22" s="77" customFormat="1" ht="11.25">
      <c r="A19" s="57">
        <v>13</v>
      </c>
      <c r="B19" s="58" t="s">
        <v>24</v>
      </c>
      <c r="C19" s="79" t="s">
        <v>145</v>
      </c>
      <c r="D19" s="80" t="s">
        <v>26</v>
      </c>
      <c r="E19" s="81" t="s">
        <v>146</v>
      </c>
      <c r="F19" s="82">
        <v>43217</v>
      </c>
      <c r="G19" s="63" t="s">
        <v>50</v>
      </c>
      <c r="H19" s="67">
        <v>40</v>
      </c>
      <c r="I19" s="67">
        <v>40</v>
      </c>
      <c r="J19" s="100">
        <v>40</v>
      </c>
      <c r="K19" s="68">
        <v>1</v>
      </c>
      <c r="L19" s="113">
        <v>97316.42</v>
      </c>
      <c r="M19" s="116">
        <v>6567</v>
      </c>
      <c r="N19" s="71">
        <f>M19/J19</f>
        <v>164.175</v>
      </c>
      <c r="O19" s="72">
        <f t="shared" si="0"/>
        <v>14.819007156997106</v>
      </c>
      <c r="P19" s="73"/>
      <c r="Q19" s="74"/>
      <c r="R19" s="75"/>
      <c r="S19" s="75"/>
      <c r="T19" s="119">
        <v>97316.42</v>
      </c>
      <c r="U19" s="120">
        <v>6567</v>
      </c>
      <c r="V19" s="76">
        <f t="shared" si="1"/>
        <v>14.819007156997106</v>
      </c>
    </row>
    <row r="20" spans="1:22" s="77" customFormat="1" ht="11.25">
      <c r="A20" s="57">
        <v>14</v>
      </c>
      <c r="B20" s="122"/>
      <c r="C20" s="79" t="s">
        <v>39</v>
      </c>
      <c r="D20" s="80" t="s">
        <v>35</v>
      </c>
      <c r="E20" s="81" t="s">
        <v>39</v>
      </c>
      <c r="F20" s="82">
        <v>43196</v>
      </c>
      <c r="G20" s="63" t="s">
        <v>36</v>
      </c>
      <c r="H20" s="67">
        <v>383</v>
      </c>
      <c r="I20" s="87">
        <v>77</v>
      </c>
      <c r="J20" s="88">
        <v>77</v>
      </c>
      <c r="K20" s="68">
        <v>4</v>
      </c>
      <c r="L20" s="123">
        <v>53360</v>
      </c>
      <c r="M20" s="124">
        <v>4898</v>
      </c>
      <c r="N20" s="71">
        <f>M20/J20</f>
        <v>63.61038961038961</v>
      </c>
      <c r="O20" s="72">
        <f t="shared" si="0"/>
        <v>10.894242547978767</v>
      </c>
      <c r="P20" s="73">
        <v>435484</v>
      </c>
      <c r="Q20" s="74">
        <v>37753</v>
      </c>
      <c r="R20" s="75">
        <f>IF(P20&lt;&gt;0,-(P20-L20)/P20,"")</f>
        <v>-0.8774696659349138</v>
      </c>
      <c r="S20" s="75">
        <f>IF(Q20&lt;&gt;0,-(Q20-M20)/Q20,"")</f>
        <v>-0.8702619659364819</v>
      </c>
      <c r="T20" s="123">
        <v>3434429</v>
      </c>
      <c r="U20" s="124">
        <v>292590</v>
      </c>
      <c r="V20" s="76">
        <f t="shared" si="1"/>
        <v>11.738025906558665</v>
      </c>
    </row>
    <row r="21" spans="1:22" s="77" customFormat="1" ht="11.25">
      <c r="A21" s="57">
        <v>15</v>
      </c>
      <c r="B21" s="78"/>
      <c r="C21" s="79" t="s">
        <v>154</v>
      </c>
      <c r="D21" s="80" t="s">
        <v>26</v>
      </c>
      <c r="E21" s="81" t="s">
        <v>155</v>
      </c>
      <c r="F21" s="82">
        <v>43217</v>
      </c>
      <c r="G21" s="63" t="s">
        <v>68</v>
      </c>
      <c r="H21" s="67">
        <v>47</v>
      </c>
      <c r="I21" s="67">
        <v>47</v>
      </c>
      <c r="J21" s="100">
        <v>47</v>
      </c>
      <c r="K21" s="68">
        <v>1</v>
      </c>
      <c r="L21" s="125">
        <v>55880.5</v>
      </c>
      <c r="M21" s="126">
        <v>4615</v>
      </c>
      <c r="N21" s="71">
        <f>M21/J21</f>
        <v>98.19148936170212</v>
      </c>
      <c r="O21" s="72">
        <f t="shared" si="0"/>
        <v>12.108450704225351</v>
      </c>
      <c r="P21" s="73"/>
      <c r="Q21" s="106"/>
      <c r="R21" s="75"/>
      <c r="S21" s="75"/>
      <c r="T21" s="125">
        <v>55880.5</v>
      </c>
      <c r="U21" s="126">
        <v>4615</v>
      </c>
      <c r="V21" s="76">
        <f t="shared" si="1"/>
        <v>12.108450704225351</v>
      </c>
    </row>
    <row r="22" spans="1:22" s="77" customFormat="1" ht="11.25">
      <c r="A22" s="57">
        <v>16</v>
      </c>
      <c r="B22" s="78"/>
      <c r="C22" s="79" t="s">
        <v>130</v>
      </c>
      <c r="D22" s="80" t="s">
        <v>45</v>
      </c>
      <c r="E22" s="81" t="s">
        <v>131</v>
      </c>
      <c r="F22" s="82">
        <v>43210</v>
      </c>
      <c r="G22" s="63" t="s">
        <v>36</v>
      </c>
      <c r="H22" s="67">
        <v>141</v>
      </c>
      <c r="I22" s="67">
        <v>75</v>
      </c>
      <c r="J22" s="100">
        <v>75</v>
      </c>
      <c r="K22" s="68">
        <v>2</v>
      </c>
      <c r="L22" s="113">
        <v>53578</v>
      </c>
      <c r="M22" s="116">
        <v>4531</v>
      </c>
      <c r="N22" s="71">
        <f>M22/J22</f>
        <v>60.413333333333334</v>
      </c>
      <c r="O22" s="72">
        <f t="shared" si="0"/>
        <v>11.824762745530787</v>
      </c>
      <c r="P22" s="73">
        <v>333534</v>
      </c>
      <c r="Q22" s="74">
        <v>24093</v>
      </c>
      <c r="R22" s="75">
        <f aca="true" t="shared" si="3" ref="R22:S24">IF(P22&lt;&gt;0,-(P22-L22)/P22,"")</f>
        <v>-0.8393627036524013</v>
      </c>
      <c r="S22" s="75">
        <f t="shared" si="3"/>
        <v>-0.8119370771593409</v>
      </c>
      <c r="T22" s="113">
        <v>387112</v>
      </c>
      <c r="U22" s="116">
        <v>28624</v>
      </c>
      <c r="V22" s="76">
        <f t="shared" si="1"/>
        <v>13.524035774175516</v>
      </c>
    </row>
    <row r="23" spans="1:22" s="77" customFormat="1" ht="11.25">
      <c r="A23" s="57">
        <v>17</v>
      </c>
      <c r="B23" s="58" t="s">
        <v>24</v>
      </c>
      <c r="C23" s="79" t="s">
        <v>143</v>
      </c>
      <c r="D23" s="80" t="s">
        <v>35</v>
      </c>
      <c r="E23" s="81" t="s">
        <v>144</v>
      </c>
      <c r="F23" s="82">
        <v>43217</v>
      </c>
      <c r="G23" s="63" t="s">
        <v>76</v>
      </c>
      <c r="H23" s="67">
        <v>28</v>
      </c>
      <c r="I23" s="67">
        <v>28</v>
      </c>
      <c r="J23" s="100">
        <v>28</v>
      </c>
      <c r="K23" s="68">
        <v>1</v>
      </c>
      <c r="L23" s="107">
        <v>45120.46</v>
      </c>
      <c r="M23" s="108">
        <v>3314</v>
      </c>
      <c r="N23" s="71">
        <f>M23/J23</f>
        <v>118.35714285714286</v>
      </c>
      <c r="O23" s="72">
        <f t="shared" si="0"/>
        <v>13.615105612552806</v>
      </c>
      <c r="P23" s="73">
        <v>498</v>
      </c>
      <c r="Q23" s="74">
        <v>51</v>
      </c>
      <c r="R23" s="75">
        <f t="shared" si="3"/>
        <v>89.60333333333332</v>
      </c>
      <c r="S23" s="75">
        <f t="shared" si="3"/>
        <v>63.98039215686274</v>
      </c>
      <c r="T23" s="107">
        <v>45618.46</v>
      </c>
      <c r="U23" s="108">
        <v>3365</v>
      </c>
      <c r="V23" s="76">
        <f t="shared" si="1"/>
        <v>13.556748885586924</v>
      </c>
    </row>
    <row r="24" spans="1:22" s="77" customFormat="1" ht="11.25">
      <c r="A24" s="57">
        <v>18</v>
      </c>
      <c r="B24" s="78"/>
      <c r="C24" s="79" t="s">
        <v>85</v>
      </c>
      <c r="D24" s="80" t="s">
        <v>30</v>
      </c>
      <c r="E24" s="81" t="s">
        <v>86</v>
      </c>
      <c r="F24" s="82">
        <v>43161</v>
      </c>
      <c r="G24" s="63" t="s">
        <v>50</v>
      </c>
      <c r="H24" s="67">
        <v>180</v>
      </c>
      <c r="I24" s="92">
        <v>3</v>
      </c>
      <c r="J24" s="93">
        <v>3</v>
      </c>
      <c r="K24" s="68">
        <v>9</v>
      </c>
      <c r="L24" s="94">
        <v>13579.6</v>
      </c>
      <c r="M24" s="95">
        <v>3286</v>
      </c>
      <c r="N24" s="71">
        <f>M24/J24</f>
        <v>1095.3333333333333</v>
      </c>
      <c r="O24" s="72">
        <f t="shared" si="0"/>
        <v>4.132562385879488</v>
      </c>
      <c r="P24" s="73">
        <v>23328.62</v>
      </c>
      <c r="Q24" s="74">
        <v>4956</v>
      </c>
      <c r="R24" s="75">
        <f t="shared" si="3"/>
        <v>-0.41789955856797356</v>
      </c>
      <c r="S24" s="75">
        <f t="shared" si="3"/>
        <v>-0.33696529459241326</v>
      </c>
      <c r="T24" s="96">
        <v>1045959.1499999998</v>
      </c>
      <c r="U24" s="97">
        <v>95376</v>
      </c>
      <c r="V24" s="76">
        <f t="shared" si="1"/>
        <v>10.966691305988926</v>
      </c>
    </row>
    <row r="25" spans="1:22" s="77" customFormat="1" ht="11.25">
      <c r="A25" s="57">
        <v>19</v>
      </c>
      <c r="B25" s="78"/>
      <c r="C25" s="79" t="s">
        <v>149</v>
      </c>
      <c r="D25" s="80" t="s">
        <v>45</v>
      </c>
      <c r="E25" s="81" t="s">
        <v>149</v>
      </c>
      <c r="F25" s="82">
        <v>43217</v>
      </c>
      <c r="G25" s="63" t="s">
        <v>31</v>
      </c>
      <c r="H25" s="67">
        <v>80</v>
      </c>
      <c r="I25" s="83">
        <v>80</v>
      </c>
      <c r="J25" s="84">
        <v>80</v>
      </c>
      <c r="K25" s="68">
        <v>1</v>
      </c>
      <c r="L25" s="69">
        <v>24907.21</v>
      </c>
      <c r="M25" s="70">
        <v>2440</v>
      </c>
      <c r="N25" s="71"/>
      <c r="O25" s="72"/>
      <c r="P25" s="73"/>
      <c r="Q25" s="74"/>
      <c r="R25" s="75"/>
      <c r="S25" s="75"/>
      <c r="T25" s="85">
        <v>24907.21</v>
      </c>
      <c r="U25" s="86">
        <v>2440</v>
      </c>
      <c r="V25" s="76">
        <f t="shared" si="1"/>
        <v>10.207872950819672</v>
      </c>
    </row>
    <row r="26" spans="1:22" s="77" customFormat="1" ht="11.25">
      <c r="A26" s="57">
        <v>20</v>
      </c>
      <c r="B26" s="91"/>
      <c r="C26" s="79" t="s">
        <v>132</v>
      </c>
      <c r="D26" s="80" t="s">
        <v>35</v>
      </c>
      <c r="E26" s="81" t="s">
        <v>133</v>
      </c>
      <c r="F26" s="82">
        <v>43210</v>
      </c>
      <c r="G26" s="63" t="s">
        <v>125</v>
      </c>
      <c r="H26" s="67">
        <v>60</v>
      </c>
      <c r="I26" s="67">
        <v>23</v>
      </c>
      <c r="J26" s="100">
        <v>23</v>
      </c>
      <c r="K26" s="68">
        <v>2</v>
      </c>
      <c r="L26" s="113">
        <v>30622.3</v>
      </c>
      <c r="M26" s="116">
        <v>2243</v>
      </c>
      <c r="N26" s="71">
        <f>M26/J26</f>
        <v>97.52173913043478</v>
      </c>
      <c r="O26" s="72">
        <f aca="true" t="shared" si="4" ref="O26:O81">L26/M26</f>
        <v>13.652385198395006</v>
      </c>
      <c r="P26" s="73">
        <v>176999.4</v>
      </c>
      <c r="Q26" s="74">
        <v>12581</v>
      </c>
      <c r="R26" s="75">
        <f>IF(P26&lt;&gt;0,-(P26-L26)/P26,"")</f>
        <v>-0.8269920688996687</v>
      </c>
      <c r="S26" s="75">
        <f>IF(Q26&lt;&gt;0,-(Q26-M26)/Q26,"")</f>
        <v>-0.8217152849535013</v>
      </c>
      <c r="T26" s="113">
        <v>207621.7</v>
      </c>
      <c r="U26" s="116">
        <v>14824</v>
      </c>
      <c r="V26" s="76">
        <f t="shared" si="1"/>
        <v>14.00578116567728</v>
      </c>
    </row>
    <row r="27" spans="1:22" s="77" customFormat="1" ht="11.25">
      <c r="A27" s="57">
        <v>21</v>
      </c>
      <c r="B27" s="122"/>
      <c r="C27" s="79" t="s">
        <v>152</v>
      </c>
      <c r="D27" s="80" t="s">
        <v>35</v>
      </c>
      <c r="E27" s="81" t="s">
        <v>153</v>
      </c>
      <c r="F27" s="82">
        <v>43217</v>
      </c>
      <c r="G27" s="63" t="s">
        <v>61</v>
      </c>
      <c r="H27" s="67">
        <v>31</v>
      </c>
      <c r="I27" s="67">
        <v>31</v>
      </c>
      <c r="J27" s="100">
        <v>31</v>
      </c>
      <c r="K27" s="68">
        <v>31</v>
      </c>
      <c r="L27" s="113">
        <v>24259.9</v>
      </c>
      <c r="M27" s="116">
        <v>1844</v>
      </c>
      <c r="N27" s="71">
        <f>M27/J27</f>
        <v>59.483870967741936</v>
      </c>
      <c r="O27" s="72">
        <f t="shared" si="4"/>
        <v>13.15612798264642</v>
      </c>
      <c r="P27" s="73"/>
      <c r="Q27" s="74"/>
      <c r="R27" s="75"/>
      <c r="S27" s="75"/>
      <c r="T27" s="113">
        <v>24259.9</v>
      </c>
      <c r="U27" s="116">
        <v>1844</v>
      </c>
      <c r="V27" s="76">
        <f t="shared" si="1"/>
        <v>13.15612798264642</v>
      </c>
    </row>
    <row r="28" spans="1:22" s="77" customFormat="1" ht="11.25">
      <c r="A28" s="57">
        <v>22</v>
      </c>
      <c r="B28" s="78"/>
      <c r="C28" s="79" t="s">
        <v>40</v>
      </c>
      <c r="D28" s="80" t="s">
        <v>30</v>
      </c>
      <c r="E28" s="81" t="s">
        <v>41</v>
      </c>
      <c r="F28" s="82">
        <v>43196</v>
      </c>
      <c r="G28" s="63" t="s">
        <v>31</v>
      </c>
      <c r="H28" s="67">
        <v>265</v>
      </c>
      <c r="I28" s="83">
        <v>10</v>
      </c>
      <c r="J28" s="84">
        <v>10</v>
      </c>
      <c r="K28" s="68">
        <v>4</v>
      </c>
      <c r="L28" s="69">
        <v>13005</v>
      </c>
      <c r="M28" s="70">
        <v>1474</v>
      </c>
      <c r="N28" s="71">
        <f>M28/J28</f>
        <v>147.4</v>
      </c>
      <c r="O28" s="72">
        <f t="shared" si="4"/>
        <v>8.822930800542741</v>
      </c>
      <c r="P28" s="73">
        <v>158310.37</v>
      </c>
      <c r="Q28" s="74">
        <v>11888</v>
      </c>
      <c r="R28" s="75">
        <f>IF(P28&lt;&gt;0,-(P28-L28)/P28,"")</f>
        <v>-0.9178512437309065</v>
      </c>
      <c r="S28" s="75">
        <f>IF(Q28&lt;&gt;0,-(Q28-M28)/Q28,"")</f>
        <v>-0.8760094212651414</v>
      </c>
      <c r="T28" s="85">
        <v>1403333.63</v>
      </c>
      <c r="U28" s="86">
        <v>109769</v>
      </c>
      <c r="V28" s="76">
        <f t="shared" si="1"/>
        <v>12.78442574861755</v>
      </c>
    </row>
    <row r="29" spans="1:22" s="77" customFormat="1" ht="11.25">
      <c r="A29" s="57">
        <v>23</v>
      </c>
      <c r="B29" s="78"/>
      <c r="C29" s="79" t="s">
        <v>137</v>
      </c>
      <c r="D29" s="80" t="s">
        <v>79</v>
      </c>
      <c r="E29" s="81" t="s">
        <v>137</v>
      </c>
      <c r="F29" s="82">
        <v>43210</v>
      </c>
      <c r="G29" s="63" t="s">
        <v>50</v>
      </c>
      <c r="H29" s="67">
        <v>47</v>
      </c>
      <c r="I29" s="67">
        <v>22</v>
      </c>
      <c r="J29" s="100">
        <v>22</v>
      </c>
      <c r="K29" s="68">
        <v>2</v>
      </c>
      <c r="L29" s="113">
        <v>12712.49</v>
      </c>
      <c r="M29" s="116">
        <v>1454</v>
      </c>
      <c r="N29" s="71">
        <f>M29/J29</f>
        <v>66.0909090909091</v>
      </c>
      <c r="O29" s="72">
        <f t="shared" si="4"/>
        <v>8.743115543328749</v>
      </c>
      <c r="P29" s="73">
        <v>50123.1</v>
      </c>
      <c r="Q29" s="74">
        <v>4510</v>
      </c>
      <c r="R29" s="75">
        <f>IF(P29&lt;&gt;0,-(P29-L29)/P29,"")</f>
        <v>-0.7463746256715965</v>
      </c>
      <c r="S29" s="75">
        <f>IF(Q29&lt;&gt;0,-(Q29-M29)/Q29,"")</f>
        <v>-0.6776053215077605</v>
      </c>
      <c r="T29" s="119">
        <v>62835.59</v>
      </c>
      <c r="U29" s="120">
        <v>5964</v>
      </c>
      <c r="V29" s="76">
        <f t="shared" si="1"/>
        <v>10.535813212608987</v>
      </c>
    </row>
    <row r="30" spans="1:22" s="77" customFormat="1" ht="11.25">
      <c r="A30" s="57">
        <v>24</v>
      </c>
      <c r="B30" s="78"/>
      <c r="C30" s="79" t="s">
        <v>148</v>
      </c>
      <c r="D30" s="80" t="s">
        <v>79</v>
      </c>
      <c r="E30" s="81" t="s">
        <v>147</v>
      </c>
      <c r="F30" s="82">
        <v>43217</v>
      </c>
      <c r="G30" s="63" t="s">
        <v>50</v>
      </c>
      <c r="H30" s="67">
        <v>20</v>
      </c>
      <c r="I30" s="67">
        <v>20</v>
      </c>
      <c r="J30" s="100">
        <v>20</v>
      </c>
      <c r="K30" s="68">
        <v>1</v>
      </c>
      <c r="L30" s="113">
        <v>19361.58</v>
      </c>
      <c r="M30" s="116">
        <v>1421</v>
      </c>
      <c r="N30" s="71">
        <f>M30/J30</f>
        <v>71.05</v>
      </c>
      <c r="O30" s="72">
        <f t="shared" si="4"/>
        <v>13.625320197044337</v>
      </c>
      <c r="P30" s="73"/>
      <c r="Q30" s="74"/>
      <c r="R30" s="75"/>
      <c r="S30" s="75"/>
      <c r="T30" s="119">
        <v>19361.58</v>
      </c>
      <c r="U30" s="120">
        <v>1421</v>
      </c>
      <c r="V30" s="76">
        <f t="shared" si="1"/>
        <v>13.625320197044337</v>
      </c>
    </row>
    <row r="31" spans="1:22" s="77" customFormat="1" ht="11.25">
      <c r="A31" s="57">
        <v>25</v>
      </c>
      <c r="B31" s="91"/>
      <c r="C31" s="59" t="s">
        <v>135</v>
      </c>
      <c r="D31" s="60" t="s">
        <v>33</v>
      </c>
      <c r="E31" s="61" t="s">
        <v>136</v>
      </c>
      <c r="F31" s="62">
        <v>43210</v>
      </c>
      <c r="G31" s="63" t="s">
        <v>54</v>
      </c>
      <c r="H31" s="64">
        <v>38</v>
      </c>
      <c r="I31" s="64">
        <v>12</v>
      </c>
      <c r="J31" s="100">
        <v>12</v>
      </c>
      <c r="K31" s="68">
        <v>2</v>
      </c>
      <c r="L31" s="113">
        <v>23590.25</v>
      </c>
      <c r="M31" s="116">
        <v>1392</v>
      </c>
      <c r="N31" s="71">
        <f>M31/J31</f>
        <v>116</v>
      </c>
      <c r="O31" s="72">
        <f t="shared" si="4"/>
        <v>16.94701867816092</v>
      </c>
      <c r="P31" s="73">
        <v>86298.75</v>
      </c>
      <c r="Q31" s="74">
        <v>5396</v>
      </c>
      <c r="R31" s="75">
        <f aca="true" t="shared" si="5" ref="R31:S35">IF(P31&lt;&gt;0,-(P31-L31)/P31,"")</f>
        <v>-0.7266443604339576</v>
      </c>
      <c r="S31" s="75">
        <f t="shared" si="5"/>
        <v>-0.7420311341734618</v>
      </c>
      <c r="T31" s="115">
        <v>109889</v>
      </c>
      <c r="U31" s="114">
        <v>6788</v>
      </c>
      <c r="V31" s="76">
        <f t="shared" si="1"/>
        <v>16.1887153800825</v>
      </c>
    </row>
    <row r="32" spans="1:22" s="77" customFormat="1" ht="11.25">
      <c r="A32" s="57">
        <v>26</v>
      </c>
      <c r="B32" s="91"/>
      <c r="C32" s="79" t="s">
        <v>64</v>
      </c>
      <c r="D32" s="80" t="s">
        <v>33</v>
      </c>
      <c r="E32" s="81" t="s">
        <v>64</v>
      </c>
      <c r="F32" s="82">
        <v>43168</v>
      </c>
      <c r="G32" s="63" t="s">
        <v>31</v>
      </c>
      <c r="H32" s="67">
        <v>326</v>
      </c>
      <c r="I32" s="83">
        <v>4</v>
      </c>
      <c r="J32" s="84">
        <v>4</v>
      </c>
      <c r="K32" s="68">
        <v>8</v>
      </c>
      <c r="L32" s="69">
        <v>10294.77</v>
      </c>
      <c r="M32" s="70">
        <v>1340</v>
      </c>
      <c r="N32" s="71">
        <f>M32/J32</f>
        <v>335</v>
      </c>
      <c r="O32" s="72">
        <f t="shared" si="4"/>
        <v>7.682664179104478</v>
      </c>
      <c r="P32" s="73">
        <v>17830.13</v>
      </c>
      <c r="Q32" s="74">
        <v>2352</v>
      </c>
      <c r="R32" s="75">
        <f t="shared" si="5"/>
        <v>-0.4226194649169692</v>
      </c>
      <c r="S32" s="75">
        <f t="shared" si="5"/>
        <v>-0.4302721088435374</v>
      </c>
      <c r="T32" s="85">
        <v>2071187.83</v>
      </c>
      <c r="U32" s="86">
        <v>198333</v>
      </c>
      <c r="V32" s="76">
        <f t="shared" si="1"/>
        <v>10.44298139996874</v>
      </c>
    </row>
    <row r="33" spans="1:22" s="77" customFormat="1" ht="11.25">
      <c r="A33" s="57">
        <v>27</v>
      </c>
      <c r="B33" s="78"/>
      <c r="C33" s="79" t="s">
        <v>141</v>
      </c>
      <c r="D33" s="80" t="s">
        <v>30</v>
      </c>
      <c r="E33" s="81" t="s">
        <v>142</v>
      </c>
      <c r="F33" s="82">
        <v>43210</v>
      </c>
      <c r="G33" s="63" t="s">
        <v>76</v>
      </c>
      <c r="H33" s="67">
        <v>25</v>
      </c>
      <c r="I33" s="67">
        <v>11</v>
      </c>
      <c r="J33" s="100">
        <v>11</v>
      </c>
      <c r="K33" s="68">
        <v>2</v>
      </c>
      <c r="L33" s="113">
        <v>9238.5</v>
      </c>
      <c r="M33" s="116">
        <v>871</v>
      </c>
      <c r="N33" s="71">
        <f>M33/J33</f>
        <v>79.18181818181819</v>
      </c>
      <c r="O33" s="72">
        <f t="shared" si="4"/>
        <v>10.606773823191734</v>
      </c>
      <c r="P33" s="73">
        <v>11376.4</v>
      </c>
      <c r="Q33" s="74">
        <v>844</v>
      </c>
      <c r="R33" s="75">
        <f t="shared" si="5"/>
        <v>-0.1879241236243451</v>
      </c>
      <c r="S33" s="75">
        <f t="shared" si="5"/>
        <v>0.031990521327014215</v>
      </c>
      <c r="T33" s="107">
        <v>20614.9</v>
      </c>
      <c r="U33" s="108">
        <v>1715</v>
      </c>
      <c r="V33" s="76">
        <f t="shared" si="1"/>
        <v>12.020349854227407</v>
      </c>
    </row>
    <row r="34" spans="1:22" s="77" customFormat="1" ht="11.25">
      <c r="A34" s="57">
        <v>28</v>
      </c>
      <c r="B34" s="78"/>
      <c r="C34" s="59" t="s">
        <v>44</v>
      </c>
      <c r="D34" s="60" t="s">
        <v>45</v>
      </c>
      <c r="E34" s="61" t="s">
        <v>46</v>
      </c>
      <c r="F34" s="62">
        <v>43189</v>
      </c>
      <c r="G34" s="63" t="s">
        <v>27</v>
      </c>
      <c r="H34" s="64">
        <v>137</v>
      </c>
      <c r="I34" s="65">
        <v>8</v>
      </c>
      <c r="J34" s="66">
        <v>8</v>
      </c>
      <c r="K34" s="68">
        <v>4</v>
      </c>
      <c r="L34" s="69">
        <v>13116</v>
      </c>
      <c r="M34" s="70">
        <v>856</v>
      </c>
      <c r="N34" s="71">
        <f>M34/J34</f>
        <v>107</v>
      </c>
      <c r="O34" s="72">
        <f t="shared" si="4"/>
        <v>15.322429906542055</v>
      </c>
      <c r="P34" s="73">
        <v>123580</v>
      </c>
      <c r="Q34" s="74">
        <v>6945</v>
      </c>
      <c r="R34" s="75">
        <f t="shared" si="5"/>
        <v>-0.8938663214112316</v>
      </c>
      <c r="S34" s="75">
        <f t="shared" si="5"/>
        <v>-0.8767458603311735</v>
      </c>
      <c r="T34" s="69">
        <v>2954674</v>
      </c>
      <c r="U34" s="70">
        <v>179465</v>
      </c>
      <c r="V34" s="76">
        <f t="shared" si="1"/>
        <v>16.463789596857325</v>
      </c>
    </row>
    <row r="35" spans="1:22" s="77" customFormat="1" ht="11.25">
      <c r="A35" s="57">
        <v>29</v>
      </c>
      <c r="B35" s="78"/>
      <c r="C35" s="79" t="s">
        <v>77</v>
      </c>
      <c r="D35" s="80" t="s">
        <v>58</v>
      </c>
      <c r="E35" s="81" t="s">
        <v>78</v>
      </c>
      <c r="F35" s="82">
        <v>42930</v>
      </c>
      <c r="G35" s="63" t="s">
        <v>50</v>
      </c>
      <c r="H35" s="67">
        <v>210</v>
      </c>
      <c r="I35" s="92">
        <v>1</v>
      </c>
      <c r="J35" s="93">
        <v>1</v>
      </c>
      <c r="K35" s="92">
        <v>29</v>
      </c>
      <c r="L35" s="94">
        <v>3564</v>
      </c>
      <c r="M35" s="95">
        <v>713</v>
      </c>
      <c r="N35" s="71">
        <f>M35/J35</f>
        <v>713</v>
      </c>
      <c r="O35" s="72">
        <f t="shared" si="4"/>
        <v>4.998597475455821</v>
      </c>
      <c r="P35" s="73">
        <v>6890.4</v>
      </c>
      <c r="Q35" s="106">
        <v>1378</v>
      </c>
      <c r="R35" s="75">
        <f t="shared" si="5"/>
        <v>-0.48275862068965514</v>
      </c>
      <c r="S35" s="75">
        <f t="shared" si="5"/>
        <v>-0.4825834542815675</v>
      </c>
      <c r="T35" s="96">
        <v>767551.0900000001</v>
      </c>
      <c r="U35" s="97">
        <v>77595</v>
      </c>
      <c r="V35" s="76">
        <f t="shared" si="1"/>
        <v>9.891759649461951</v>
      </c>
    </row>
    <row r="36" spans="1:22" s="77" customFormat="1" ht="11.25">
      <c r="A36" s="57">
        <v>30</v>
      </c>
      <c r="B36" s="78"/>
      <c r="C36" s="121" t="s">
        <v>151</v>
      </c>
      <c r="D36" s="80" t="s">
        <v>56</v>
      </c>
      <c r="E36" s="99" t="s">
        <v>151</v>
      </c>
      <c r="F36" s="82">
        <v>43217</v>
      </c>
      <c r="G36" s="63" t="s">
        <v>52</v>
      </c>
      <c r="H36" s="67">
        <v>16</v>
      </c>
      <c r="I36" s="67">
        <v>16</v>
      </c>
      <c r="J36" s="100">
        <v>16</v>
      </c>
      <c r="K36" s="68">
        <v>1</v>
      </c>
      <c r="L36" s="117">
        <v>7422.9</v>
      </c>
      <c r="M36" s="118">
        <v>686</v>
      </c>
      <c r="N36" s="71">
        <f>M36/J36</f>
        <v>42.875</v>
      </c>
      <c r="O36" s="72">
        <f t="shared" si="4"/>
        <v>10.820553935860058</v>
      </c>
      <c r="P36" s="101"/>
      <c r="Q36" s="102"/>
      <c r="R36" s="75"/>
      <c r="S36" s="75"/>
      <c r="T36" s="117">
        <v>7422.9</v>
      </c>
      <c r="U36" s="118">
        <v>686</v>
      </c>
      <c r="V36" s="76">
        <f t="shared" si="1"/>
        <v>10.820553935860058</v>
      </c>
    </row>
    <row r="37" spans="1:22" s="77" customFormat="1" ht="11.25">
      <c r="A37" s="57">
        <v>31</v>
      </c>
      <c r="B37" s="58" t="s">
        <v>24</v>
      </c>
      <c r="C37" s="79" t="s">
        <v>96</v>
      </c>
      <c r="D37" s="80" t="s">
        <v>79</v>
      </c>
      <c r="E37" s="81" t="s">
        <v>96</v>
      </c>
      <c r="F37" s="82">
        <v>42452</v>
      </c>
      <c r="G37" s="63" t="s">
        <v>76</v>
      </c>
      <c r="H37" s="67">
        <v>22</v>
      </c>
      <c r="I37" s="67">
        <v>6</v>
      </c>
      <c r="J37" s="100">
        <v>6</v>
      </c>
      <c r="K37" s="68">
        <v>6</v>
      </c>
      <c r="L37" s="107">
        <v>4407</v>
      </c>
      <c r="M37" s="108">
        <v>682</v>
      </c>
      <c r="N37" s="71">
        <f>M37/J37</f>
        <v>113.66666666666667</v>
      </c>
      <c r="O37" s="72">
        <f t="shared" si="4"/>
        <v>6.461876832844575</v>
      </c>
      <c r="P37" s="73">
        <v>1067</v>
      </c>
      <c r="Q37" s="74">
        <v>114</v>
      </c>
      <c r="R37" s="75">
        <f>IF(P37&lt;&gt;0,-(P37-L37)/P37,"")</f>
        <v>3.1302717900656045</v>
      </c>
      <c r="S37" s="75">
        <f>IF(Q37&lt;&gt;0,-(Q37-M37)/Q37,"")</f>
        <v>4.982456140350878</v>
      </c>
      <c r="T37" s="107">
        <v>43530.55</v>
      </c>
      <c r="U37" s="108">
        <v>3979</v>
      </c>
      <c r="V37" s="76">
        <f t="shared" si="1"/>
        <v>10.940072882633828</v>
      </c>
    </row>
    <row r="38" spans="1:22" s="77" customFormat="1" ht="11.25">
      <c r="A38" s="57">
        <v>32</v>
      </c>
      <c r="B38" s="122"/>
      <c r="C38" s="79" t="s">
        <v>138</v>
      </c>
      <c r="D38" s="80" t="s">
        <v>35</v>
      </c>
      <c r="E38" s="81" t="s">
        <v>139</v>
      </c>
      <c r="F38" s="82">
        <v>43210</v>
      </c>
      <c r="G38" s="63" t="s">
        <v>50</v>
      </c>
      <c r="H38" s="67">
        <v>11</v>
      </c>
      <c r="I38" s="67">
        <v>4</v>
      </c>
      <c r="J38" s="100">
        <v>4</v>
      </c>
      <c r="K38" s="68">
        <v>2</v>
      </c>
      <c r="L38" s="113">
        <v>10633.04</v>
      </c>
      <c r="M38" s="116">
        <v>599</v>
      </c>
      <c r="N38" s="71">
        <f>M38/J38</f>
        <v>149.75</v>
      </c>
      <c r="O38" s="72">
        <f t="shared" si="4"/>
        <v>17.751318864774625</v>
      </c>
      <c r="P38" s="73">
        <v>52162.95</v>
      </c>
      <c r="Q38" s="74">
        <v>3318</v>
      </c>
      <c r="R38" s="75">
        <f>IF(P38&lt;&gt;0,-(P38-L38)/P38,"")</f>
        <v>-0.7961572342055041</v>
      </c>
      <c r="S38" s="75">
        <f>IF(Q38&lt;&gt;0,-(Q38-M38)/Q38,"")</f>
        <v>-0.8194695599758891</v>
      </c>
      <c r="T38" s="119">
        <v>62795.99</v>
      </c>
      <c r="U38" s="120">
        <v>3917</v>
      </c>
      <c r="V38" s="76">
        <f t="shared" si="1"/>
        <v>16.031654327291292</v>
      </c>
    </row>
    <row r="39" spans="1:22" s="77" customFormat="1" ht="11.25">
      <c r="A39" s="57">
        <v>33</v>
      </c>
      <c r="B39" s="78"/>
      <c r="C39" s="121" t="s">
        <v>150</v>
      </c>
      <c r="D39" s="80" t="s">
        <v>45</v>
      </c>
      <c r="E39" s="99" t="s">
        <v>150</v>
      </c>
      <c r="F39" s="82">
        <v>43217</v>
      </c>
      <c r="G39" s="63" t="s">
        <v>52</v>
      </c>
      <c r="H39" s="67">
        <v>18</v>
      </c>
      <c r="I39" s="67">
        <v>18</v>
      </c>
      <c r="J39" s="100">
        <v>18</v>
      </c>
      <c r="K39" s="68">
        <v>1</v>
      </c>
      <c r="L39" s="117">
        <v>5731.62</v>
      </c>
      <c r="M39" s="118">
        <v>590</v>
      </c>
      <c r="N39" s="71">
        <f>M39/J39</f>
        <v>32.77777777777778</v>
      </c>
      <c r="O39" s="72">
        <f t="shared" si="4"/>
        <v>9.714610169491525</v>
      </c>
      <c r="P39" s="101"/>
      <c r="Q39" s="102"/>
      <c r="R39" s="75"/>
      <c r="S39" s="75"/>
      <c r="T39" s="117">
        <v>5731.62</v>
      </c>
      <c r="U39" s="118">
        <v>590</v>
      </c>
      <c r="V39" s="76">
        <f aca="true" t="shared" si="6" ref="V39:V70">T39/U39</f>
        <v>9.714610169491525</v>
      </c>
    </row>
    <row r="40" spans="1:22" s="77" customFormat="1" ht="11.25">
      <c r="A40" s="57">
        <v>34</v>
      </c>
      <c r="B40" s="122"/>
      <c r="C40" s="98" t="s">
        <v>90</v>
      </c>
      <c r="D40" s="80" t="s">
        <v>58</v>
      </c>
      <c r="E40" s="99" t="s">
        <v>90</v>
      </c>
      <c r="F40" s="82">
        <v>43189</v>
      </c>
      <c r="G40" s="63" t="s">
        <v>52</v>
      </c>
      <c r="H40" s="67">
        <v>93</v>
      </c>
      <c r="I40" s="67">
        <v>7</v>
      </c>
      <c r="J40" s="100">
        <v>7</v>
      </c>
      <c r="K40" s="68">
        <v>5</v>
      </c>
      <c r="L40" s="94">
        <v>2973</v>
      </c>
      <c r="M40" s="95">
        <v>549</v>
      </c>
      <c r="N40" s="71">
        <f>M40/J40</f>
        <v>78.42857142857143</v>
      </c>
      <c r="O40" s="72">
        <f t="shared" si="4"/>
        <v>5.415300546448087</v>
      </c>
      <c r="P40" s="101">
        <v>19086</v>
      </c>
      <c r="Q40" s="102">
        <v>3814</v>
      </c>
      <c r="R40" s="75">
        <f aca="true" t="shared" si="7" ref="R40:R81">IF(P40&lt;&gt;0,-(P40-L40)/P40,"")</f>
        <v>-0.8442313737818297</v>
      </c>
      <c r="S40" s="75">
        <f aca="true" t="shared" si="8" ref="S40:S81">IF(Q40&lt;&gt;0,-(Q40-M40)/Q40,"")</f>
        <v>-0.8560566334556896</v>
      </c>
      <c r="T40" s="94">
        <v>95443.93</v>
      </c>
      <c r="U40" s="95">
        <v>12008</v>
      </c>
      <c r="V40" s="76">
        <f t="shared" si="6"/>
        <v>7.948361925383077</v>
      </c>
    </row>
    <row r="41" spans="1:22" s="77" customFormat="1" ht="11.25">
      <c r="A41" s="57">
        <v>35</v>
      </c>
      <c r="B41" s="122"/>
      <c r="C41" s="79" t="s">
        <v>65</v>
      </c>
      <c r="D41" s="80" t="s">
        <v>45</v>
      </c>
      <c r="E41" s="81" t="s">
        <v>66</v>
      </c>
      <c r="F41" s="82">
        <v>43196</v>
      </c>
      <c r="G41" s="63" t="s">
        <v>50</v>
      </c>
      <c r="H41" s="67">
        <v>40</v>
      </c>
      <c r="I41" s="92">
        <v>6</v>
      </c>
      <c r="J41" s="93">
        <v>6</v>
      </c>
      <c r="K41" s="68">
        <v>4</v>
      </c>
      <c r="L41" s="94">
        <v>3103</v>
      </c>
      <c r="M41" s="95">
        <v>548</v>
      </c>
      <c r="N41" s="71">
        <f>M41/J41</f>
        <v>91.33333333333333</v>
      </c>
      <c r="O41" s="72">
        <f t="shared" si="4"/>
        <v>5.662408759124087</v>
      </c>
      <c r="P41" s="73">
        <v>8739</v>
      </c>
      <c r="Q41" s="74">
        <v>529</v>
      </c>
      <c r="R41" s="75">
        <f t="shared" si="7"/>
        <v>-0.6449250486325666</v>
      </c>
      <c r="S41" s="75">
        <f t="shared" si="8"/>
        <v>0.035916824196597356</v>
      </c>
      <c r="T41" s="96">
        <v>116718.5</v>
      </c>
      <c r="U41" s="97">
        <v>7691</v>
      </c>
      <c r="V41" s="76">
        <f t="shared" si="6"/>
        <v>15.175984917435963</v>
      </c>
    </row>
    <row r="42" spans="1:22" s="77" customFormat="1" ht="11.25">
      <c r="A42" s="57">
        <v>36</v>
      </c>
      <c r="B42" s="122"/>
      <c r="C42" s="79" t="s">
        <v>105</v>
      </c>
      <c r="D42" s="80" t="s">
        <v>79</v>
      </c>
      <c r="E42" s="81" t="s">
        <v>106</v>
      </c>
      <c r="F42" s="82">
        <v>43154</v>
      </c>
      <c r="G42" s="63" t="s">
        <v>50</v>
      </c>
      <c r="H42" s="67">
        <v>40</v>
      </c>
      <c r="I42" s="92">
        <v>8</v>
      </c>
      <c r="J42" s="93">
        <v>8</v>
      </c>
      <c r="K42" s="92">
        <v>9</v>
      </c>
      <c r="L42" s="94">
        <v>3292.4</v>
      </c>
      <c r="M42" s="95">
        <v>520</v>
      </c>
      <c r="N42" s="71">
        <f>M42/J42</f>
        <v>65</v>
      </c>
      <c r="O42" s="72">
        <f t="shared" si="4"/>
        <v>6.331538461538462</v>
      </c>
      <c r="P42" s="73">
        <v>515</v>
      </c>
      <c r="Q42" s="74">
        <v>46</v>
      </c>
      <c r="R42" s="75">
        <f t="shared" si="7"/>
        <v>5.393009708737864</v>
      </c>
      <c r="S42" s="75">
        <f t="shared" si="8"/>
        <v>10.304347826086957</v>
      </c>
      <c r="T42" s="96">
        <v>260075.81</v>
      </c>
      <c r="U42" s="97">
        <v>18292</v>
      </c>
      <c r="V42" s="76">
        <f t="shared" si="6"/>
        <v>14.218008418980975</v>
      </c>
    </row>
    <row r="43" spans="1:22" s="77" customFormat="1" ht="11.25">
      <c r="A43" s="57">
        <v>37</v>
      </c>
      <c r="B43" s="78"/>
      <c r="C43" s="79" t="s">
        <v>111</v>
      </c>
      <c r="D43" s="80" t="s">
        <v>45</v>
      </c>
      <c r="E43" s="81" t="s">
        <v>111</v>
      </c>
      <c r="F43" s="82">
        <v>43105</v>
      </c>
      <c r="G43" s="63" t="s">
        <v>31</v>
      </c>
      <c r="H43" s="67">
        <v>403</v>
      </c>
      <c r="I43" s="67">
        <v>1</v>
      </c>
      <c r="J43" s="100">
        <v>1</v>
      </c>
      <c r="K43" s="68">
        <v>13</v>
      </c>
      <c r="L43" s="113">
        <v>3866.31</v>
      </c>
      <c r="M43" s="116">
        <v>476</v>
      </c>
      <c r="N43" s="71">
        <f>M43/J43</f>
        <v>476</v>
      </c>
      <c r="O43" s="72">
        <f t="shared" si="4"/>
        <v>8.1225</v>
      </c>
      <c r="P43" s="73">
        <v>8387.15</v>
      </c>
      <c r="Q43" s="74">
        <v>1198</v>
      </c>
      <c r="R43" s="75">
        <f t="shared" si="7"/>
        <v>-0.53901981006659</v>
      </c>
      <c r="S43" s="75">
        <f t="shared" si="8"/>
        <v>-0.6026711185308848</v>
      </c>
      <c r="T43" s="113">
        <v>62775379.54</v>
      </c>
      <c r="U43" s="116">
        <v>4944779</v>
      </c>
      <c r="V43" s="76">
        <f t="shared" si="6"/>
        <v>12.695285176546818</v>
      </c>
    </row>
    <row r="44" spans="1:22" s="77" customFormat="1" ht="11.25">
      <c r="A44" s="57">
        <v>38</v>
      </c>
      <c r="B44" s="58" t="s">
        <v>24</v>
      </c>
      <c r="C44" s="79" t="s">
        <v>55</v>
      </c>
      <c r="D44" s="80" t="s">
        <v>56</v>
      </c>
      <c r="E44" s="81" t="s">
        <v>55</v>
      </c>
      <c r="F44" s="82">
        <v>43203</v>
      </c>
      <c r="G44" s="63" t="s">
        <v>31</v>
      </c>
      <c r="H44" s="67">
        <v>81</v>
      </c>
      <c r="I44" s="83">
        <v>13</v>
      </c>
      <c r="J44" s="84">
        <v>13</v>
      </c>
      <c r="K44" s="68">
        <v>3</v>
      </c>
      <c r="L44" s="69">
        <v>5111.98</v>
      </c>
      <c r="M44" s="70">
        <v>456</v>
      </c>
      <c r="N44" s="71">
        <f>M44/J44</f>
        <v>35.07692307692308</v>
      </c>
      <c r="O44" s="72">
        <f t="shared" si="4"/>
        <v>11.21048245614035</v>
      </c>
      <c r="P44" s="73">
        <v>18159.54</v>
      </c>
      <c r="Q44" s="74">
        <v>1490</v>
      </c>
      <c r="R44" s="75">
        <f t="shared" si="7"/>
        <v>-0.7184961733612195</v>
      </c>
      <c r="S44" s="75">
        <f t="shared" si="8"/>
        <v>-0.6939597315436241</v>
      </c>
      <c r="T44" s="85">
        <v>122488.01</v>
      </c>
      <c r="U44" s="86">
        <v>10077</v>
      </c>
      <c r="V44" s="76">
        <f t="shared" si="6"/>
        <v>12.155205914458667</v>
      </c>
    </row>
    <row r="45" spans="1:22" s="77" customFormat="1" ht="11.25">
      <c r="A45" s="57">
        <v>39</v>
      </c>
      <c r="B45" s="78"/>
      <c r="C45" s="79" t="s">
        <v>107</v>
      </c>
      <c r="D45" s="80" t="s">
        <v>79</v>
      </c>
      <c r="E45" s="81" t="s">
        <v>108</v>
      </c>
      <c r="F45" s="82">
        <v>43175</v>
      </c>
      <c r="G45" s="63" t="s">
        <v>76</v>
      </c>
      <c r="H45" s="67">
        <v>25</v>
      </c>
      <c r="I45" s="67">
        <v>1</v>
      </c>
      <c r="J45" s="100">
        <v>1</v>
      </c>
      <c r="K45" s="68">
        <v>7</v>
      </c>
      <c r="L45" s="107">
        <v>2138.4</v>
      </c>
      <c r="M45" s="108">
        <v>428</v>
      </c>
      <c r="N45" s="71">
        <f>M45/J45</f>
        <v>428</v>
      </c>
      <c r="O45" s="72">
        <f t="shared" si="4"/>
        <v>4.996261682242991</v>
      </c>
      <c r="P45" s="73">
        <v>140</v>
      </c>
      <c r="Q45" s="74">
        <v>28</v>
      </c>
      <c r="R45" s="75">
        <f t="shared" si="7"/>
        <v>14.274285714285716</v>
      </c>
      <c r="S45" s="75">
        <f t="shared" si="8"/>
        <v>14.285714285714286</v>
      </c>
      <c r="T45" s="107">
        <v>99518.60999999999</v>
      </c>
      <c r="U45" s="108">
        <v>8452</v>
      </c>
      <c r="V45" s="76">
        <f t="shared" si="6"/>
        <v>11.774563416942733</v>
      </c>
    </row>
    <row r="46" spans="1:22" s="77" customFormat="1" ht="11.25">
      <c r="A46" s="57">
        <v>40</v>
      </c>
      <c r="B46" s="58" t="s">
        <v>24</v>
      </c>
      <c r="C46" s="79" t="s">
        <v>48</v>
      </c>
      <c r="D46" s="80" t="s">
        <v>45</v>
      </c>
      <c r="E46" s="81" t="s">
        <v>49</v>
      </c>
      <c r="F46" s="82">
        <v>43203</v>
      </c>
      <c r="G46" s="63" t="s">
        <v>50</v>
      </c>
      <c r="H46" s="67">
        <v>170</v>
      </c>
      <c r="I46" s="92">
        <v>5</v>
      </c>
      <c r="J46" s="93">
        <v>5</v>
      </c>
      <c r="K46" s="68">
        <v>3</v>
      </c>
      <c r="L46" s="94">
        <v>2552</v>
      </c>
      <c r="M46" s="95">
        <v>368</v>
      </c>
      <c r="N46" s="71">
        <f>M46/J46</f>
        <v>73.6</v>
      </c>
      <c r="O46" s="72">
        <f t="shared" si="4"/>
        <v>6.934782608695652</v>
      </c>
      <c r="P46" s="73">
        <v>29411.3</v>
      </c>
      <c r="Q46" s="74">
        <v>2727</v>
      </c>
      <c r="R46" s="75">
        <f t="shared" si="7"/>
        <v>-0.9132306290439389</v>
      </c>
      <c r="S46" s="75">
        <f t="shared" si="8"/>
        <v>-0.865053171983865</v>
      </c>
      <c r="T46" s="96">
        <v>263224.93</v>
      </c>
      <c r="U46" s="97">
        <v>21202</v>
      </c>
      <c r="V46" s="76">
        <f t="shared" si="6"/>
        <v>12.415099047259693</v>
      </c>
    </row>
    <row r="47" spans="1:22" s="77" customFormat="1" ht="11.25">
      <c r="A47" s="57">
        <v>41</v>
      </c>
      <c r="B47" s="58" t="s">
        <v>24</v>
      </c>
      <c r="C47" s="79" t="s">
        <v>82</v>
      </c>
      <c r="D47" s="80" t="s">
        <v>33</v>
      </c>
      <c r="E47" s="81" t="s">
        <v>83</v>
      </c>
      <c r="F47" s="82">
        <v>43182</v>
      </c>
      <c r="G47" s="63" t="s">
        <v>50</v>
      </c>
      <c r="H47" s="67">
        <v>250</v>
      </c>
      <c r="I47" s="92">
        <v>1</v>
      </c>
      <c r="J47" s="93">
        <v>1</v>
      </c>
      <c r="K47" s="68">
        <v>6</v>
      </c>
      <c r="L47" s="94">
        <v>1782</v>
      </c>
      <c r="M47" s="95">
        <v>356</v>
      </c>
      <c r="N47" s="71">
        <f>M47/J47</f>
        <v>356</v>
      </c>
      <c r="O47" s="72">
        <f t="shared" si="4"/>
        <v>5.00561797752809</v>
      </c>
      <c r="P47" s="73">
        <v>2459</v>
      </c>
      <c r="Q47" s="74">
        <v>460</v>
      </c>
      <c r="R47" s="75">
        <f t="shared" si="7"/>
        <v>-0.2753151687677918</v>
      </c>
      <c r="S47" s="75">
        <f t="shared" si="8"/>
        <v>-0.22608695652173913</v>
      </c>
      <c r="T47" s="96">
        <v>1138277.84</v>
      </c>
      <c r="U47" s="97">
        <v>91512</v>
      </c>
      <c r="V47" s="76">
        <f t="shared" si="6"/>
        <v>12.438563685636858</v>
      </c>
    </row>
    <row r="48" spans="1:22" s="77" customFormat="1" ht="11.25">
      <c r="A48" s="57">
        <v>42</v>
      </c>
      <c r="B48" s="78"/>
      <c r="C48" s="79" t="s">
        <v>97</v>
      </c>
      <c r="D48" s="80" t="s">
        <v>30</v>
      </c>
      <c r="E48" s="81" t="s">
        <v>98</v>
      </c>
      <c r="F48" s="82">
        <v>42846</v>
      </c>
      <c r="G48" s="63" t="s">
        <v>31</v>
      </c>
      <c r="H48" s="67">
        <v>246</v>
      </c>
      <c r="I48" s="67">
        <v>11</v>
      </c>
      <c r="J48" s="100">
        <v>11</v>
      </c>
      <c r="K48" s="68">
        <v>45</v>
      </c>
      <c r="L48" s="69">
        <v>3802.5</v>
      </c>
      <c r="M48" s="70">
        <v>340</v>
      </c>
      <c r="N48" s="71">
        <f>M48/J48</f>
        <v>30.90909090909091</v>
      </c>
      <c r="O48" s="72">
        <f t="shared" si="4"/>
        <v>11.183823529411764</v>
      </c>
      <c r="P48" s="73">
        <v>528</v>
      </c>
      <c r="Q48" s="74">
        <v>67</v>
      </c>
      <c r="R48" s="75">
        <f t="shared" si="7"/>
        <v>6.201704545454546</v>
      </c>
      <c r="S48" s="75">
        <f t="shared" si="8"/>
        <v>4.074626865671642</v>
      </c>
      <c r="T48" s="85">
        <v>5016578.57</v>
      </c>
      <c r="U48" s="86">
        <v>468358</v>
      </c>
      <c r="V48" s="76">
        <f t="shared" si="6"/>
        <v>10.710991527848355</v>
      </c>
    </row>
    <row r="49" spans="1:22" s="77" customFormat="1" ht="11.25">
      <c r="A49" s="57">
        <v>43</v>
      </c>
      <c r="B49" s="78"/>
      <c r="C49" s="79" t="s">
        <v>70</v>
      </c>
      <c r="D49" s="80" t="s">
        <v>58</v>
      </c>
      <c r="E49" s="81" t="s">
        <v>71</v>
      </c>
      <c r="F49" s="82">
        <v>43105</v>
      </c>
      <c r="G49" s="63" t="s">
        <v>50</v>
      </c>
      <c r="H49" s="67">
        <v>118</v>
      </c>
      <c r="I49" s="92">
        <v>1</v>
      </c>
      <c r="J49" s="93">
        <v>1</v>
      </c>
      <c r="K49" s="92">
        <v>16</v>
      </c>
      <c r="L49" s="94">
        <v>1425.6</v>
      </c>
      <c r="M49" s="95">
        <v>285</v>
      </c>
      <c r="N49" s="71">
        <f>M49/J49</f>
        <v>285</v>
      </c>
      <c r="O49" s="72">
        <f t="shared" si="4"/>
        <v>5.002105263157895</v>
      </c>
      <c r="P49" s="73">
        <v>8365.2</v>
      </c>
      <c r="Q49" s="74">
        <v>1652</v>
      </c>
      <c r="R49" s="75">
        <f t="shared" si="7"/>
        <v>-0.8295796872758571</v>
      </c>
      <c r="S49" s="75">
        <f t="shared" si="8"/>
        <v>-0.8274818401937046</v>
      </c>
      <c r="T49" s="96">
        <v>644880.0699999998</v>
      </c>
      <c r="U49" s="97">
        <v>63131</v>
      </c>
      <c r="V49" s="76">
        <f t="shared" si="6"/>
        <v>10.214950974956833</v>
      </c>
    </row>
    <row r="50" spans="1:22" s="77" customFormat="1" ht="11.25">
      <c r="A50" s="57">
        <v>44</v>
      </c>
      <c r="B50" s="78"/>
      <c r="C50" s="79" t="s">
        <v>103</v>
      </c>
      <c r="D50" s="80" t="s">
        <v>79</v>
      </c>
      <c r="E50" s="81" t="s">
        <v>103</v>
      </c>
      <c r="F50" s="82">
        <v>43123</v>
      </c>
      <c r="G50" s="63" t="s">
        <v>31</v>
      </c>
      <c r="H50" s="67">
        <v>197</v>
      </c>
      <c r="I50" s="83">
        <v>1</v>
      </c>
      <c r="J50" s="84">
        <v>1</v>
      </c>
      <c r="K50" s="68">
        <v>10</v>
      </c>
      <c r="L50" s="69">
        <v>1440</v>
      </c>
      <c r="M50" s="70">
        <v>273</v>
      </c>
      <c r="N50" s="71">
        <f>M50/J50</f>
        <v>273</v>
      </c>
      <c r="O50" s="72">
        <f t="shared" si="4"/>
        <v>5.274725274725275</v>
      </c>
      <c r="P50" s="73">
        <v>232</v>
      </c>
      <c r="Q50" s="74">
        <v>28</v>
      </c>
      <c r="R50" s="75">
        <f t="shared" si="7"/>
        <v>5.206896551724138</v>
      </c>
      <c r="S50" s="75">
        <f t="shared" si="8"/>
        <v>8.75</v>
      </c>
      <c r="T50" s="85">
        <v>1201938.07</v>
      </c>
      <c r="U50" s="86">
        <v>103478</v>
      </c>
      <c r="V50" s="76">
        <f t="shared" si="6"/>
        <v>11.61539718587526</v>
      </c>
    </row>
    <row r="51" spans="1:22" s="77" customFormat="1" ht="11.25">
      <c r="A51" s="57">
        <v>45</v>
      </c>
      <c r="B51" s="91"/>
      <c r="C51" s="79" t="s">
        <v>60</v>
      </c>
      <c r="D51" s="80" t="s">
        <v>35</v>
      </c>
      <c r="E51" s="81" t="s">
        <v>62</v>
      </c>
      <c r="F51" s="82">
        <v>43203</v>
      </c>
      <c r="G51" s="63" t="s">
        <v>61</v>
      </c>
      <c r="H51" s="67">
        <v>30</v>
      </c>
      <c r="I51" s="67">
        <v>2</v>
      </c>
      <c r="J51" s="100">
        <v>2</v>
      </c>
      <c r="K51" s="68">
        <v>2</v>
      </c>
      <c r="L51" s="127">
        <v>2523.72</v>
      </c>
      <c r="M51" s="126">
        <v>260</v>
      </c>
      <c r="N51" s="71">
        <f>M51/J51</f>
        <v>130</v>
      </c>
      <c r="O51" s="72">
        <f t="shared" si="4"/>
        <v>9.706615384615384</v>
      </c>
      <c r="P51" s="73">
        <v>9241.06</v>
      </c>
      <c r="Q51" s="74">
        <v>780</v>
      </c>
      <c r="R51" s="75">
        <f t="shared" si="7"/>
        <v>-0.7269014593563943</v>
      </c>
      <c r="S51" s="75">
        <f t="shared" si="8"/>
        <v>-0.6666666666666666</v>
      </c>
      <c r="T51" s="127">
        <v>52167.95</v>
      </c>
      <c r="U51" s="126">
        <v>4625</v>
      </c>
      <c r="V51" s="76">
        <f t="shared" si="6"/>
        <v>11.279556756756756</v>
      </c>
    </row>
    <row r="52" spans="1:22" s="77" customFormat="1" ht="11.25">
      <c r="A52" s="57">
        <v>46</v>
      </c>
      <c r="B52" s="78"/>
      <c r="C52" s="79" t="s">
        <v>126</v>
      </c>
      <c r="D52" s="80"/>
      <c r="E52" s="81" t="s">
        <v>126</v>
      </c>
      <c r="F52" s="82">
        <v>42678</v>
      </c>
      <c r="G52" s="63" t="s">
        <v>120</v>
      </c>
      <c r="H52" s="67">
        <v>12</v>
      </c>
      <c r="I52" s="67">
        <v>1</v>
      </c>
      <c r="J52" s="100">
        <v>1</v>
      </c>
      <c r="K52" s="68">
        <v>17</v>
      </c>
      <c r="L52" s="113">
        <v>1259.29</v>
      </c>
      <c r="M52" s="116">
        <v>252</v>
      </c>
      <c r="N52" s="71">
        <f>M52/J52</f>
        <v>252</v>
      </c>
      <c r="O52" s="72">
        <f t="shared" si="4"/>
        <v>4.997182539682539</v>
      </c>
      <c r="P52" s="73">
        <v>1188</v>
      </c>
      <c r="Q52" s="74">
        <v>238</v>
      </c>
      <c r="R52" s="75">
        <f t="shared" si="7"/>
        <v>0.060008417508417476</v>
      </c>
      <c r="S52" s="75">
        <f t="shared" si="8"/>
        <v>0.058823529411764705</v>
      </c>
      <c r="T52" s="113">
        <v>70297.94999999998</v>
      </c>
      <c r="U52" s="116">
        <v>8892</v>
      </c>
      <c r="V52" s="76">
        <f t="shared" si="6"/>
        <v>7.905752361673413</v>
      </c>
    </row>
    <row r="53" spans="1:22" s="77" customFormat="1" ht="11.25">
      <c r="A53" s="57">
        <v>47</v>
      </c>
      <c r="B53" s="78"/>
      <c r="C53" s="79" t="s">
        <v>87</v>
      </c>
      <c r="D53" s="80" t="s">
        <v>33</v>
      </c>
      <c r="E53" s="81" t="s">
        <v>88</v>
      </c>
      <c r="F53" s="82">
        <v>43140</v>
      </c>
      <c r="G53" s="63" t="s">
        <v>68</v>
      </c>
      <c r="H53" s="67">
        <v>87</v>
      </c>
      <c r="I53" s="67">
        <v>1</v>
      </c>
      <c r="J53" s="100">
        <v>1</v>
      </c>
      <c r="K53" s="68">
        <v>11</v>
      </c>
      <c r="L53" s="125">
        <v>960</v>
      </c>
      <c r="M53" s="126">
        <v>240</v>
      </c>
      <c r="N53" s="71">
        <f>M53/J53</f>
        <v>240</v>
      </c>
      <c r="O53" s="72">
        <f t="shared" si="4"/>
        <v>4</v>
      </c>
      <c r="P53" s="73">
        <v>2625</v>
      </c>
      <c r="Q53" s="106">
        <v>423</v>
      </c>
      <c r="R53" s="75">
        <f t="shared" si="7"/>
        <v>-0.6342857142857142</v>
      </c>
      <c r="S53" s="75">
        <f t="shared" si="8"/>
        <v>-0.4326241134751773</v>
      </c>
      <c r="T53" s="125">
        <v>405241.06</v>
      </c>
      <c r="U53" s="126">
        <v>33242</v>
      </c>
      <c r="V53" s="76">
        <f t="shared" si="6"/>
        <v>12.19063413753685</v>
      </c>
    </row>
    <row r="54" spans="1:22" s="77" customFormat="1" ht="11.25">
      <c r="A54" s="57">
        <v>48</v>
      </c>
      <c r="B54" s="122"/>
      <c r="C54" s="79" t="s">
        <v>67</v>
      </c>
      <c r="D54" s="80" t="s">
        <v>35</v>
      </c>
      <c r="E54" s="81" t="s">
        <v>69</v>
      </c>
      <c r="F54" s="82">
        <v>43203</v>
      </c>
      <c r="G54" s="63" t="s">
        <v>68</v>
      </c>
      <c r="H54" s="67">
        <v>34</v>
      </c>
      <c r="I54" s="67">
        <v>1</v>
      </c>
      <c r="J54" s="100">
        <v>1</v>
      </c>
      <c r="K54" s="68">
        <v>3</v>
      </c>
      <c r="L54" s="125">
        <v>1896</v>
      </c>
      <c r="M54" s="126">
        <v>237</v>
      </c>
      <c r="N54" s="71">
        <f>M54/J54</f>
        <v>237</v>
      </c>
      <c r="O54" s="72">
        <f t="shared" si="4"/>
        <v>8</v>
      </c>
      <c r="P54" s="73">
        <v>985</v>
      </c>
      <c r="Q54" s="106">
        <v>107</v>
      </c>
      <c r="R54" s="75">
        <f t="shared" si="7"/>
        <v>0.9248730964467005</v>
      </c>
      <c r="S54" s="75">
        <f t="shared" si="8"/>
        <v>1.2149532710280373</v>
      </c>
      <c r="T54" s="125">
        <v>22083</v>
      </c>
      <c r="U54" s="126">
        <v>2033</v>
      </c>
      <c r="V54" s="76">
        <f t="shared" si="6"/>
        <v>10.862272503689129</v>
      </c>
    </row>
    <row r="55" spans="1:22" s="77" customFormat="1" ht="11.25">
      <c r="A55" s="57">
        <v>49</v>
      </c>
      <c r="B55" s="78"/>
      <c r="C55" s="59" t="s">
        <v>99</v>
      </c>
      <c r="D55" s="60" t="s">
        <v>33</v>
      </c>
      <c r="E55" s="61" t="s">
        <v>100</v>
      </c>
      <c r="F55" s="62">
        <v>42825</v>
      </c>
      <c r="G55" s="63" t="s">
        <v>54</v>
      </c>
      <c r="H55" s="64">
        <v>269</v>
      </c>
      <c r="I55" s="64">
        <v>2</v>
      </c>
      <c r="J55" s="100">
        <v>2</v>
      </c>
      <c r="K55" s="68">
        <v>47</v>
      </c>
      <c r="L55" s="105">
        <v>1065</v>
      </c>
      <c r="M55" s="97">
        <v>235</v>
      </c>
      <c r="N55" s="71">
        <f>M55/J55</f>
        <v>117.5</v>
      </c>
      <c r="O55" s="72">
        <f t="shared" si="4"/>
        <v>4.531914893617022</v>
      </c>
      <c r="P55" s="73">
        <v>962</v>
      </c>
      <c r="Q55" s="74">
        <v>173</v>
      </c>
      <c r="R55" s="75">
        <f t="shared" si="7"/>
        <v>0.10706860706860707</v>
      </c>
      <c r="S55" s="75">
        <f t="shared" si="8"/>
        <v>0.3583815028901734</v>
      </c>
      <c r="T55" s="105">
        <v>7220455.62</v>
      </c>
      <c r="U55" s="97">
        <v>611404</v>
      </c>
      <c r="V55" s="76">
        <f t="shared" si="6"/>
        <v>11.809630980497348</v>
      </c>
    </row>
    <row r="56" spans="1:22" s="77" customFormat="1" ht="11.25">
      <c r="A56" s="57">
        <v>50</v>
      </c>
      <c r="B56" s="78"/>
      <c r="C56" s="79" t="s">
        <v>114</v>
      </c>
      <c r="D56" s="80" t="s">
        <v>30</v>
      </c>
      <c r="E56" s="81" t="s">
        <v>115</v>
      </c>
      <c r="F56" s="82">
        <v>43168</v>
      </c>
      <c r="G56" s="63" t="s">
        <v>110</v>
      </c>
      <c r="H56" s="67">
        <v>14</v>
      </c>
      <c r="I56" s="67">
        <v>1</v>
      </c>
      <c r="J56" s="100">
        <v>1</v>
      </c>
      <c r="K56" s="68">
        <v>6</v>
      </c>
      <c r="L56" s="113">
        <v>716</v>
      </c>
      <c r="M56" s="116">
        <v>159</v>
      </c>
      <c r="N56" s="71">
        <f>M56/J56</f>
        <v>159</v>
      </c>
      <c r="O56" s="72">
        <f t="shared" si="4"/>
        <v>4.50314465408805</v>
      </c>
      <c r="P56" s="73">
        <v>1475</v>
      </c>
      <c r="Q56" s="74">
        <v>295</v>
      </c>
      <c r="R56" s="75">
        <f t="shared" si="7"/>
        <v>-0.5145762711864407</v>
      </c>
      <c r="S56" s="75">
        <f t="shared" si="8"/>
        <v>-0.4610169491525424</v>
      </c>
      <c r="T56" s="113">
        <v>37539.47</v>
      </c>
      <c r="U56" s="116">
        <v>4093</v>
      </c>
      <c r="V56" s="76">
        <f t="shared" si="6"/>
        <v>9.171627168336183</v>
      </c>
    </row>
    <row r="57" spans="1:22" s="77" customFormat="1" ht="11.25">
      <c r="A57" s="57">
        <v>51</v>
      </c>
      <c r="B57" s="122"/>
      <c r="C57" s="79" t="s">
        <v>73</v>
      </c>
      <c r="D57" s="80" t="s">
        <v>35</v>
      </c>
      <c r="E57" s="81" t="s">
        <v>73</v>
      </c>
      <c r="F57" s="82">
        <v>43203</v>
      </c>
      <c r="G57" s="63" t="s">
        <v>74</v>
      </c>
      <c r="H57" s="67">
        <v>34</v>
      </c>
      <c r="I57" s="67">
        <v>3</v>
      </c>
      <c r="J57" s="100">
        <v>3</v>
      </c>
      <c r="K57" s="68">
        <v>3</v>
      </c>
      <c r="L57" s="89">
        <v>2239</v>
      </c>
      <c r="M57" s="90">
        <v>157</v>
      </c>
      <c r="N57" s="71">
        <f>M57/J57</f>
        <v>52.333333333333336</v>
      </c>
      <c r="O57" s="72">
        <f t="shared" si="4"/>
        <v>14.261146496815286</v>
      </c>
      <c r="P57" s="73">
        <v>2810</v>
      </c>
      <c r="Q57" s="74">
        <v>241</v>
      </c>
      <c r="R57" s="75">
        <f t="shared" si="7"/>
        <v>-0.20320284697508897</v>
      </c>
      <c r="S57" s="75">
        <f t="shared" si="8"/>
        <v>-0.34854771784232363</v>
      </c>
      <c r="T57" s="89">
        <v>19716</v>
      </c>
      <c r="U57" s="90">
        <v>1559</v>
      </c>
      <c r="V57" s="76">
        <f t="shared" si="6"/>
        <v>12.646568313021167</v>
      </c>
    </row>
    <row r="58" spans="1:22" s="77" customFormat="1" ht="11.25">
      <c r="A58" s="57">
        <v>52</v>
      </c>
      <c r="B58" s="58" t="s">
        <v>24</v>
      </c>
      <c r="C58" s="79" t="s">
        <v>112</v>
      </c>
      <c r="D58" s="80" t="s">
        <v>58</v>
      </c>
      <c r="E58" s="81" t="s">
        <v>113</v>
      </c>
      <c r="F58" s="82">
        <v>42951</v>
      </c>
      <c r="G58" s="63" t="s">
        <v>31</v>
      </c>
      <c r="H58" s="67">
        <v>235</v>
      </c>
      <c r="I58" s="67">
        <v>1</v>
      </c>
      <c r="J58" s="100">
        <v>1</v>
      </c>
      <c r="K58" s="68">
        <v>20</v>
      </c>
      <c r="L58" s="113">
        <v>650</v>
      </c>
      <c r="M58" s="116">
        <v>130</v>
      </c>
      <c r="N58" s="71">
        <f>M58/J58</f>
        <v>130</v>
      </c>
      <c r="O58" s="72">
        <f t="shared" si="4"/>
        <v>5</v>
      </c>
      <c r="P58" s="73">
        <v>340</v>
      </c>
      <c r="Q58" s="74">
        <v>68</v>
      </c>
      <c r="R58" s="75">
        <f t="shared" si="7"/>
        <v>0.9117647058823529</v>
      </c>
      <c r="S58" s="75">
        <f t="shared" si="8"/>
        <v>0.9117647058823529</v>
      </c>
      <c r="T58" s="113">
        <v>1624667.93</v>
      </c>
      <c r="U58" s="116">
        <v>141638</v>
      </c>
      <c r="V58" s="76">
        <f t="shared" si="6"/>
        <v>11.47056531439303</v>
      </c>
    </row>
    <row r="59" spans="1:22" s="77" customFormat="1" ht="11.25">
      <c r="A59" s="57">
        <v>53</v>
      </c>
      <c r="B59" s="58" t="s">
        <v>24</v>
      </c>
      <c r="C59" s="79" t="s">
        <v>80</v>
      </c>
      <c r="D59" s="80" t="s">
        <v>79</v>
      </c>
      <c r="E59" s="81" t="s">
        <v>80</v>
      </c>
      <c r="F59" s="82">
        <v>43182</v>
      </c>
      <c r="G59" s="63" t="s">
        <v>76</v>
      </c>
      <c r="H59" s="67">
        <v>23</v>
      </c>
      <c r="I59" s="67">
        <v>4</v>
      </c>
      <c r="J59" s="100">
        <v>4</v>
      </c>
      <c r="K59" s="68">
        <v>5</v>
      </c>
      <c r="L59" s="107">
        <v>1094</v>
      </c>
      <c r="M59" s="108">
        <v>110</v>
      </c>
      <c r="N59" s="71">
        <f>M59/J59</f>
        <v>27.5</v>
      </c>
      <c r="O59" s="72">
        <f t="shared" si="4"/>
        <v>9.945454545454545</v>
      </c>
      <c r="P59" s="73">
        <v>4665</v>
      </c>
      <c r="Q59" s="74">
        <v>353</v>
      </c>
      <c r="R59" s="75">
        <f t="shared" si="7"/>
        <v>-0.7654876741693462</v>
      </c>
      <c r="S59" s="75">
        <f t="shared" si="8"/>
        <v>-0.6883852691218131</v>
      </c>
      <c r="T59" s="107">
        <v>87403.58</v>
      </c>
      <c r="U59" s="108">
        <v>7316</v>
      </c>
      <c r="V59" s="76">
        <f t="shared" si="6"/>
        <v>11.946908146528157</v>
      </c>
    </row>
    <row r="60" spans="1:22" s="77" customFormat="1" ht="11.25">
      <c r="A60" s="57">
        <v>54</v>
      </c>
      <c r="B60" s="78"/>
      <c r="C60" s="59" t="s">
        <v>134</v>
      </c>
      <c r="D60" s="60" t="s">
        <v>56</v>
      </c>
      <c r="E60" s="61" t="s">
        <v>134</v>
      </c>
      <c r="F60" s="62">
        <v>43210</v>
      </c>
      <c r="G60" s="63" t="s">
        <v>54</v>
      </c>
      <c r="H60" s="64">
        <v>111</v>
      </c>
      <c r="I60" s="64">
        <v>6</v>
      </c>
      <c r="J60" s="100">
        <v>6</v>
      </c>
      <c r="K60" s="68">
        <v>2</v>
      </c>
      <c r="L60" s="113">
        <v>830.5</v>
      </c>
      <c r="M60" s="116">
        <v>94</v>
      </c>
      <c r="N60" s="71">
        <f>M60/J60</f>
        <v>15.666666666666666</v>
      </c>
      <c r="O60" s="72">
        <f t="shared" si="4"/>
        <v>8.835106382978724</v>
      </c>
      <c r="P60" s="73">
        <v>70479.66</v>
      </c>
      <c r="Q60" s="74">
        <v>6219</v>
      </c>
      <c r="R60" s="75">
        <f t="shared" si="7"/>
        <v>-0.9882164584789427</v>
      </c>
      <c r="S60" s="75">
        <f t="shared" si="8"/>
        <v>-0.9848850297475479</v>
      </c>
      <c r="T60" s="115">
        <v>71310.16</v>
      </c>
      <c r="U60" s="114">
        <v>6313</v>
      </c>
      <c r="V60" s="76">
        <f t="shared" si="6"/>
        <v>11.295764295897355</v>
      </c>
    </row>
    <row r="61" spans="1:22" s="77" customFormat="1" ht="11.25">
      <c r="A61" s="57">
        <v>55</v>
      </c>
      <c r="B61" s="91"/>
      <c r="C61" s="79" t="s">
        <v>53</v>
      </c>
      <c r="D61" s="80" t="s">
        <v>35</v>
      </c>
      <c r="E61" s="81" t="s">
        <v>53</v>
      </c>
      <c r="F61" s="82">
        <v>43175</v>
      </c>
      <c r="G61" s="63" t="s">
        <v>36</v>
      </c>
      <c r="H61" s="67">
        <v>346</v>
      </c>
      <c r="I61" s="87">
        <v>2</v>
      </c>
      <c r="J61" s="88">
        <v>2</v>
      </c>
      <c r="K61" s="68">
        <v>7</v>
      </c>
      <c r="L61" s="123">
        <v>1470</v>
      </c>
      <c r="M61" s="124">
        <v>80</v>
      </c>
      <c r="N61" s="71">
        <f>M61/J61</f>
        <v>40</v>
      </c>
      <c r="O61" s="72">
        <f t="shared" si="4"/>
        <v>18.375</v>
      </c>
      <c r="P61" s="73">
        <v>20508</v>
      </c>
      <c r="Q61" s="74">
        <v>1559</v>
      </c>
      <c r="R61" s="75">
        <f t="shared" si="7"/>
        <v>-0.9283206553540082</v>
      </c>
      <c r="S61" s="75">
        <f t="shared" si="8"/>
        <v>-0.9486850545221296</v>
      </c>
      <c r="T61" s="123">
        <v>7281686</v>
      </c>
      <c r="U61" s="124">
        <v>570284</v>
      </c>
      <c r="V61" s="76">
        <f t="shared" si="6"/>
        <v>12.768525857292156</v>
      </c>
    </row>
    <row r="62" spans="1:22" s="77" customFormat="1" ht="11.25">
      <c r="A62" s="57">
        <v>56</v>
      </c>
      <c r="B62" s="78"/>
      <c r="C62" s="79" t="s">
        <v>59</v>
      </c>
      <c r="D62" s="80" t="s">
        <v>26</v>
      </c>
      <c r="E62" s="81" t="s">
        <v>59</v>
      </c>
      <c r="F62" s="82">
        <v>43203</v>
      </c>
      <c r="G62" s="63" t="s">
        <v>43</v>
      </c>
      <c r="H62" s="67">
        <v>67</v>
      </c>
      <c r="I62" s="67">
        <v>3</v>
      </c>
      <c r="J62" s="100">
        <v>3</v>
      </c>
      <c r="K62" s="68">
        <v>3</v>
      </c>
      <c r="L62" s="89">
        <v>640</v>
      </c>
      <c r="M62" s="90">
        <v>64</v>
      </c>
      <c r="N62" s="71">
        <f>M62/J62</f>
        <v>21.333333333333332</v>
      </c>
      <c r="O62" s="72">
        <f t="shared" si="4"/>
        <v>10</v>
      </c>
      <c r="P62" s="73">
        <v>6528.5</v>
      </c>
      <c r="Q62" s="74">
        <v>779</v>
      </c>
      <c r="R62" s="75">
        <f t="shared" si="7"/>
        <v>-0.901968292869725</v>
      </c>
      <c r="S62" s="75">
        <f t="shared" si="8"/>
        <v>-0.9178433889602053</v>
      </c>
      <c r="T62" s="89">
        <v>55685.79</v>
      </c>
      <c r="U62" s="90">
        <v>5207</v>
      </c>
      <c r="V62" s="76">
        <f t="shared" si="6"/>
        <v>10.694409448818897</v>
      </c>
    </row>
    <row r="63" spans="1:22" s="77" customFormat="1" ht="11.25">
      <c r="A63" s="57">
        <v>57</v>
      </c>
      <c r="B63" s="78"/>
      <c r="C63" s="79" t="s">
        <v>121</v>
      </c>
      <c r="D63" s="80" t="s">
        <v>30</v>
      </c>
      <c r="E63" s="81" t="s">
        <v>122</v>
      </c>
      <c r="F63" s="82">
        <v>42958</v>
      </c>
      <c r="G63" s="63" t="s">
        <v>31</v>
      </c>
      <c r="H63" s="67">
        <v>261</v>
      </c>
      <c r="I63" s="67">
        <v>1</v>
      </c>
      <c r="J63" s="100">
        <v>1</v>
      </c>
      <c r="K63" s="68">
        <v>23</v>
      </c>
      <c r="L63" s="113">
        <v>250</v>
      </c>
      <c r="M63" s="116">
        <v>50</v>
      </c>
      <c r="N63" s="71">
        <f>M63/J63</f>
        <v>50</v>
      </c>
      <c r="O63" s="72">
        <f t="shared" si="4"/>
        <v>5</v>
      </c>
      <c r="P63" s="73">
        <v>1280</v>
      </c>
      <c r="Q63" s="74">
        <v>256</v>
      </c>
      <c r="R63" s="75">
        <f t="shared" si="7"/>
        <v>-0.8046875</v>
      </c>
      <c r="S63" s="75">
        <f t="shared" si="8"/>
        <v>-0.8046875</v>
      </c>
      <c r="T63" s="113">
        <v>988184.67</v>
      </c>
      <c r="U63" s="116">
        <v>86835</v>
      </c>
      <c r="V63" s="76">
        <f t="shared" si="6"/>
        <v>11.380027293142167</v>
      </c>
    </row>
    <row r="64" spans="1:22" s="77" customFormat="1" ht="11.25">
      <c r="A64" s="57">
        <v>58</v>
      </c>
      <c r="B64" s="78"/>
      <c r="C64" s="59" t="s">
        <v>93</v>
      </c>
      <c r="D64" s="60" t="s">
        <v>45</v>
      </c>
      <c r="E64" s="61" t="s">
        <v>94</v>
      </c>
      <c r="F64" s="62">
        <v>43147</v>
      </c>
      <c r="G64" s="63" t="s">
        <v>54</v>
      </c>
      <c r="H64" s="64">
        <v>235</v>
      </c>
      <c r="I64" s="64">
        <v>1</v>
      </c>
      <c r="J64" s="100">
        <v>1</v>
      </c>
      <c r="K64" s="68">
        <v>10</v>
      </c>
      <c r="L64" s="109">
        <v>200</v>
      </c>
      <c r="M64" s="110">
        <v>50</v>
      </c>
      <c r="N64" s="71">
        <f>M64/J64</f>
        <v>50</v>
      </c>
      <c r="O64" s="72">
        <f t="shared" si="4"/>
        <v>4</v>
      </c>
      <c r="P64" s="73">
        <v>1248</v>
      </c>
      <c r="Q64" s="74">
        <v>237</v>
      </c>
      <c r="R64" s="75">
        <f t="shared" si="7"/>
        <v>-0.8397435897435898</v>
      </c>
      <c r="S64" s="75">
        <f t="shared" si="8"/>
        <v>-0.7890295358649789</v>
      </c>
      <c r="T64" s="105">
        <v>1153590.7600000002</v>
      </c>
      <c r="U64" s="97">
        <v>95986</v>
      </c>
      <c r="V64" s="76">
        <f t="shared" si="6"/>
        <v>12.018323088783783</v>
      </c>
    </row>
    <row r="65" spans="1:22" s="77" customFormat="1" ht="11.25">
      <c r="A65" s="57">
        <v>59</v>
      </c>
      <c r="B65" s="91"/>
      <c r="C65" s="79" t="s">
        <v>101</v>
      </c>
      <c r="D65" s="80" t="s">
        <v>35</v>
      </c>
      <c r="E65" s="81" t="s">
        <v>102</v>
      </c>
      <c r="F65" s="82">
        <v>43133</v>
      </c>
      <c r="G65" s="63" t="s">
        <v>50</v>
      </c>
      <c r="H65" s="67">
        <v>7</v>
      </c>
      <c r="I65" s="92">
        <v>1</v>
      </c>
      <c r="J65" s="93">
        <v>1</v>
      </c>
      <c r="K65" s="92">
        <v>13</v>
      </c>
      <c r="L65" s="94">
        <v>410</v>
      </c>
      <c r="M65" s="95">
        <v>35</v>
      </c>
      <c r="N65" s="71">
        <f>M65/J65</f>
        <v>35</v>
      </c>
      <c r="O65" s="72">
        <f t="shared" si="4"/>
        <v>11.714285714285714</v>
      </c>
      <c r="P65" s="73">
        <v>1726</v>
      </c>
      <c r="Q65" s="106">
        <v>140</v>
      </c>
      <c r="R65" s="75">
        <f t="shared" si="7"/>
        <v>-0.7624565469293163</v>
      </c>
      <c r="S65" s="75">
        <f t="shared" si="8"/>
        <v>-0.75</v>
      </c>
      <c r="T65" s="96">
        <v>537240.18</v>
      </c>
      <c r="U65" s="97">
        <v>37931</v>
      </c>
      <c r="V65" s="76">
        <f t="shared" si="6"/>
        <v>14.163617621470566</v>
      </c>
    </row>
    <row r="66" spans="1:22" s="77" customFormat="1" ht="11.25">
      <c r="A66" s="57">
        <v>60</v>
      </c>
      <c r="B66" s="78"/>
      <c r="C66" s="79" t="s">
        <v>81</v>
      </c>
      <c r="D66" s="80" t="s">
        <v>26</v>
      </c>
      <c r="E66" s="81" t="s">
        <v>81</v>
      </c>
      <c r="F66" s="82">
        <v>43175</v>
      </c>
      <c r="G66" s="63" t="s">
        <v>31</v>
      </c>
      <c r="H66" s="67">
        <v>355</v>
      </c>
      <c r="I66" s="83">
        <v>1</v>
      </c>
      <c r="J66" s="84">
        <v>1</v>
      </c>
      <c r="K66" s="68">
        <v>7</v>
      </c>
      <c r="L66" s="69">
        <v>264</v>
      </c>
      <c r="M66" s="70">
        <v>34</v>
      </c>
      <c r="N66" s="71">
        <f>M66/J66</f>
        <v>34</v>
      </c>
      <c r="O66" s="72">
        <f t="shared" si="4"/>
        <v>7.764705882352941</v>
      </c>
      <c r="P66" s="73">
        <v>256</v>
      </c>
      <c r="Q66" s="74">
        <v>27</v>
      </c>
      <c r="R66" s="75">
        <f t="shared" si="7"/>
        <v>0.03125</v>
      </c>
      <c r="S66" s="75">
        <f t="shared" si="8"/>
        <v>0.25925925925925924</v>
      </c>
      <c r="T66" s="85">
        <v>2122561.54</v>
      </c>
      <c r="U66" s="86">
        <v>173957</v>
      </c>
      <c r="V66" s="76">
        <f t="shared" si="6"/>
        <v>12.201644889254242</v>
      </c>
    </row>
    <row r="67" spans="1:22" s="77" customFormat="1" ht="11.25">
      <c r="A67" s="57">
        <v>61</v>
      </c>
      <c r="B67" s="78"/>
      <c r="C67" s="59" t="s">
        <v>118</v>
      </c>
      <c r="D67" s="60" t="s">
        <v>30</v>
      </c>
      <c r="E67" s="61" t="s">
        <v>119</v>
      </c>
      <c r="F67" s="62">
        <v>43028</v>
      </c>
      <c r="G67" s="63" t="s">
        <v>54</v>
      </c>
      <c r="H67" s="64">
        <v>230</v>
      </c>
      <c r="I67" s="64">
        <v>1</v>
      </c>
      <c r="J67" s="100">
        <v>1</v>
      </c>
      <c r="K67" s="68">
        <v>24</v>
      </c>
      <c r="L67" s="113">
        <v>135</v>
      </c>
      <c r="M67" s="116">
        <v>27</v>
      </c>
      <c r="N67" s="71">
        <f>M67/J67</f>
        <v>27</v>
      </c>
      <c r="O67" s="72">
        <f t="shared" si="4"/>
        <v>5</v>
      </c>
      <c r="P67" s="73">
        <v>706</v>
      </c>
      <c r="Q67" s="74">
        <v>171</v>
      </c>
      <c r="R67" s="75">
        <f t="shared" si="7"/>
        <v>-0.8087818696883853</v>
      </c>
      <c r="S67" s="75">
        <f t="shared" si="8"/>
        <v>-0.8421052631578947</v>
      </c>
      <c r="T67" s="115">
        <v>1475525.94</v>
      </c>
      <c r="U67" s="114">
        <v>119563</v>
      </c>
      <c r="V67" s="76">
        <f t="shared" si="6"/>
        <v>12.340991276565493</v>
      </c>
    </row>
    <row r="68" spans="1:22" s="77" customFormat="1" ht="11.25">
      <c r="A68" s="57">
        <v>62</v>
      </c>
      <c r="B68" s="58" t="s">
        <v>24</v>
      </c>
      <c r="C68" s="79" t="s">
        <v>95</v>
      </c>
      <c r="D68" s="80" t="s">
        <v>35</v>
      </c>
      <c r="E68" s="81" t="s">
        <v>95</v>
      </c>
      <c r="F68" s="82">
        <v>43182</v>
      </c>
      <c r="G68" s="63" t="s">
        <v>50</v>
      </c>
      <c r="H68" s="67">
        <v>44</v>
      </c>
      <c r="I68" s="92">
        <v>1</v>
      </c>
      <c r="J68" s="93">
        <v>1</v>
      </c>
      <c r="K68" s="68">
        <v>6</v>
      </c>
      <c r="L68" s="94">
        <v>295</v>
      </c>
      <c r="M68" s="95">
        <v>25</v>
      </c>
      <c r="N68" s="71">
        <f>M68/J68</f>
        <v>25</v>
      </c>
      <c r="O68" s="72">
        <f t="shared" si="4"/>
        <v>11.8</v>
      </c>
      <c r="P68" s="73">
        <v>3132</v>
      </c>
      <c r="Q68" s="74">
        <v>530</v>
      </c>
      <c r="R68" s="75">
        <f t="shared" si="7"/>
        <v>-0.9058109833971902</v>
      </c>
      <c r="S68" s="75">
        <f t="shared" si="8"/>
        <v>-0.9528301886792453</v>
      </c>
      <c r="T68" s="96">
        <v>90018.28</v>
      </c>
      <c r="U68" s="97">
        <v>7057</v>
      </c>
      <c r="V68" s="76">
        <f t="shared" si="6"/>
        <v>12.755884936942044</v>
      </c>
    </row>
    <row r="69" spans="1:22" s="77" customFormat="1" ht="11.25">
      <c r="A69" s="57">
        <v>63</v>
      </c>
      <c r="B69" s="78"/>
      <c r="C69" s="98" t="s">
        <v>51</v>
      </c>
      <c r="D69" s="80" t="s">
        <v>26</v>
      </c>
      <c r="E69" s="99" t="s">
        <v>51</v>
      </c>
      <c r="F69" s="82">
        <v>43196</v>
      </c>
      <c r="G69" s="63" t="s">
        <v>52</v>
      </c>
      <c r="H69" s="67">
        <v>106</v>
      </c>
      <c r="I69" s="67">
        <v>1</v>
      </c>
      <c r="J69" s="100">
        <v>1</v>
      </c>
      <c r="K69" s="68">
        <v>4</v>
      </c>
      <c r="L69" s="94">
        <v>257</v>
      </c>
      <c r="M69" s="95">
        <v>25</v>
      </c>
      <c r="N69" s="71">
        <f>M69/J69</f>
        <v>25</v>
      </c>
      <c r="O69" s="72">
        <f t="shared" si="4"/>
        <v>10.28</v>
      </c>
      <c r="P69" s="101">
        <v>2081</v>
      </c>
      <c r="Q69" s="102">
        <v>250</v>
      </c>
      <c r="R69" s="75">
        <f t="shared" si="7"/>
        <v>-0.8765016818837098</v>
      </c>
      <c r="S69" s="75">
        <f t="shared" si="8"/>
        <v>-0.9</v>
      </c>
      <c r="T69" s="94">
        <v>203273.75</v>
      </c>
      <c r="U69" s="95">
        <v>19057</v>
      </c>
      <c r="V69" s="76">
        <f t="shared" si="6"/>
        <v>10.666618565356561</v>
      </c>
    </row>
    <row r="70" spans="1:22" s="77" customFormat="1" ht="11.25">
      <c r="A70" s="57">
        <v>64</v>
      </c>
      <c r="B70" s="78"/>
      <c r="C70" s="79" t="s">
        <v>84</v>
      </c>
      <c r="D70" s="80" t="s">
        <v>45</v>
      </c>
      <c r="E70" s="81" t="s">
        <v>84</v>
      </c>
      <c r="F70" s="82">
        <v>43196</v>
      </c>
      <c r="G70" s="63" t="s">
        <v>43</v>
      </c>
      <c r="H70" s="67">
        <v>44</v>
      </c>
      <c r="I70" s="67">
        <v>1</v>
      </c>
      <c r="J70" s="100">
        <v>1</v>
      </c>
      <c r="K70" s="68">
        <v>4</v>
      </c>
      <c r="L70" s="89">
        <v>211</v>
      </c>
      <c r="M70" s="90">
        <v>25</v>
      </c>
      <c r="N70" s="71">
        <f>M70/J70</f>
        <v>25</v>
      </c>
      <c r="O70" s="72">
        <f t="shared" si="4"/>
        <v>8.44</v>
      </c>
      <c r="P70" s="73">
        <v>536</v>
      </c>
      <c r="Q70" s="74">
        <v>58</v>
      </c>
      <c r="R70" s="75">
        <f t="shared" si="7"/>
        <v>-0.6063432835820896</v>
      </c>
      <c r="S70" s="75">
        <f t="shared" si="8"/>
        <v>-0.5689655172413793</v>
      </c>
      <c r="T70" s="89">
        <v>34518.75</v>
      </c>
      <c r="U70" s="90">
        <v>3372</v>
      </c>
      <c r="V70" s="76">
        <f t="shared" si="6"/>
        <v>10.236877224199288</v>
      </c>
    </row>
    <row r="71" spans="1:22" s="77" customFormat="1" ht="11.25">
      <c r="A71" s="57">
        <v>65</v>
      </c>
      <c r="B71" s="78"/>
      <c r="C71" s="79" t="s">
        <v>104</v>
      </c>
      <c r="D71" s="80" t="s">
        <v>33</v>
      </c>
      <c r="E71" s="81" t="s">
        <v>104</v>
      </c>
      <c r="F71" s="82">
        <v>43098</v>
      </c>
      <c r="G71" s="63" t="s">
        <v>31</v>
      </c>
      <c r="H71" s="67">
        <v>27</v>
      </c>
      <c r="I71" s="83">
        <v>1</v>
      </c>
      <c r="J71" s="84">
        <v>1</v>
      </c>
      <c r="K71" s="68">
        <v>18</v>
      </c>
      <c r="L71" s="69">
        <v>550</v>
      </c>
      <c r="M71" s="70">
        <v>22</v>
      </c>
      <c r="N71" s="71">
        <f>M71/J71</f>
        <v>22</v>
      </c>
      <c r="O71" s="72">
        <f t="shared" si="4"/>
        <v>25</v>
      </c>
      <c r="P71" s="73">
        <v>450</v>
      </c>
      <c r="Q71" s="74">
        <v>18</v>
      </c>
      <c r="R71" s="75">
        <f t="shared" si="7"/>
        <v>0.2222222222222222</v>
      </c>
      <c r="S71" s="75">
        <f t="shared" si="8"/>
        <v>0.2222222222222222</v>
      </c>
      <c r="T71" s="85">
        <v>1447608.31</v>
      </c>
      <c r="U71" s="86">
        <v>101075</v>
      </c>
      <c r="V71" s="76">
        <f aca="true" t="shared" si="9" ref="V71:V81">T71/U71</f>
        <v>14.322120306702944</v>
      </c>
    </row>
    <row r="72" spans="1:22" s="77" customFormat="1" ht="11.25">
      <c r="A72" s="57">
        <v>66</v>
      </c>
      <c r="B72" s="78"/>
      <c r="C72" s="79" t="s">
        <v>72</v>
      </c>
      <c r="D72" s="80" t="s">
        <v>33</v>
      </c>
      <c r="E72" s="81" t="s">
        <v>72</v>
      </c>
      <c r="F72" s="82">
        <v>43196</v>
      </c>
      <c r="G72" s="63" t="s">
        <v>31</v>
      </c>
      <c r="H72" s="67">
        <v>108</v>
      </c>
      <c r="I72" s="83">
        <v>1</v>
      </c>
      <c r="J72" s="84">
        <v>1</v>
      </c>
      <c r="K72" s="68">
        <v>4</v>
      </c>
      <c r="L72" s="69">
        <v>319</v>
      </c>
      <c r="M72" s="70">
        <v>21</v>
      </c>
      <c r="N72" s="71">
        <f>M72/J72</f>
        <v>21</v>
      </c>
      <c r="O72" s="72">
        <f t="shared" si="4"/>
        <v>15.19047619047619</v>
      </c>
      <c r="P72" s="73">
        <v>2102.5</v>
      </c>
      <c r="Q72" s="74">
        <v>192</v>
      </c>
      <c r="R72" s="75">
        <f t="shared" si="7"/>
        <v>-0.8482758620689655</v>
      </c>
      <c r="S72" s="75">
        <f t="shared" si="8"/>
        <v>-0.890625</v>
      </c>
      <c r="T72" s="85">
        <v>186907.48</v>
      </c>
      <c r="U72" s="86">
        <v>15572</v>
      </c>
      <c r="V72" s="76">
        <f t="shared" si="9"/>
        <v>12.002792191112253</v>
      </c>
    </row>
    <row r="73" spans="1:22" s="77" customFormat="1" ht="11.25">
      <c r="A73" s="57">
        <v>67</v>
      </c>
      <c r="B73" s="78"/>
      <c r="C73" s="59" t="s">
        <v>75</v>
      </c>
      <c r="D73" s="60" t="s">
        <v>30</v>
      </c>
      <c r="E73" s="61" t="s">
        <v>75</v>
      </c>
      <c r="F73" s="62">
        <v>43147</v>
      </c>
      <c r="G73" s="63" t="s">
        <v>54</v>
      </c>
      <c r="H73" s="64">
        <v>5</v>
      </c>
      <c r="I73" s="103">
        <v>1</v>
      </c>
      <c r="J73" s="104">
        <v>1</v>
      </c>
      <c r="K73" s="68">
        <v>10</v>
      </c>
      <c r="L73" s="105">
        <v>254</v>
      </c>
      <c r="M73" s="97">
        <v>20</v>
      </c>
      <c r="N73" s="71">
        <f>M73/J73</f>
        <v>20</v>
      </c>
      <c r="O73" s="72">
        <f t="shared" si="4"/>
        <v>12.7</v>
      </c>
      <c r="P73" s="73">
        <v>2327</v>
      </c>
      <c r="Q73" s="74">
        <v>231</v>
      </c>
      <c r="R73" s="75">
        <f t="shared" si="7"/>
        <v>-0.8908465835840138</v>
      </c>
      <c r="S73" s="75">
        <f t="shared" si="8"/>
        <v>-0.9134199134199135</v>
      </c>
      <c r="T73" s="105">
        <v>864120.56</v>
      </c>
      <c r="U73" s="97">
        <v>84350</v>
      </c>
      <c r="V73" s="76">
        <f t="shared" si="9"/>
        <v>10.244464256075876</v>
      </c>
    </row>
    <row r="74" spans="1:22" s="77" customFormat="1" ht="11.25">
      <c r="A74" s="57">
        <v>68</v>
      </c>
      <c r="B74" s="78"/>
      <c r="C74" s="79" t="s">
        <v>89</v>
      </c>
      <c r="D74" s="80" t="s">
        <v>35</v>
      </c>
      <c r="E74" s="81" t="s">
        <v>89</v>
      </c>
      <c r="F74" s="82">
        <v>43189</v>
      </c>
      <c r="G74" s="63" t="s">
        <v>74</v>
      </c>
      <c r="H74" s="67">
        <v>42</v>
      </c>
      <c r="I74" s="67">
        <v>2</v>
      </c>
      <c r="J74" s="100">
        <v>2</v>
      </c>
      <c r="K74" s="68">
        <v>5</v>
      </c>
      <c r="L74" s="89">
        <v>200</v>
      </c>
      <c r="M74" s="90">
        <v>20</v>
      </c>
      <c r="N74" s="71">
        <f>M74/J74</f>
        <v>10</v>
      </c>
      <c r="O74" s="72">
        <f t="shared" si="4"/>
        <v>10</v>
      </c>
      <c r="P74" s="73">
        <v>1959</v>
      </c>
      <c r="Q74" s="74">
        <v>197</v>
      </c>
      <c r="R74" s="75">
        <f t="shared" si="7"/>
        <v>-0.8979070954568658</v>
      </c>
      <c r="S74" s="75">
        <f t="shared" si="8"/>
        <v>-0.8984771573604061</v>
      </c>
      <c r="T74" s="111">
        <v>36399</v>
      </c>
      <c r="U74" s="90">
        <v>3665</v>
      </c>
      <c r="V74" s="76">
        <f t="shared" si="9"/>
        <v>9.931514324693042</v>
      </c>
    </row>
    <row r="75" spans="1:22" s="77" customFormat="1" ht="11.25">
      <c r="A75" s="57">
        <v>69</v>
      </c>
      <c r="B75" s="78"/>
      <c r="C75" s="79" t="s">
        <v>47</v>
      </c>
      <c r="D75" s="80" t="s">
        <v>45</v>
      </c>
      <c r="E75" s="81" t="s">
        <v>47</v>
      </c>
      <c r="F75" s="82">
        <v>43070</v>
      </c>
      <c r="G75" s="63" t="s">
        <v>31</v>
      </c>
      <c r="H75" s="67">
        <v>379</v>
      </c>
      <c r="I75" s="83">
        <v>1</v>
      </c>
      <c r="J75" s="84">
        <v>1</v>
      </c>
      <c r="K75" s="68">
        <v>20</v>
      </c>
      <c r="L75" s="69">
        <v>140</v>
      </c>
      <c r="M75" s="70">
        <v>20</v>
      </c>
      <c r="N75" s="71">
        <f>M75/J75</f>
        <v>20</v>
      </c>
      <c r="O75" s="72">
        <f t="shared" si="4"/>
        <v>7</v>
      </c>
      <c r="P75" s="73">
        <v>147931.63</v>
      </c>
      <c r="Q75" s="74">
        <v>20844</v>
      </c>
      <c r="R75" s="75">
        <f t="shared" si="7"/>
        <v>-0.9990536168634119</v>
      </c>
      <c r="S75" s="75">
        <f t="shared" si="8"/>
        <v>-0.9990404912684705</v>
      </c>
      <c r="T75" s="85">
        <v>64435108.52</v>
      </c>
      <c r="U75" s="86">
        <v>5273529</v>
      </c>
      <c r="V75" s="76">
        <f t="shared" si="9"/>
        <v>12.218593757614684</v>
      </c>
    </row>
    <row r="76" spans="1:22" s="77" customFormat="1" ht="11.25">
      <c r="A76" s="57">
        <v>70</v>
      </c>
      <c r="B76" s="78"/>
      <c r="C76" s="79" t="s">
        <v>140</v>
      </c>
      <c r="D76" s="80" t="s">
        <v>33</v>
      </c>
      <c r="E76" s="81" t="s">
        <v>140</v>
      </c>
      <c r="F76" s="82">
        <v>43210</v>
      </c>
      <c r="G76" s="63" t="s">
        <v>74</v>
      </c>
      <c r="H76" s="67">
        <v>13</v>
      </c>
      <c r="I76" s="67">
        <v>1</v>
      </c>
      <c r="J76" s="100">
        <v>1</v>
      </c>
      <c r="K76" s="68">
        <v>2</v>
      </c>
      <c r="L76" s="113">
        <v>202</v>
      </c>
      <c r="M76" s="116">
        <v>16</v>
      </c>
      <c r="N76" s="71">
        <f>M76/J76</f>
        <v>16</v>
      </c>
      <c r="O76" s="72">
        <f t="shared" si="4"/>
        <v>12.625</v>
      </c>
      <c r="P76" s="73">
        <v>14220</v>
      </c>
      <c r="Q76" s="74">
        <v>1227</v>
      </c>
      <c r="R76" s="75">
        <f t="shared" si="7"/>
        <v>-0.9857946554149086</v>
      </c>
      <c r="S76" s="75">
        <f t="shared" si="8"/>
        <v>-0.986960065199674</v>
      </c>
      <c r="T76" s="89">
        <v>14422</v>
      </c>
      <c r="U76" s="90">
        <v>1243</v>
      </c>
      <c r="V76" s="76">
        <f t="shared" si="9"/>
        <v>11.60257441673371</v>
      </c>
    </row>
    <row r="77" spans="1:22" s="77" customFormat="1" ht="11.25">
      <c r="A77" s="57">
        <v>71</v>
      </c>
      <c r="B77" s="78"/>
      <c r="C77" s="79" t="s">
        <v>109</v>
      </c>
      <c r="D77" s="80" t="s">
        <v>26</v>
      </c>
      <c r="E77" s="81" t="s">
        <v>109</v>
      </c>
      <c r="F77" s="82">
        <v>43182</v>
      </c>
      <c r="G77" s="63" t="s">
        <v>76</v>
      </c>
      <c r="H77" s="67">
        <v>14</v>
      </c>
      <c r="I77" s="67">
        <v>1</v>
      </c>
      <c r="J77" s="100">
        <v>1</v>
      </c>
      <c r="K77" s="68">
        <v>6</v>
      </c>
      <c r="L77" s="107">
        <v>114</v>
      </c>
      <c r="M77" s="108">
        <v>16</v>
      </c>
      <c r="N77" s="71">
        <f>M77/J77</f>
        <v>16</v>
      </c>
      <c r="O77" s="72">
        <f t="shared" si="4"/>
        <v>7.125</v>
      </c>
      <c r="P77" s="73">
        <v>4481.6</v>
      </c>
      <c r="Q77" s="74">
        <v>895</v>
      </c>
      <c r="R77" s="75">
        <f t="shared" si="7"/>
        <v>-0.9745626561942163</v>
      </c>
      <c r="S77" s="75">
        <f t="shared" si="8"/>
        <v>-0.982122905027933</v>
      </c>
      <c r="T77" s="107">
        <v>19903</v>
      </c>
      <c r="U77" s="108">
        <v>2630</v>
      </c>
      <c r="V77" s="76">
        <f t="shared" si="9"/>
        <v>7.567680608365019</v>
      </c>
    </row>
    <row r="78" spans="1:22" s="77" customFormat="1" ht="11.25">
      <c r="A78" s="57">
        <v>72</v>
      </c>
      <c r="B78" s="78"/>
      <c r="C78" s="59" t="s">
        <v>63</v>
      </c>
      <c r="D78" s="60" t="s">
        <v>33</v>
      </c>
      <c r="E78" s="61" t="s">
        <v>63</v>
      </c>
      <c r="F78" s="62">
        <v>43035</v>
      </c>
      <c r="G78" s="63" t="s">
        <v>27</v>
      </c>
      <c r="H78" s="64">
        <v>377</v>
      </c>
      <c r="I78" s="65">
        <v>3</v>
      </c>
      <c r="J78" s="66">
        <v>3</v>
      </c>
      <c r="K78" s="68">
        <v>27</v>
      </c>
      <c r="L78" s="69">
        <v>70</v>
      </c>
      <c r="M78" s="70">
        <v>14</v>
      </c>
      <c r="N78" s="71">
        <f>M78/J78</f>
        <v>4.666666666666667</v>
      </c>
      <c r="O78" s="72">
        <f t="shared" si="4"/>
        <v>5</v>
      </c>
      <c r="P78" s="73">
        <v>65</v>
      </c>
      <c r="Q78" s="74">
        <v>12</v>
      </c>
      <c r="R78" s="75">
        <f t="shared" si="7"/>
        <v>0.07692307692307693</v>
      </c>
      <c r="S78" s="75">
        <f t="shared" si="8"/>
        <v>0.16666666666666666</v>
      </c>
      <c r="T78" s="69">
        <v>65758800</v>
      </c>
      <c r="U78" s="70">
        <v>5548915</v>
      </c>
      <c r="V78" s="76">
        <f t="shared" si="9"/>
        <v>11.850749200519381</v>
      </c>
    </row>
    <row r="79" spans="1:22" s="77" customFormat="1" ht="11.25">
      <c r="A79" s="57">
        <v>73</v>
      </c>
      <c r="B79" s="78"/>
      <c r="C79" s="79" t="s">
        <v>91</v>
      </c>
      <c r="D79" s="80" t="s">
        <v>30</v>
      </c>
      <c r="E79" s="81" t="s">
        <v>92</v>
      </c>
      <c r="F79" s="82">
        <v>43196</v>
      </c>
      <c r="G79" s="63" t="s">
        <v>68</v>
      </c>
      <c r="H79" s="67">
        <v>39</v>
      </c>
      <c r="I79" s="67">
        <v>1</v>
      </c>
      <c r="J79" s="100">
        <v>1</v>
      </c>
      <c r="K79" s="68">
        <v>4</v>
      </c>
      <c r="L79" s="125">
        <v>97</v>
      </c>
      <c r="M79" s="126">
        <v>13</v>
      </c>
      <c r="N79" s="71">
        <f>M79/J79</f>
        <v>13</v>
      </c>
      <c r="O79" s="72">
        <f t="shared" si="4"/>
        <v>7.461538461538462</v>
      </c>
      <c r="P79" s="73">
        <v>1822</v>
      </c>
      <c r="Q79" s="106">
        <v>265</v>
      </c>
      <c r="R79" s="75">
        <f t="shared" si="7"/>
        <v>-0.9467618002195389</v>
      </c>
      <c r="S79" s="75">
        <f t="shared" si="8"/>
        <v>-0.9509433962264151</v>
      </c>
      <c r="T79" s="125">
        <v>27623.5</v>
      </c>
      <c r="U79" s="126">
        <v>2265</v>
      </c>
      <c r="V79" s="76">
        <f t="shared" si="9"/>
        <v>12.195805739514348</v>
      </c>
    </row>
    <row r="80" spans="1:22" s="77" customFormat="1" ht="11.25">
      <c r="A80" s="57">
        <v>74</v>
      </c>
      <c r="B80" s="78"/>
      <c r="C80" s="79" t="s">
        <v>116</v>
      </c>
      <c r="D80" s="80" t="s">
        <v>35</v>
      </c>
      <c r="E80" s="81" t="s">
        <v>117</v>
      </c>
      <c r="F80" s="82">
        <v>43056</v>
      </c>
      <c r="G80" s="63" t="s">
        <v>50</v>
      </c>
      <c r="H80" s="67">
        <v>22</v>
      </c>
      <c r="I80" s="67">
        <v>1</v>
      </c>
      <c r="J80" s="100">
        <v>1</v>
      </c>
      <c r="K80" s="68">
        <v>17</v>
      </c>
      <c r="L80" s="113">
        <v>80</v>
      </c>
      <c r="M80" s="114">
        <v>8</v>
      </c>
      <c r="N80" s="71">
        <f>M80/J80</f>
        <v>8</v>
      </c>
      <c r="O80" s="72">
        <f t="shared" si="4"/>
        <v>10</v>
      </c>
      <c r="P80" s="73">
        <v>2230</v>
      </c>
      <c r="Q80" s="106">
        <v>223</v>
      </c>
      <c r="R80" s="75">
        <f t="shared" si="7"/>
        <v>-0.9641255605381166</v>
      </c>
      <c r="S80" s="75">
        <f t="shared" si="8"/>
        <v>-0.9641255605381166</v>
      </c>
      <c r="T80" s="115">
        <v>344299.26999999996</v>
      </c>
      <c r="U80" s="114">
        <v>24642</v>
      </c>
      <c r="V80" s="76">
        <f t="shared" si="9"/>
        <v>13.97205056407759</v>
      </c>
    </row>
    <row r="81" spans="1:22" s="77" customFormat="1" ht="11.25">
      <c r="A81" s="57">
        <v>75</v>
      </c>
      <c r="B81" s="58" t="s">
        <v>24</v>
      </c>
      <c r="C81" s="79" t="s">
        <v>123</v>
      </c>
      <c r="D81" s="80" t="s">
        <v>35</v>
      </c>
      <c r="E81" s="81" t="s">
        <v>124</v>
      </c>
      <c r="F81" s="82">
        <v>43042</v>
      </c>
      <c r="G81" s="63" t="s">
        <v>76</v>
      </c>
      <c r="H81" s="67">
        <v>21</v>
      </c>
      <c r="I81" s="67">
        <v>1</v>
      </c>
      <c r="J81" s="100">
        <v>1</v>
      </c>
      <c r="K81" s="68">
        <v>19</v>
      </c>
      <c r="L81" s="113">
        <v>62</v>
      </c>
      <c r="M81" s="116">
        <v>8</v>
      </c>
      <c r="N81" s="71">
        <f>M81/J81</f>
        <v>8</v>
      </c>
      <c r="O81" s="72">
        <f t="shared" si="4"/>
        <v>7.75</v>
      </c>
      <c r="P81" s="73">
        <v>1782</v>
      </c>
      <c r="Q81" s="74">
        <v>356</v>
      </c>
      <c r="R81" s="75">
        <f t="shared" si="7"/>
        <v>-0.9652076318742986</v>
      </c>
      <c r="S81" s="75">
        <f t="shared" si="8"/>
        <v>-0.9775280898876404</v>
      </c>
      <c r="T81" s="113">
        <v>249343.00999999998</v>
      </c>
      <c r="U81" s="116">
        <v>20759</v>
      </c>
      <c r="V81" s="76">
        <f t="shared" si="9"/>
        <v>12.011320872874414</v>
      </c>
    </row>
  </sheetData>
  <sheetProtection selectLockedCells="1" selectUnlockedCells="1"/>
  <mergeCells count="9">
    <mergeCell ref="T4:V4"/>
    <mergeCell ref="L4:M4"/>
    <mergeCell ref="N4:O4"/>
    <mergeCell ref="P4:Q4"/>
    <mergeCell ref="R4:S4"/>
    <mergeCell ref="B1:C1"/>
    <mergeCell ref="L1:V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2015-01-21T23:11:37Z</cp:lastPrinted>
  <dcterms:created xsi:type="dcterms:W3CDTF">2006-03-15T09:07:04Z</dcterms:created>
  <dcterms:modified xsi:type="dcterms:W3CDTF">2018-05-06T13:47:57Z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