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4590" tabRatio="685" activeTab="0"/>
  </bookViews>
  <sheets>
    <sheet name="20-26.4.2018 (hafta)" sheetId="1" r:id="rId1"/>
  </sheets>
  <definedNames>
    <definedName name="Excel_BuiltIn__FilterDatabase" localSheetId="0">'20-26.4.2018 (hafta)'!$A$1:$V$89</definedName>
    <definedName name="_xlnm.Print_Area" localSheetId="0">'20-26.4.2018 (hafta)'!#REF!</definedName>
  </definedNames>
  <calcPr fullCalcOnLoad="1"/>
</workbook>
</file>

<file path=xl/sharedStrings.xml><?xml version="1.0" encoding="utf-8"?>
<sst xmlns="http://schemas.openxmlformats.org/spreadsheetml/2006/main" count="370" uniqueCount="172">
  <si>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</si>
  <si>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</si>
  <si>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</si>
  <si>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</si>
  <si>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</si>
  <si>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</si>
  <si>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</si>
  <si>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</si>
  <si>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</si>
  <si>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</si>
  <si>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</si>
  <si>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</si>
  <si>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</si>
  <si>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</si>
  <si>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</si>
  <si>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</si>
  <si>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</si>
  <si>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</si>
  <si>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</si>
  <si>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</si>
  <si>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</si>
  <si>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</si>
  <si>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</si>
  <si>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</si>
  <si>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</si>
  <si>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RAMPAGE</t>
  </si>
  <si>
    <t>13+</t>
  </si>
  <si>
    <t>WARNER BROS. TURKEY</t>
  </si>
  <si>
    <t>RAMPAGE: BÜYÜK YIKIM</t>
  </si>
  <si>
    <t>BİZİM KÖYÜN ŞARKISI</t>
  </si>
  <si>
    <t>G</t>
  </si>
  <si>
    <t>CGVMARS DAĞITIM</t>
  </si>
  <si>
    <t>AİLECEK ŞAŞKINIZ</t>
  </si>
  <si>
    <t>7+</t>
  </si>
  <si>
    <t>OFLU HOCA TRAKYA'DA</t>
  </si>
  <si>
    <t>15+</t>
  </si>
  <si>
    <t>UIP TURKEY</t>
  </si>
  <si>
    <t>A QUIET PLACE</t>
  </si>
  <si>
    <t>SESSİZ BİR YER</t>
  </si>
  <si>
    <t>CAN FEDA</t>
  </si>
  <si>
    <t>THE NUT JOB 2: NUTTY BY NATURE</t>
  </si>
  <si>
    <t>FINDIK İŞİ 2</t>
  </si>
  <si>
    <t>KELEBEKLER</t>
  </si>
  <si>
    <t>CHANTIER FILMS</t>
  </si>
  <si>
    <t>READY PLAYER ONE</t>
  </si>
  <si>
    <t>7+13A</t>
  </si>
  <si>
    <t>BAŞLAT: READY PLAYER ONE</t>
  </si>
  <si>
    <t>EARLY MAN</t>
  </si>
  <si>
    <t>TAŞ DEVRİ FİRARDA</t>
  </si>
  <si>
    <t>BİR FİLM</t>
  </si>
  <si>
    <t>KARIMI GÖRDÜNÜZ MÜ?</t>
  </si>
  <si>
    <t>DERİN FİLM</t>
  </si>
  <si>
    <t>KAYBEDENLER KULÜBÜ YOLDA</t>
  </si>
  <si>
    <t>HOSTILES</t>
  </si>
  <si>
    <t>TME</t>
  </si>
  <si>
    <t>VAHŞİLER</t>
  </si>
  <si>
    <t>ARADA</t>
  </si>
  <si>
    <t>13+15A</t>
  </si>
  <si>
    <t>FERDINAND</t>
  </si>
  <si>
    <t>7A</t>
  </si>
  <si>
    <t>PACIFIC RIM: UPRISING</t>
  </si>
  <si>
    <t>13A</t>
  </si>
  <si>
    <t>PASİFİK SAVAŞI: İSYAN</t>
  </si>
  <si>
    <t>TOMB RAIDER</t>
  </si>
  <si>
    <t>KARDEŞİM İÇİN DER'A</t>
  </si>
  <si>
    <t>UNA MUJER FANTASTICA</t>
  </si>
  <si>
    <t>KURMACA</t>
  </si>
  <si>
    <t>MUHTEŞEM KADIN</t>
  </si>
  <si>
    <t>AYLA</t>
  </si>
  <si>
    <t>DİRENİŞ: KARATAY</t>
  </si>
  <si>
    <t>OLVIDATE DA NICK</t>
  </si>
  <si>
    <t>ESKİ KOCAM(IZ)</t>
  </si>
  <si>
    <t>RUBEZH</t>
  </si>
  <si>
    <t>ÖZEN FİLM</t>
  </si>
  <si>
    <t>ZAMANIN SINIRINDA</t>
  </si>
  <si>
    <t>KIZIM VE BEN</t>
  </si>
  <si>
    <t>HADİ BE OĞLUM</t>
  </si>
  <si>
    <t>EĞRETİ GELİN LADİK</t>
  </si>
  <si>
    <t>MC FİLM</t>
  </si>
  <si>
    <t>ANTEP FISTIĞI</t>
  </si>
  <si>
    <t>BS DAĞITIM</t>
  </si>
  <si>
    <t>BOONIE BEARS: THE BIG TOP SECRET</t>
  </si>
  <si>
    <t>AY KARDEŞLER 3: SİRKTE CURCUNA</t>
  </si>
  <si>
    <t>RED SPARROW</t>
  </si>
  <si>
    <t>18+</t>
  </si>
  <si>
    <t>KIZIL SERÇE</t>
  </si>
  <si>
    <t>DAHA</t>
  </si>
  <si>
    <t>THELMA</t>
  </si>
  <si>
    <t>DÜĞÜM SALONU</t>
  </si>
  <si>
    <t>VYKRADENA PRYNTSESA: RUSLAN I LUDMILA</t>
  </si>
  <si>
    <t>KAYIP PRENSES</t>
  </si>
  <si>
    <t>LES AS DE LA JUNGLE - OPERATION BENQUISE</t>
  </si>
  <si>
    <t>ORMAN ÇETESİ</t>
  </si>
  <si>
    <t>EYVAH KARIM</t>
  </si>
  <si>
    <t>PLOEY: YOU NEVER FLY ALONE</t>
  </si>
  <si>
    <t>PULOİ: ASLA YALNIZ UÇMAYACAKSIN</t>
  </si>
  <si>
    <t>LEO DA VINCI: MISSION MONA LISA</t>
  </si>
  <si>
    <t>LEO DA VINCI: MONA LISA MACERASI</t>
  </si>
  <si>
    <t>KABUS</t>
  </si>
  <si>
    <t>SAGU &amp; PAGU: BÜYÜK DEFİNE</t>
  </si>
  <si>
    <t>SOLAN UG LUDVIG: HERFRA TIL FLAKLYPA</t>
  </si>
  <si>
    <t>LOUIS VE LUCA: BÜYÜK PEYNİR YARIŞI</t>
  </si>
  <si>
    <t>GERÇEK KESİT: MANYAK</t>
  </si>
  <si>
    <t>KAR</t>
  </si>
  <si>
    <t>MASHA I MEDVED</t>
  </si>
  <si>
    <t>MAŞA İLE KOCA AYI</t>
  </si>
  <si>
    <t>BOSS BABY</t>
  </si>
  <si>
    <t>PATRON BEBEK</t>
  </si>
  <si>
    <t>AUS DEM NICHTS</t>
  </si>
  <si>
    <t>PARAMPARÇA</t>
  </si>
  <si>
    <t>ALEM-İ CİN</t>
  </si>
  <si>
    <t>LOVING VINCENT</t>
  </si>
  <si>
    <t>BOONIE BEARS: ENTANGLED WORLDS</t>
  </si>
  <si>
    <t>AYI KARDEŞLER: FANTASTİK DÜNYALAR</t>
  </si>
  <si>
    <t>BIRAKIN ÇOCUK OYNASIN</t>
  </si>
  <si>
    <t>AT YAPIM</t>
  </si>
  <si>
    <t>THE DEATH OF STALIN</t>
  </si>
  <si>
    <t>STALIN'İN ÖLÜMÜ</t>
  </si>
  <si>
    <t>12 STRONG</t>
  </si>
  <si>
    <t>12 SAVAŞÇI</t>
  </si>
  <si>
    <t>KEDİ</t>
  </si>
  <si>
    <t>THE STAKELANDER</t>
  </si>
  <si>
    <t>VAMPİR CEHENNEMİ: İSTİLA</t>
  </si>
  <si>
    <t>MARTI</t>
  </si>
  <si>
    <t>BLACK PANTHER</t>
  </si>
  <si>
    <t>ARİF V 216</t>
  </si>
  <si>
    <t>BALLERINA</t>
  </si>
  <si>
    <t>BALERİN VE AFACAN MUCİT</t>
  </si>
  <si>
    <t>A STORK'S JOURNEY</t>
  </si>
  <si>
    <t>BAK ŞU LEYLEĞE</t>
  </si>
  <si>
    <t>DORU</t>
  </si>
  <si>
    <t>SURF'S UP 2: WAVEMANIA</t>
  </si>
  <si>
    <t>NEŞELİ DALGALAR: DALGAMANYA</t>
  </si>
  <si>
    <t>PETER RABBIT</t>
  </si>
  <si>
    <t>TAVŞAN PETER</t>
  </si>
  <si>
    <t>THE SHONKU DIARIES - A UNICORNE ADVENTURE</t>
  </si>
  <si>
    <t>MACERA GÜNLÜKLERİ: SİHİRLİ ADAYA YOLCULUK</t>
  </si>
  <si>
    <t>BU JIAN BU SAN</t>
  </si>
  <si>
    <t>KARE</t>
  </si>
  <si>
    <t>GÖREVİMİZ TATİL</t>
  </si>
  <si>
    <t>7 DAYS IN ENTEBBE</t>
  </si>
  <si>
    <t>ENTEBBE'DE 7 GÜN</t>
  </si>
  <si>
    <t>MAZE RUNNER: DEATH CURE</t>
  </si>
  <si>
    <t>LABİRENT: SON İSYAN</t>
  </si>
  <si>
    <t>GÜZEL ADAM SÜREYYA</t>
  </si>
  <si>
    <t>I, TONYA</t>
  </si>
  <si>
    <t>BEN, TONYA</t>
  </si>
  <si>
    <t>SESSİZLİĞİN KARDEŞLERİ</t>
  </si>
  <si>
    <t>COCO</t>
  </si>
  <si>
    <t>PİNEMA</t>
  </si>
  <si>
    <t>TEREDDÜT</t>
  </si>
  <si>
    <t>LES VACANCES DU PETIT NICOLAS</t>
  </si>
  <si>
    <t>PITIRCIK TATİLDE</t>
  </si>
  <si>
    <t>CİCİ BABAM</t>
  </si>
  <si>
    <t>MASHA I MEDVED 2</t>
  </si>
  <si>
    <t>MAŞA İLE KOCA AYI 2: SONSUZ ARKADAŞLIK</t>
  </si>
  <si>
    <t>A WRINKLE IN TIME</t>
  </si>
  <si>
    <t>ZAMANDA KIVRILMA</t>
  </si>
  <si>
    <t>WINCHESTER</t>
  </si>
  <si>
    <t>GİZEMLİ EV</t>
  </si>
  <si>
    <t>VALLAHİ HORTLADI</t>
  </si>
  <si>
    <t>ISLE OF DOGS</t>
  </si>
  <si>
    <t>KÖPEK ADASI</t>
  </si>
  <si>
    <t>SANDIK</t>
  </si>
  <si>
    <t>PERMISSION</t>
  </si>
  <si>
    <t>İLİŞKİ DURUMU: AÇIK İLİŞKİ</t>
  </si>
  <si>
    <t>HOROZ BAYRAM</t>
  </si>
  <si>
    <t>BÜTÜN SAADETLER MÜMKÜNDÜR</t>
  </si>
  <si>
    <t>BÜTÜN SAADETLER MÜMKÜN</t>
  </si>
  <si>
    <t>20 - 26 NİSAN  2018 / 17. VİZYON HAFTASI</t>
  </si>
  <si>
    <t>FILM STARS DON'T DIE IN LIVERPOOL</t>
  </si>
  <si>
    <t>YILDIZLAR ASLA ÖLMEZ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</si>
</sst>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T_L_-;\-* #,##0.00\ _T_L_-;_-* \-??\ _T_L_-;_-@_-"/>
    <numFmt numFmtId="165" formatCode="_(* #,##0.00_);_(* \(#,##0.00\);_(* \-??_);_(@_)"/>
    <numFmt numFmtId="166" formatCode="d\ mmmm\ yy;@"/>
    <numFmt numFmtId="167" formatCode="_-* #,##0.00&quot; ₺&quot;_-;\-* #,##0.00&quot; ₺&quot;_-;_-* \-??&quot; ₺&quot;_-;_-@_-"/>
    <numFmt numFmtId="168" formatCode="_-* #,##0.00\ _Y_T_L_-;\-* #,##0.00\ _Y_T_L_-;_-* \-??\ _Y_T_L_-;_-@_-"/>
    <numFmt numFmtId="169" formatCode="dd/mm/yyyy"/>
    <numFmt numFmtId="170" formatCode="dd/mm/yy;@"/>
    <numFmt numFmtId="171" formatCode="0\ %\ "/>
    <numFmt numFmtId="172" formatCode="_ * #,##0.00_)&quot; TRY&quot;_ ;_ * \(#,##0.00&quot;) TRY&quot;_ ;_ * \-??_)&quot; TRY&quot;_ ;_ @_ "/>
    <numFmt numFmtId="173" formatCode="_-* #,##0.00\ _₺_-;\-* #,##0.00\ _₺_-;_-* \-??\ _₺_-;_-@_-"/>
    <numFmt numFmtId="174" formatCode="dd/mmm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7"/>
      <color indexed="63"/>
      <name val="Calibri"/>
      <family val="2"/>
    </font>
    <font>
      <sz val="7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Wingdings 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0" fillId="20" borderId="5" applyNumberFormat="0" applyAlignment="0" applyProtection="0"/>
    <xf numFmtId="0" fontId="3" fillId="0" borderId="0">
      <alignment/>
      <protection/>
    </xf>
    <xf numFmtId="0" fontId="36" fillId="21" borderId="0" applyNumberFormat="0" applyBorder="0" applyAlignment="0" applyProtection="0"/>
    <xf numFmtId="0" fontId="61" fillId="22" borderId="6" applyNumberFormat="0" applyAlignment="0" applyProtection="0"/>
    <xf numFmtId="0" fontId="62" fillId="20" borderId="6" applyNumberFormat="0" applyAlignment="0" applyProtection="0"/>
    <xf numFmtId="0" fontId="63" fillId="23" borderId="7" applyNumberFormat="0" applyAlignment="0" applyProtection="0"/>
    <xf numFmtId="0" fontId="6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5" borderId="0" applyNumberFormat="0" applyBorder="0" applyAlignment="0" applyProtection="0"/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26" borderId="8" applyNumberFormat="0" applyFont="0" applyAlignment="0" applyProtection="0"/>
    <xf numFmtId="0" fontId="66" fillId="27" borderId="0" applyNumberFormat="0" applyBorder="0" applyAlignment="0" applyProtection="0"/>
    <xf numFmtId="0" fontId="4" fillId="28" borderId="9">
      <alignment horizontal="center" vertical="center"/>
      <protection/>
    </xf>
    <xf numFmtId="172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69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0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0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0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0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64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0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64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0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2" fillId="0" borderId="14" xfId="44" applyNumberFormat="1" applyFont="1" applyFill="1" applyBorder="1" applyAlignment="1" applyProtection="1">
      <alignment horizontal="right" vertical="center"/>
      <protection locked="0"/>
    </xf>
    <xf numFmtId="3" fontId="32" fillId="0" borderId="14" xfId="44" applyNumberFormat="1" applyFont="1" applyFill="1" applyBorder="1" applyAlignment="1" applyProtection="1">
      <alignment horizontal="right" vertical="center"/>
      <protection locked="0"/>
    </xf>
    <xf numFmtId="9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2" fontId="34" fillId="35" borderId="14" xfId="0" applyNumberFormat="1" applyFont="1" applyFill="1" applyBorder="1" applyAlignment="1" applyProtection="1">
      <alignment horizontal="center" vertical="center"/>
      <protection/>
    </xf>
    <xf numFmtId="19" fontId="28" fillId="0" borderId="14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19" fontId="30" fillId="0" borderId="14" xfId="0" applyNumberFormat="1" applyFont="1" applyFill="1" applyBorder="1" applyAlignment="1">
      <alignment horizontal="center" vertical="center"/>
    </xf>
    <xf numFmtId="19" fontId="6" fillId="0" borderId="14" xfId="0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1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0" fontId="35" fillId="0" borderId="14" xfId="64" applyFont="1" applyFill="1" applyBorder="1" applyAlignment="1">
      <alignment horizontal="center" vertical="center"/>
      <protection/>
    </xf>
    <xf numFmtId="0" fontId="31" fillId="0" borderId="14" xfId="64" applyFont="1" applyFill="1" applyBorder="1" applyAlignment="1">
      <alignment horizontal="center" vertical="center"/>
      <protection/>
    </xf>
    <xf numFmtId="4" fontId="25" fillId="0" borderId="14" xfId="64" applyNumberFormat="1" applyFont="1" applyFill="1" applyBorder="1" applyAlignment="1">
      <alignment horizontal="right"/>
      <protection/>
    </xf>
    <xf numFmtId="3" fontId="25" fillId="0" borderId="14" xfId="64" applyNumberFormat="1" applyFont="1" applyFill="1" applyBorder="1" applyAlignment="1">
      <alignment horizontal="right"/>
      <protection/>
    </xf>
    <xf numFmtId="0" fontId="6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0" fontId="34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9" fontId="28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Fill="1" applyBorder="1" applyAlignment="1">
      <alignment horizontal="right" vertical="center"/>
    </xf>
    <xf numFmtId="0" fontId="6" fillId="0" borderId="14" xfId="92" applyFont="1" applyFill="1" applyBorder="1" applyAlignment="1">
      <alignment horizontal="center" vertical="center" shrinkToFit="1"/>
      <protection/>
    </xf>
    <xf numFmtId="0" fontId="31" fillId="0" borderId="14" xfId="92" applyFont="1" applyFill="1" applyBorder="1" applyAlignment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113" applyNumberFormat="1" applyFont="1" applyFill="1" applyBorder="1" applyAlignment="1" applyProtection="1">
      <alignment horizontal="right" wrapText="1"/>
      <protection/>
    </xf>
    <xf numFmtId="3" fontId="25" fillId="0" borderId="14" xfId="0" applyNumberFormat="1" applyFont="1" applyFill="1" applyBorder="1" applyAlignment="1">
      <alignment horizontal="right" wrapText="1"/>
    </xf>
    <xf numFmtId="4" fontId="25" fillId="0" borderId="14" xfId="0" applyNumberFormat="1" applyFont="1" applyFill="1" applyBorder="1" applyAlignment="1">
      <alignment horizontal="right" wrapText="1"/>
    </xf>
    <xf numFmtId="3" fontId="32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2" applyNumberFormat="1" applyFont="1" applyFill="1" applyBorder="1" applyAlignment="1" applyProtection="1">
      <alignment horizontal="right" vertical="center" wrapText="1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169" fontId="6" fillId="35" borderId="14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12</xdr:col>
      <xdr:colOff>66675</xdr:colOff>
      <xdr:row>0</xdr:row>
      <xdr:rowOff>95250</xdr:rowOff>
    </xdr:to>
    <xdr:sp>
      <xdr:nvSpPr>
        <xdr:cNvPr id="1" name="Text Box 63"/>
        <xdr:cNvSpPr>
          <a:spLocks/>
        </xdr:cNvSpPr>
      </xdr:nvSpPr>
      <xdr:spPr>
        <a:xfrm>
          <a:off x="6848475" y="0"/>
          <a:ext cx="171450" cy="952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45720" tIns="23040" rIns="45720" bIns="2304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57" sqref="A57"/>
      <selection pane="bottomRight" activeCell="A4" sqref="A4"/>
    </sheetView>
  </sheetViews>
  <sheetFormatPr defaultColWidth="11.57421875" defaultRowHeight="12.75"/>
  <cols>
    <col min="1" max="1" width="2.7109375" style="1" bestFit="1" customWidth="1"/>
    <col min="2" max="2" width="3.28125" style="2" bestFit="1" customWidth="1"/>
    <col min="3" max="3" width="27.28125" style="3" bestFit="1" customWidth="1"/>
    <col min="4" max="4" width="4.00390625" style="4" bestFit="1" customWidth="1"/>
    <col min="5" max="5" width="27.281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9" width="4.7109375" style="13" bestFit="1" customWidth="1"/>
    <col min="20" max="20" width="9.00390625" style="14" bestFit="1" customWidth="1"/>
    <col min="21" max="21" width="6.7109375" style="17" bestFit="1" customWidth="1"/>
    <col min="22" max="22" width="4.28125" style="18" bestFit="1" customWidth="1"/>
    <col min="23" max="16384" width="11.57421875" style="3" customWidth="1"/>
  </cols>
  <sheetData>
    <row r="1" spans="1:22" s="25" customFormat="1" ht="12.75">
      <c r="A1" s="19" t="s">
        <v>0</v>
      </c>
      <c r="B1" s="125" t="s">
        <v>1</v>
      </c>
      <c r="C1" s="125"/>
      <c r="D1" s="20"/>
      <c r="E1" s="21"/>
      <c r="F1" s="22"/>
      <c r="G1" s="21"/>
      <c r="H1" s="23"/>
      <c r="I1" s="23"/>
      <c r="J1" s="24"/>
      <c r="K1" s="23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25" customFormat="1" ht="12.75">
      <c r="A2" s="19"/>
      <c r="B2" s="127" t="s">
        <v>2</v>
      </c>
      <c r="C2" s="127"/>
      <c r="D2" s="26"/>
      <c r="E2" s="27"/>
      <c r="F2" s="28"/>
      <c r="G2" s="27"/>
      <c r="H2" s="29"/>
      <c r="I2" s="29"/>
      <c r="J2" s="30"/>
      <c r="K2" s="31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s="25" customFormat="1" ht="11.25">
      <c r="A3" s="19"/>
      <c r="B3" s="128" t="s">
        <v>169</v>
      </c>
      <c r="C3" s="128"/>
      <c r="D3" s="32"/>
      <c r="E3" s="33"/>
      <c r="F3" s="34"/>
      <c r="G3" s="33"/>
      <c r="H3" s="35"/>
      <c r="I3" s="35"/>
      <c r="J3" s="36"/>
      <c r="K3" s="35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44" customFormat="1" ht="11.25">
      <c r="A4" s="37"/>
      <c r="B4" s="38"/>
      <c r="C4" s="39"/>
      <c r="D4" s="40"/>
      <c r="E4" s="39"/>
      <c r="F4" s="41"/>
      <c r="G4" s="42"/>
      <c r="H4" s="42"/>
      <c r="I4" s="42"/>
      <c r="J4" s="43"/>
      <c r="K4" s="42"/>
      <c r="L4" s="129" t="s">
        <v>4</v>
      </c>
      <c r="M4" s="129"/>
      <c r="N4" s="129" t="s">
        <v>4</v>
      </c>
      <c r="O4" s="129"/>
      <c r="P4" s="129" t="s">
        <v>5</v>
      </c>
      <c r="Q4" s="129"/>
      <c r="R4" s="129" t="s">
        <v>3</v>
      </c>
      <c r="S4" s="129"/>
      <c r="T4" s="129" t="s">
        <v>6</v>
      </c>
      <c r="U4" s="129"/>
      <c r="V4" s="129"/>
    </row>
    <row r="5" spans="1:22" s="56" customFormat="1" ht="57.75">
      <c r="A5" s="45"/>
      <c r="B5" s="46"/>
      <c r="C5" s="47" t="s">
        <v>7</v>
      </c>
      <c r="D5" s="48" t="s">
        <v>8</v>
      </c>
      <c r="E5" s="47" t="s">
        <v>9</v>
      </c>
      <c r="F5" s="49" t="s">
        <v>10</v>
      </c>
      <c r="G5" s="50" t="s">
        <v>11</v>
      </c>
      <c r="H5" s="51" t="s">
        <v>12</v>
      </c>
      <c r="I5" s="51" t="s">
        <v>13</v>
      </c>
      <c r="J5" s="52" t="s">
        <v>14</v>
      </c>
      <c r="K5" s="51" t="s">
        <v>15</v>
      </c>
      <c r="L5" s="53" t="s">
        <v>16</v>
      </c>
      <c r="M5" s="54" t="s">
        <v>22</v>
      </c>
      <c r="N5" s="55" t="s">
        <v>18</v>
      </c>
      <c r="O5" s="55" t="s">
        <v>19</v>
      </c>
      <c r="P5" s="53" t="s">
        <v>16</v>
      </c>
      <c r="Q5" s="54" t="s">
        <v>20</v>
      </c>
      <c r="R5" s="55" t="s">
        <v>21</v>
      </c>
      <c r="S5" s="55" t="s">
        <v>23</v>
      </c>
      <c r="T5" s="53" t="s">
        <v>16</v>
      </c>
      <c r="U5" s="54" t="s">
        <v>17</v>
      </c>
      <c r="V5" s="55" t="s">
        <v>19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2" s="77" customFormat="1" ht="11.25">
      <c r="A7" s="57">
        <v>1</v>
      </c>
      <c r="B7" s="58" t="s">
        <v>24</v>
      </c>
      <c r="C7" s="79" t="s">
        <v>154</v>
      </c>
      <c r="D7" s="80" t="s">
        <v>30</v>
      </c>
      <c r="E7" s="82" t="s">
        <v>155</v>
      </c>
      <c r="F7" s="83">
        <v>43210</v>
      </c>
      <c r="G7" s="63" t="s">
        <v>31</v>
      </c>
      <c r="H7" s="67">
        <v>348</v>
      </c>
      <c r="I7" s="67">
        <v>349</v>
      </c>
      <c r="J7" s="105">
        <v>351</v>
      </c>
      <c r="K7" s="68">
        <v>1</v>
      </c>
      <c r="L7" s="118">
        <v>2518226.73</v>
      </c>
      <c r="M7" s="121">
        <v>206543</v>
      </c>
      <c r="N7" s="71">
        <f>M7/J7</f>
        <v>588.4415954415955</v>
      </c>
      <c r="O7" s="72">
        <f aca="true" t="shared" si="0" ref="O7:O38">L7/M7</f>
        <v>12.192263741690592</v>
      </c>
      <c r="P7" s="73"/>
      <c r="Q7" s="74"/>
      <c r="R7" s="75">
        <f aca="true" t="shared" si="1" ref="R7:R38">IF(P7&lt;&gt;0,-(P7-L7)/P7,"")</f>
      </c>
      <c r="S7" s="75">
        <f aca="true" t="shared" si="2" ref="S7:S38">IF(Q7&lt;&gt;0,-(Q7-M7)/Q7,"")</f>
      </c>
      <c r="T7" s="118">
        <v>2518226.73</v>
      </c>
      <c r="U7" s="121">
        <v>206543</v>
      </c>
      <c r="V7" s="76">
        <f aca="true" t="shared" si="3" ref="V7:V38">T7/U7</f>
        <v>12.192263741690592</v>
      </c>
    </row>
    <row r="8" spans="1:22" s="77" customFormat="1" ht="11.25">
      <c r="A8" s="57">
        <v>2</v>
      </c>
      <c r="B8" s="58" t="s">
        <v>24</v>
      </c>
      <c r="C8" s="79" t="s">
        <v>153</v>
      </c>
      <c r="D8" s="80" t="s">
        <v>33</v>
      </c>
      <c r="E8" s="82" t="s">
        <v>153</v>
      </c>
      <c r="F8" s="83">
        <v>43210</v>
      </c>
      <c r="G8" s="63" t="s">
        <v>31</v>
      </c>
      <c r="H8" s="67">
        <v>380</v>
      </c>
      <c r="I8" s="67">
        <v>381</v>
      </c>
      <c r="J8" s="105">
        <v>408</v>
      </c>
      <c r="K8" s="68">
        <v>1</v>
      </c>
      <c r="L8" s="118">
        <v>2222471.74</v>
      </c>
      <c r="M8" s="121">
        <v>185246</v>
      </c>
      <c r="N8" s="71">
        <f>M8/J8</f>
        <v>454.0343137254902</v>
      </c>
      <c r="O8" s="72">
        <f t="shared" si="0"/>
        <v>11.997407447394277</v>
      </c>
      <c r="P8" s="73"/>
      <c r="Q8" s="74"/>
      <c r="R8" s="75">
        <f t="shared" si="1"/>
      </c>
      <c r="S8" s="75">
        <f t="shared" si="2"/>
      </c>
      <c r="T8" s="118">
        <v>2266513.39</v>
      </c>
      <c r="U8" s="121">
        <v>189038</v>
      </c>
      <c r="V8" s="76">
        <f t="shared" si="3"/>
        <v>11.989723706344757</v>
      </c>
    </row>
    <row r="9" spans="1:22" s="77" customFormat="1" ht="11.25">
      <c r="A9" s="57">
        <v>3</v>
      </c>
      <c r="B9" s="78"/>
      <c r="C9" s="79" t="s">
        <v>32</v>
      </c>
      <c r="D9" s="80" t="s">
        <v>33</v>
      </c>
      <c r="E9" s="82" t="s">
        <v>32</v>
      </c>
      <c r="F9" s="83">
        <v>43161</v>
      </c>
      <c r="G9" s="63" t="s">
        <v>31</v>
      </c>
      <c r="H9" s="67">
        <v>406</v>
      </c>
      <c r="I9" s="84">
        <v>281</v>
      </c>
      <c r="J9" s="85">
        <v>281</v>
      </c>
      <c r="K9" s="68">
        <v>8</v>
      </c>
      <c r="L9" s="69">
        <v>1117546.13</v>
      </c>
      <c r="M9" s="70">
        <v>171742</v>
      </c>
      <c r="N9" s="71">
        <f>M9/J9</f>
        <v>611.1814946619218</v>
      </c>
      <c r="O9" s="72">
        <f t="shared" si="0"/>
        <v>6.507121903785911</v>
      </c>
      <c r="P9" s="73">
        <v>1178440.79</v>
      </c>
      <c r="Q9" s="74">
        <v>140025</v>
      </c>
      <c r="R9" s="75">
        <f t="shared" si="1"/>
        <v>-0.05167392415192973</v>
      </c>
      <c r="S9" s="75">
        <f t="shared" si="2"/>
        <v>0.22650955186573826</v>
      </c>
      <c r="T9" s="69">
        <v>42745389.17</v>
      </c>
      <c r="U9" s="70">
        <v>3725538</v>
      </c>
      <c r="V9" s="76">
        <f t="shared" si="3"/>
        <v>11.473615131559523</v>
      </c>
    </row>
    <row r="10" spans="1:22" s="77" customFormat="1" ht="11.25">
      <c r="A10" s="57">
        <v>4</v>
      </c>
      <c r="B10" s="78"/>
      <c r="C10" s="79" t="s">
        <v>29</v>
      </c>
      <c r="D10" s="80" t="s">
        <v>30</v>
      </c>
      <c r="E10" s="82" t="s">
        <v>29</v>
      </c>
      <c r="F10" s="83">
        <v>43189</v>
      </c>
      <c r="G10" s="63" t="s">
        <v>31</v>
      </c>
      <c r="H10" s="67">
        <v>351</v>
      </c>
      <c r="I10" s="84">
        <v>333</v>
      </c>
      <c r="J10" s="85">
        <v>333</v>
      </c>
      <c r="K10" s="68">
        <v>4</v>
      </c>
      <c r="L10" s="69">
        <v>1390719.4</v>
      </c>
      <c r="M10" s="70">
        <v>122838</v>
      </c>
      <c r="N10" s="71">
        <f>M10/J10</f>
        <v>368.8828828828829</v>
      </c>
      <c r="O10" s="72">
        <f t="shared" si="0"/>
        <v>11.321573128836352</v>
      </c>
      <c r="P10" s="73">
        <v>1534191</v>
      </c>
      <c r="Q10" s="74">
        <v>140528</v>
      </c>
      <c r="R10" s="75">
        <f t="shared" si="1"/>
        <v>-0.09351612674041243</v>
      </c>
      <c r="S10" s="75">
        <f t="shared" si="2"/>
        <v>-0.12588238642832744</v>
      </c>
      <c r="T10" s="86">
        <v>7820591.31</v>
      </c>
      <c r="U10" s="87">
        <v>687029</v>
      </c>
      <c r="V10" s="76">
        <f t="shared" si="3"/>
        <v>11.383204071443854</v>
      </c>
    </row>
    <row r="11" spans="1:22" s="77" customFormat="1" ht="11.25">
      <c r="A11" s="57">
        <v>5</v>
      </c>
      <c r="B11" s="124"/>
      <c r="C11" s="59" t="s">
        <v>25</v>
      </c>
      <c r="D11" s="60" t="s">
        <v>26</v>
      </c>
      <c r="E11" s="61" t="s">
        <v>28</v>
      </c>
      <c r="F11" s="62">
        <v>43203</v>
      </c>
      <c r="G11" s="63" t="s">
        <v>27</v>
      </c>
      <c r="H11" s="64">
        <v>292</v>
      </c>
      <c r="I11" s="65">
        <v>293</v>
      </c>
      <c r="J11" s="66">
        <v>300</v>
      </c>
      <c r="K11" s="68">
        <v>2</v>
      </c>
      <c r="L11" s="69">
        <v>1711333</v>
      </c>
      <c r="M11" s="70">
        <v>121999</v>
      </c>
      <c r="N11" s="71">
        <f>M11/J11</f>
        <v>406.66333333333336</v>
      </c>
      <c r="O11" s="72">
        <f t="shared" si="0"/>
        <v>14.027434651103697</v>
      </c>
      <c r="P11" s="73">
        <v>2096976</v>
      </c>
      <c r="Q11" s="74">
        <v>148001</v>
      </c>
      <c r="R11" s="75">
        <f t="shared" si="1"/>
        <v>-0.18390434606786152</v>
      </c>
      <c r="S11" s="75">
        <f t="shared" si="2"/>
        <v>-0.17568800210809388</v>
      </c>
      <c r="T11" s="69">
        <v>3845503</v>
      </c>
      <c r="U11" s="70">
        <v>271286</v>
      </c>
      <c r="V11" s="76">
        <f t="shared" si="3"/>
        <v>14.175088283214025</v>
      </c>
    </row>
    <row r="12" spans="1:22" s="77" customFormat="1" ht="11.25">
      <c r="A12" s="57">
        <v>6</v>
      </c>
      <c r="B12" s="124"/>
      <c r="C12" s="79" t="s">
        <v>34</v>
      </c>
      <c r="D12" s="80" t="s">
        <v>35</v>
      </c>
      <c r="E12" s="82" t="s">
        <v>34</v>
      </c>
      <c r="F12" s="83">
        <v>43203</v>
      </c>
      <c r="G12" s="63" t="s">
        <v>36</v>
      </c>
      <c r="H12" s="67">
        <v>294</v>
      </c>
      <c r="I12" s="88">
        <v>283</v>
      </c>
      <c r="J12" s="89">
        <v>283</v>
      </c>
      <c r="K12" s="68">
        <v>2</v>
      </c>
      <c r="L12" s="90">
        <v>828999</v>
      </c>
      <c r="M12" s="91">
        <v>71018</v>
      </c>
      <c r="N12" s="71">
        <f>M12/J12</f>
        <v>250.9469964664311</v>
      </c>
      <c r="O12" s="72">
        <f t="shared" si="0"/>
        <v>11.67308288039652</v>
      </c>
      <c r="P12" s="73">
        <v>1266266</v>
      </c>
      <c r="Q12" s="74">
        <v>107583</v>
      </c>
      <c r="R12" s="75">
        <f t="shared" si="1"/>
        <v>-0.3453200196483203</v>
      </c>
      <c r="S12" s="75">
        <f t="shared" si="2"/>
        <v>-0.3398771181320469</v>
      </c>
      <c r="T12" s="90">
        <v>2095265</v>
      </c>
      <c r="U12" s="91">
        <v>178601</v>
      </c>
      <c r="V12" s="76">
        <f t="shared" si="3"/>
        <v>11.73154125676788</v>
      </c>
    </row>
    <row r="13" spans="1:22" s="77" customFormat="1" ht="11.25">
      <c r="A13" s="57">
        <v>7</v>
      </c>
      <c r="B13" s="124"/>
      <c r="C13" s="79" t="s">
        <v>37</v>
      </c>
      <c r="D13" s="80" t="s">
        <v>35</v>
      </c>
      <c r="E13" s="82" t="s">
        <v>38</v>
      </c>
      <c r="F13" s="83">
        <v>43203</v>
      </c>
      <c r="G13" s="63" t="s">
        <v>36</v>
      </c>
      <c r="H13" s="67">
        <v>193</v>
      </c>
      <c r="I13" s="88">
        <v>196</v>
      </c>
      <c r="J13" s="89">
        <v>196</v>
      </c>
      <c r="K13" s="68">
        <v>2</v>
      </c>
      <c r="L13" s="90">
        <v>948367</v>
      </c>
      <c r="M13" s="91">
        <v>70871</v>
      </c>
      <c r="N13" s="71">
        <f>M13/J13</f>
        <v>361.58673469387753</v>
      </c>
      <c r="O13" s="72">
        <f t="shared" si="0"/>
        <v>13.381594728450283</v>
      </c>
      <c r="P13" s="73">
        <v>1125271</v>
      </c>
      <c r="Q13" s="74">
        <v>85146</v>
      </c>
      <c r="R13" s="75">
        <f t="shared" si="1"/>
        <v>-0.157210129826504</v>
      </c>
      <c r="S13" s="75">
        <f t="shared" si="2"/>
        <v>-0.16765320743194043</v>
      </c>
      <c r="T13" s="90">
        <v>2125803</v>
      </c>
      <c r="U13" s="91">
        <v>159836</v>
      </c>
      <c r="V13" s="76">
        <f t="shared" si="3"/>
        <v>13.299901148677394</v>
      </c>
    </row>
    <row r="14" spans="1:22" s="77" customFormat="1" ht="11.25">
      <c r="A14" s="57">
        <v>8</v>
      </c>
      <c r="B14" s="78"/>
      <c r="C14" s="79" t="s">
        <v>39</v>
      </c>
      <c r="D14" s="80" t="s">
        <v>35</v>
      </c>
      <c r="E14" s="82" t="s">
        <v>39</v>
      </c>
      <c r="F14" s="83">
        <v>43196</v>
      </c>
      <c r="G14" s="63" t="s">
        <v>36</v>
      </c>
      <c r="H14" s="67">
        <v>383</v>
      </c>
      <c r="I14" s="88">
        <v>291</v>
      </c>
      <c r="J14" s="89">
        <v>291</v>
      </c>
      <c r="K14" s="68">
        <v>3</v>
      </c>
      <c r="L14" s="90">
        <v>435484</v>
      </c>
      <c r="M14" s="91">
        <v>37753</v>
      </c>
      <c r="N14" s="71">
        <f>M14/J14</f>
        <v>129.73539518900344</v>
      </c>
      <c r="O14" s="72">
        <f t="shared" si="0"/>
        <v>11.535083304638041</v>
      </c>
      <c r="P14" s="73">
        <v>917974</v>
      </c>
      <c r="Q14" s="74">
        <v>79124</v>
      </c>
      <c r="R14" s="75">
        <f t="shared" si="1"/>
        <v>-0.5256031216570404</v>
      </c>
      <c r="S14" s="75">
        <f t="shared" si="2"/>
        <v>-0.5228628481876548</v>
      </c>
      <c r="T14" s="90">
        <v>3381069</v>
      </c>
      <c r="U14" s="91">
        <v>287692</v>
      </c>
      <c r="V14" s="76">
        <f t="shared" si="3"/>
        <v>11.752391446407964</v>
      </c>
    </row>
    <row r="15" spans="1:22" s="77" customFormat="1" ht="11.25">
      <c r="A15" s="57">
        <v>9</v>
      </c>
      <c r="B15" s="58" t="s">
        <v>24</v>
      </c>
      <c r="C15" s="79" t="s">
        <v>156</v>
      </c>
      <c r="D15" s="80" t="s">
        <v>45</v>
      </c>
      <c r="E15" s="82" t="s">
        <v>157</v>
      </c>
      <c r="F15" s="83">
        <v>43210</v>
      </c>
      <c r="G15" s="63" t="s">
        <v>36</v>
      </c>
      <c r="H15" s="67">
        <v>141</v>
      </c>
      <c r="I15" s="67">
        <v>141</v>
      </c>
      <c r="J15" s="105">
        <v>141</v>
      </c>
      <c r="K15" s="68">
        <v>1</v>
      </c>
      <c r="L15" s="118">
        <v>333534</v>
      </c>
      <c r="M15" s="121">
        <v>24093</v>
      </c>
      <c r="N15" s="71">
        <f>M15/J15</f>
        <v>170.87234042553192</v>
      </c>
      <c r="O15" s="72">
        <f t="shared" si="0"/>
        <v>13.843606026646745</v>
      </c>
      <c r="P15" s="73"/>
      <c r="Q15" s="74"/>
      <c r="R15" s="75">
        <f t="shared" si="1"/>
      </c>
      <c r="S15" s="75">
        <f t="shared" si="2"/>
      </c>
      <c r="T15" s="118">
        <v>333534</v>
      </c>
      <c r="U15" s="121">
        <v>24093</v>
      </c>
      <c r="V15" s="76">
        <f t="shared" si="3"/>
        <v>13.843606026646745</v>
      </c>
    </row>
    <row r="16" spans="1:22" s="77" customFormat="1" ht="11.25">
      <c r="A16" s="57">
        <v>10</v>
      </c>
      <c r="B16" s="78"/>
      <c r="C16" s="79" t="s">
        <v>124</v>
      </c>
      <c r="D16" s="80" t="s">
        <v>26</v>
      </c>
      <c r="E16" s="82" t="s">
        <v>124</v>
      </c>
      <c r="F16" s="83">
        <v>43147</v>
      </c>
      <c r="G16" s="63" t="s">
        <v>36</v>
      </c>
      <c r="H16" s="67">
        <v>299</v>
      </c>
      <c r="I16" s="67">
        <v>51</v>
      </c>
      <c r="J16" s="105">
        <v>51</v>
      </c>
      <c r="K16" s="68">
        <v>10</v>
      </c>
      <c r="L16" s="118">
        <v>160628</v>
      </c>
      <c r="M16" s="121">
        <v>22613</v>
      </c>
      <c r="N16" s="71">
        <f>M16/J16</f>
        <v>443.3921568627451</v>
      </c>
      <c r="O16" s="72">
        <f t="shared" si="0"/>
        <v>7.1033476318931585</v>
      </c>
      <c r="P16" s="73">
        <v>12939</v>
      </c>
      <c r="Q16" s="74">
        <v>687</v>
      </c>
      <c r="R16" s="75">
        <f t="shared" si="1"/>
        <v>11.414251487750212</v>
      </c>
      <c r="S16" s="75">
        <f t="shared" si="2"/>
        <v>31.9155749636099</v>
      </c>
      <c r="T16" s="118">
        <v>10632955</v>
      </c>
      <c r="U16" s="121">
        <v>714512</v>
      </c>
      <c r="V16" s="76">
        <f t="shared" si="3"/>
        <v>14.881422565331302</v>
      </c>
    </row>
    <row r="17" spans="1:22" s="77" customFormat="1" ht="11.25">
      <c r="A17" s="57">
        <v>11</v>
      </c>
      <c r="B17" s="96"/>
      <c r="C17" s="59" t="s">
        <v>58</v>
      </c>
      <c r="D17" s="60" t="s">
        <v>59</v>
      </c>
      <c r="E17" s="61" t="s">
        <v>58</v>
      </c>
      <c r="F17" s="62">
        <v>43091</v>
      </c>
      <c r="G17" s="63" t="s">
        <v>54</v>
      </c>
      <c r="H17" s="64">
        <v>264</v>
      </c>
      <c r="I17" s="64">
        <v>7</v>
      </c>
      <c r="J17" s="105">
        <v>7</v>
      </c>
      <c r="K17" s="68">
        <v>18</v>
      </c>
      <c r="L17" s="110">
        <v>45423</v>
      </c>
      <c r="M17" s="102">
        <v>14951</v>
      </c>
      <c r="N17" s="71">
        <f>M17/J17</f>
        <v>2135.8571428571427</v>
      </c>
      <c r="O17" s="72">
        <f t="shared" si="0"/>
        <v>3.0381245401645374</v>
      </c>
      <c r="P17" s="73">
        <v>17882</v>
      </c>
      <c r="Q17" s="74">
        <v>5452</v>
      </c>
      <c r="R17" s="75">
        <f t="shared" si="1"/>
        <v>1.5401521082652947</v>
      </c>
      <c r="S17" s="75">
        <f t="shared" si="2"/>
        <v>1.7422964049889949</v>
      </c>
      <c r="T17" s="110">
        <v>5648286.94</v>
      </c>
      <c r="U17" s="102">
        <v>487959</v>
      </c>
      <c r="V17" s="76">
        <f t="shared" si="3"/>
        <v>11.57533100117018</v>
      </c>
    </row>
    <row r="18" spans="1:22" s="77" customFormat="1" ht="11.25">
      <c r="A18" s="57">
        <v>12</v>
      </c>
      <c r="B18" s="78"/>
      <c r="C18" s="79" t="s">
        <v>42</v>
      </c>
      <c r="D18" s="80" t="s">
        <v>26</v>
      </c>
      <c r="E18" s="82" t="s">
        <v>42</v>
      </c>
      <c r="F18" s="83">
        <v>43189</v>
      </c>
      <c r="G18" s="63" t="s">
        <v>43</v>
      </c>
      <c r="H18" s="67">
        <v>75</v>
      </c>
      <c r="I18" s="92">
        <v>4</v>
      </c>
      <c r="J18" s="93">
        <v>46</v>
      </c>
      <c r="K18" s="68">
        <v>4</v>
      </c>
      <c r="L18" s="94">
        <v>223571.04</v>
      </c>
      <c r="M18" s="95">
        <v>14181</v>
      </c>
      <c r="N18" s="71">
        <f>M18/J18</f>
        <v>308.2826086956522</v>
      </c>
      <c r="O18" s="72">
        <f t="shared" si="0"/>
        <v>15.765534165432621</v>
      </c>
      <c r="P18" s="73">
        <v>331103.47</v>
      </c>
      <c r="Q18" s="74">
        <v>22662</v>
      </c>
      <c r="R18" s="75">
        <f t="shared" si="1"/>
        <v>-0.32476986725629897</v>
      </c>
      <c r="S18" s="75">
        <f t="shared" si="2"/>
        <v>-0.37423881387344454</v>
      </c>
      <c r="T18" s="94">
        <v>1530946.17</v>
      </c>
      <c r="U18" s="95">
        <v>102426</v>
      </c>
      <c r="V18" s="76">
        <f t="shared" si="3"/>
        <v>14.946851092496045</v>
      </c>
    </row>
    <row r="19" spans="1:22" s="77" customFormat="1" ht="11.25">
      <c r="A19" s="57">
        <v>13</v>
      </c>
      <c r="B19" s="58" t="s">
        <v>24</v>
      </c>
      <c r="C19" s="79" t="s">
        <v>158</v>
      </c>
      <c r="D19" s="80" t="s">
        <v>35</v>
      </c>
      <c r="E19" s="82" t="s">
        <v>159</v>
      </c>
      <c r="F19" s="83">
        <v>43210</v>
      </c>
      <c r="G19" s="63" t="s">
        <v>149</v>
      </c>
      <c r="H19" s="67">
        <v>60</v>
      </c>
      <c r="I19" s="67">
        <v>60</v>
      </c>
      <c r="J19" s="105">
        <v>60</v>
      </c>
      <c r="K19" s="68">
        <v>1</v>
      </c>
      <c r="L19" s="118">
        <v>176999.4</v>
      </c>
      <c r="M19" s="121">
        <v>12581</v>
      </c>
      <c r="N19" s="71">
        <f>M19/J19</f>
        <v>209.68333333333334</v>
      </c>
      <c r="O19" s="72">
        <f t="shared" si="0"/>
        <v>14.068786265002782</v>
      </c>
      <c r="P19" s="73"/>
      <c r="Q19" s="74"/>
      <c r="R19" s="75">
        <f t="shared" si="1"/>
      </c>
      <c r="S19" s="75">
        <f t="shared" si="2"/>
      </c>
      <c r="T19" s="118">
        <v>176999.4</v>
      </c>
      <c r="U19" s="121">
        <v>12581</v>
      </c>
      <c r="V19" s="76">
        <f t="shared" si="3"/>
        <v>14.068786265002782</v>
      </c>
    </row>
    <row r="20" spans="1:22" s="77" customFormat="1" ht="11.25">
      <c r="A20" s="57">
        <v>14</v>
      </c>
      <c r="B20" s="78"/>
      <c r="C20" s="79" t="s">
        <v>40</v>
      </c>
      <c r="D20" s="80" t="s">
        <v>30</v>
      </c>
      <c r="E20" s="82" t="s">
        <v>41</v>
      </c>
      <c r="F20" s="83">
        <v>43196</v>
      </c>
      <c r="G20" s="63" t="s">
        <v>31</v>
      </c>
      <c r="H20" s="67">
        <v>265</v>
      </c>
      <c r="I20" s="84">
        <v>94</v>
      </c>
      <c r="J20" s="85">
        <v>94</v>
      </c>
      <c r="K20" s="68">
        <v>3</v>
      </c>
      <c r="L20" s="69">
        <v>158310.37</v>
      </c>
      <c r="M20" s="70">
        <v>11888</v>
      </c>
      <c r="N20" s="71">
        <f>M20/J20</f>
        <v>126.46808510638297</v>
      </c>
      <c r="O20" s="72">
        <f t="shared" si="0"/>
        <v>13.316821164199192</v>
      </c>
      <c r="P20" s="73">
        <v>414884.22</v>
      </c>
      <c r="Q20" s="74">
        <v>33498</v>
      </c>
      <c r="R20" s="75">
        <f t="shared" si="1"/>
        <v>-0.6184227734667759</v>
      </c>
      <c r="S20" s="75">
        <f t="shared" si="2"/>
        <v>-0.6451131410830497</v>
      </c>
      <c r="T20" s="86">
        <v>1390328.63</v>
      </c>
      <c r="U20" s="87">
        <v>108295</v>
      </c>
      <c r="V20" s="76">
        <f t="shared" si="3"/>
        <v>12.838345537651783</v>
      </c>
    </row>
    <row r="21" spans="1:22" s="77" customFormat="1" ht="11.25">
      <c r="A21" s="57">
        <v>15</v>
      </c>
      <c r="B21" s="96"/>
      <c r="C21" s="59" t="s">
        <v>44</v>
      </c>
      <c r="D21" s="60" t="s">
        <v>45</v>
      </c>
      <c r="E21" s="61" t="s">
        <v>46</v>
      </c>
      <c r="F21" s="62">
        <v>43189</v>
      </c>
      <c r="G21" s="63" t="s">
        <v>27</v>
      </c>
      <c r="H21" s="64">
        <v>137</v>
      </c>
      <c r="I21" s="65">
        <v>41</v>
      </c>
      <c r="J21" s="66">
        <v>41</v>
      </c>
      <c r="K21" s="68">
        <v>4</v>
      </c>
      <c r="L21" s="69">
        <v>123580</v>
      </c>
      <c r="M21" s="70">
        <v>6945</v>
      </c>
      <c r="N21" s="71">
        <f>M21/J21</f>
        <v>169.390243902439</v>
      </c>
      <c r="O21" s="72">
        <f t="shared" si="0"/>
        <v>17.794096472282217</v>
      </c>
      <c r="P21" s="73">
        <v>342763</v>
      </c>
      <c r="Q21" s="74">
        <v>21043</v>
      </c>
      <c r="R21" s="75">
        <f t="shared" si="1"/>
        <v>-0.6394593348757013</v>
      </c>
      <c r="S21" s="75">
        <f t="shared" si="2"/>
        <v>-0.6699615073896308</v>
      </c>
      <c r="T21" s="69">
        <v>2941558</v>
      </c>
      <c r="U21" s="70">
        <v>178609</v>
      </c>
      <c r="V21" s="76">
        <f t="shared" si="3"/>
        <v>16.4692596677659</v>
      </c>
    </row>
    <row r="22" spans="1:22" s="77" customFormat="1" ht="11.25">
      <c r="A22" s="57">
        <v>16</v>
      </c>
      <c r="B22" s="58" t="s">
        <v>24</v>
      </c>
      <c r="C22" s="59" t="s">
        <v>160</v>
      </c>
      <c r="D22" s="60" t="s">
        <v>57</v>
      </c>
      <c r="E22" s="61" t="s">
        <v>160</v>
      </c>
      <c r="F22" s="62">
        <v>43210</v>
      </c>
      <c r="G22" s="63" t="s">
        <v>54</v>
      </c>
      <c r="H22" s="64">
        <v>111</v>
      </c>
      <c r="I22" s="64">
        <v>111</v>
      </c>
      <c r="J22" s="105">
        <v>111</v>
      </c>
      <c r="K22" s="68">
        <v>1</v>
      </c>
      <c r="L22" s="118">
        <v>70479.66</v>
      </c>
      <c r="M22" s="121">
        <v>6219</v>
      </c>
      <c r="N22" s="71">
        <f>M22/J22</f>
        <v>56.027027027027025</v>
      </c>
      <c r="O22" s="72">
        <f t="shared" si="0"/>
        <v>11.33295706705258</v>
      </c>
      <c r="P22" s="73"/>
      <c r="Q22" s="74"/>
      <c r="R22" s="75">
        <f t="shared" si="1"/>
      </c>
      <c r="S22" s="75">
        <f t="shared" si="2"/>
      </c>
      <c r="T22" s="120">
        <v>70479.66</v>
      </c>
      <c r="U22" s="119">
        <v>6219</v>
      </c>
      <c r="V22" s="76">
        <f t="shared" si="3"/>
        <v>11.33295706705258</v>
      </c>
    </row>
    <row r="23" spans="1:22" s="77" customFormat="1" ht="11.25">
      <c r="A23" s="57">
        <v>17</v>
      </c>
      <c r="B23" s="58" t="s">
        <v>24</v>
      </c>
      <c r="C23" s="59" t="s">
        <v>161</v>
      </c>
      <c r="D23" s="60" t="s">
        <v>33</v>
      </c>
      <c r="E23" s="61" t="s">
        <v>162</v>
      </c>
      <c r="F23" s="62">
        <v>43210</v>
      </c>
      <c r="G23" s="63" t="s">
        <v>54</v>
      </c>
      <c r="H23" s="64">
        <v>38</v>
      </c>
      <c r="I23" s="64">
        <v>38</v>
      </c>
      <c r="J23" s="105">
        <v>38</v>
      </c>
      <c r="K23" s="68">
        <v>1</v>
      </c>
      <c r="L23" s="118">
        <v>86298.75</v>
      </c>
      <c r="M23" s="121">
        <v>5396</v>
      </c>
      <c r="N23" s="71">
        <f>M23/J23</f>
        <v>142</v>
      </c>
      <c r="O23" s="72">
        <f t="shared" si="0"/>
        <v>15.993096738324684</v>
      </c>
      <c r="P23" s="73"/>
      <c r="Q23" s="74"/>
      <c r="R23" s="75">
        <f t="shared" si="1"/>
      </c>
      <c r="S23" s="75">
        <f t="shared" si="2"/>
      </c>
      <c r="T23" s="120">
        <v>86298.75</v>
      </c>
      <c r="U23" s="119">
        <v>5396</v>
      </c>
      <c r="V23" s="76">
        <f t="shared" si="3"/>
        <v>15.993096738324684</v>
      </c>
    </row>
    <row r="24" spans="1:22" s="77" customFormat="1" ht="11.25">
      <c r="A24" s="57">
        <v>18</v>
      </c>
      <c r="B24" s="78"/>
      <c r="C24" s="79" t="s">
        <v>94</v>
      </c>
      <c r="D24" s="80" t="s">
        <v>30</v>
      </c>
      <c r="E24" s="82" t="s">
        <v>95</v>
      </c>
      <c r="F24" s="83">
        <v>43161</v>
      </c>
      <c r="G24" s="63" t="s">
        <v>49</v>
      </c>
      <c r="H24" s="67">
        <v>180</v>
      </c>
      <c r="I24" s="97">
        <v>9</v>
      </c>
      <c r="J24" s="98">
        <v>9</v>
      </c>
      <c r="K24" s="68">
        <v>8</v>
      </c>
      <c r="L24" s="99">
        <v>23328.62</v>
      </c>
      <c r="M24" s="100">
        <v>4956</v>
      </c>
      <c r="N24" s="71">
        <f>M24/J24</f>
        <v>550.6666666666666</v>
      </c>
      <c r="O24" s="72">
        <f t="shared" si="0"/>
        <v>4.707146892655367</v>
      </c>
      <c r="P24" s="73">
        <v>2679.59</v>
      </c>
      <c r="Q24" s="74">
        <v>423</v>
      </c>
      <c r="R24" s="75">
        <f t="shared" si="1"/>
        <v>7.70604084953295</v>
      </c>
      <c r="S24" s="75">
        <f t="shared" si="2"/>
        <v>10.71631205673759</v>
      </c>
      <c r="T24" s="101">
        <v>1032379.5499999998</v>
      </c>
      <c r="U24" s="102">
        <v>92090</v>
      </c>
      <c r="V24" s="76">
        <f t="shared" si="3"/>
        <v>11.21055000542947</v>
      </c>
    </row>
    <row r="25" spans="1:22" s="77" customFormat="1" ht="11.25">
      <c r="A25" s="57">
        <v>19</v>
      </c>
      <c r="B25" s="58" t="s">
        <v>24</v>
      </c>
      <c r="C25" s="79" t="s">
        <v>163</v>
      </c>
      <c r="D25" s="80" t="s">
        <v>84</v>
      </c>
      <c r="E25" s="82" t="s">
        <v>163</v>
      </c>
      <c r="F25" s="83">
        <v>43210</v>
      </c>
      <c r="G25" s="63" t="s">
        <v>49</v>
      </c>
      <c r="H25" s="67">
        <v>47</v>
      </c>
      <c r="I25" s="67">
        <v>47</v>
      </c>
      <c r="J25" s="105">
        <v>47</v>
      </c>
      <c r="K25" s="68">
        <v>1</v>
      </c>
      <c r="L25" s="118">
        <v>50123.1</v>
      </c>
      <c r="M25" s="121">
        <v>4510</v>
      </c>
      <c r="N25" s="71">
        <f>M25/J25</f>
        <v>95.95744680851064</v>
      </c>
      <c r="O25" s="72">
        <f t="shared" si="0"/>
        <v>11.113769401330376</v>
      </c>
      <c r="P25" s="73"/>
      <c r="Q25" s="74"/>
      <c r="R25" s="75">
        <f t="shared" si="1"/>
      </c>
      <c r="S25" s="75">
        <f t="shared" si="2"/>
      </c>
      <c r="T25" s="122">
        <v>50123.1</v>
      </c>
      <c r="U25" s="123">
        <v>4510</v>
      </c>
      <c r="V25" s="76">
        <f t="shared" si="3"/>
        <v>11.113769401330376</v>
      </c>
    </row>
    <row r="26" spans="1:22" s="77" customFormat="1" ht="11.25">
      <c r="A26" s="57">
        <v>20</v>
      </c>
      <c r="B26" s="78"/>
      <c r="C26" s="103" t="s">
        <v>99</v>
      </c>
      <c r="D26" s="80" t="s">
        <v>59</v>
      </c>
      <c r="E26" s="104" t="s">
        <v>99</v>
      </c>
      <c r="F26" s="83">
        <v>43189</v>
      </c>
      <c r="G26" s="63" t="s">
        <v>51</v>
      </c>
      <c r="H26" s="67">
        <v>93</v>
      </c>
      <c r="I26" s="67">
        <v>11</v>
      </c>
      <c r="J26" s="105">
        <v>11</v>
      </c>
      <c r="K26" s="68">
        <v>4</v>
      </c>
      <c r="L26" s="99">
        <v>19086</v>
      </c>
      <c r="M26" s="100">
        <v>3814</v>
      </c>
      <c r="N26" s="71">
        <f>M26/J26</f>
        <v>346.72727272727275</v>
      </c>
      <c r="O26" s="72">
        <f t="shared" si="0"/>
        <v>5.00419507079182</v>
      </c>
      <c r="P26" s="106">
        <v>2584</v>
      </c>
      <c r="Q26" s="107">
        <v>258</v>
      </c>
      <c r="R26" s="75">
        <f t="shared" si="1"/>
        <v>6.386222910216718</v>
      </c>
      <c r="S26" s="75">
        <f t="shared" si="2"/>
        <v>13.782945736434108</v>
      </c>
      <c r="T26" s="99">
        <v>92727.93</v>
      </c>
      <c r="U26" s="100">
        <v>11484</v>
      </c>
      <c r="V26" s="76">
        <f t="shared" si="3"/>
        <v>8.074532392894461</v>
      </c>
    </row>
    <row r="27" spans="1:22" s="77" customFormat="1" ht="11.25">
      <c r="A27" s="57">
        <v>21</v>
      </c>
      <c r="B27" s="58" t="s">
        <v>24</v>
      </c>
      <c r="C27" s="79" t="s">
        <v>164</v>
      </c>
      <c r="D27" s="80" t="s">
        <v>35</v>
      </c>
      <c r="E27" s="82" t="s">
        <v>165</v>
      </c>
      <c r="F27" s="83">
        <v>43210</v>
      </c>
      <c r="G27" s="63" t="s">
        <v>49</v>
      </c>
      <c r="H27" s="67">
        <v>11</v>
      </c>
      <c r="I27" s="67">
        <v>22</v>
      </c>
      <c r="J27" s="105">
        <v>22</v>
      </c>
      <c r="K27" s="68">
        <v>1</v>
      </c>
      <c r="L27" s="118">
        <v>52162.95</v>
      </c>
      <c r="M27" s="121">
        <v>3318</v>
      </c>
      <c r="N27" s="71">
        <f>M27/J27</f>
        <v>150.8181818181818</v>
      </c>
      <c r="O27" s="72">
        <f t="shared" si="0"/>
        <v>15.721202531645568</v>
      </c>
      <c r="P27" s="73"/>
      <c r="Q27" s="74"/>
      <c r="R27" s="75">
        <f t="shared" si="1"/>
      </c>
      <c r="S27" s="75">
        <f t="shared" si="2"/>
      </c>
      <c r="T27" s="122">
        <v>52162.95</v>
      </c>
      <c r="U27" s="123">
        <v>3318</v>
      </c>
      <c r="V27" s="76">
        <f t="shared" si="3"/>
        <v>15.721202531645568</v>
      </c>
    </row>
    <row r="28" spans="1:22" s="77" customFormat="1" ht="11.25">
      <c r="A28" s="57">
        <v>22</v>
      </c>
      <c r="B28" s="124"/>
      <c r="C28" s="79" t="s">
        <v>47</v>
      </c>
      <c r="D28" s="80" t="s">
        <v>45</v>
      </c>
      <c r="E28" s="82" t="s">
        <v>48</v>
      </c>
      <c r="F28" s="83">
        <v>43203</v>
      </c>
      <c r="G28" s="63" t="s">
        <v>49</v>
      </c>
      <c r="H28" s="67">
        <v>170</v>
      </c>
      <c r="I28" s="97">
        <v>38</v>
      </c>
      <c r="J28" s="98">
        <v>38</v>
      </c>
      <c r="K28" s="68">
        <v>2</v>
      </c>
      <c r="L28" s="99">
        <v>29411.3</v>
      </c>
      <c r="M28" s="100">
        <v>2727</v>
      </c>
      <c r="N28" s="71">
        <f>M28/J28</f>
        <v>71.76315789473684</v>
      </c>
      <c r="O28" s="72">
        <f t="shared" si="0"/>
        <v>10.785221855518884</v>
      </c>
      <c r="P28" s="73">
        <v>231261.63</v>
      </c>
      <c r="Q28" s="74">
        <v>18107</v>
      </c>
      <c r="R28" s="75">
        <f t="shared" si="1"/>
        <v>-0.8728223960023114</v>
      </c>
      <c r="S28" s="75">
        <f t="shared" si="2"/>
        <v>-0.8493952615010769</v>
      </c>
      <c r="T28" s="101">
        <v>260672.93</v>
      </c>
      <c r="U28" s="102">
        <v>20834</v>
      </c>
      <c r="V28" s="76">
        <f t="shared" si="3"/>
        <v>12.511900259191705</v>
      </c>
    </row>
    <row r="29" spans="1:22" s="77" customFormat="1" ht="11.25">
      <c r="A29" s="57">
        <v>23</v>
      </c>
      <c r="B29" s="78"/>
      <c r="C29" s="79" t="s">
        <v>69</v>
      </c>
      <c r="D29" s="80" t="s">
        <v>33</v>
      </c>
      <c r="E29" s="82" t="s">
        <v>69</v>
      </c>
      <c r="F29" s="83">
        <v>43168</v>
      </c>
      <c r="G29" s="63" t="s">
        <v>31</v>
      </c>
      <c r="H29" s="67">
        <v>326</v>
      </c>
      <c r="I29" s="84">
        <v>13</v>
      </c>
      <c r="J29" s="85">
        <v>13</v>
      </c>
      <c r="K29" s="68">
        <v>7</v>
      </c>
      <c r="L29" s="69">
        <v>17830.13</v>
      </c>
      <c r="M29" s="70">
        <v>2352</v>
      </c>
      <c r="N29" s="71">
        <f>M29/J29</f>
        <v>180.92307692307693</v>
      </c>
      <c r="O29" s="72">
        <f t="shared" si="0"/>
        <v>7.580837585034014</v>
      </c>
      <c r="P29" s="73">
        <v>18846.13</v>
      </c>
      <c r="Q29" s="74">
        <v>2428</v>
      </c>
      <c r="R29" s="75">
        <f t="shared" si="1"/>
        <v>-0.053910272294630246</v>
      </c>
      <c r="S29" s="75">
        <f t="shared" si="2"/>
        <v>-0.03130148270181219</v>
      </c>
      <c r="T29" s="86">
        <v>2060893.06</v>
      </c>
      <c r="U29" s="87">
        <v>196993</v>
      </c>
      <c r="V29" s="76">
        <f t="shared" si="3"/>
        <v>10.46175782895839</v>
      </c>
    </row>
    <row r="30" spans="1:22" s="77" customFormat="1" ht="11.25">
      <c r="A30" s="57">
        <v>24</v>
      </c>
      <c r="B30" s="78"/>
      <c r="C30" s="79" t="s">
        <v>52</v>
      </c>
      <c r="D30" s="80" t="s">
        <v>35</v>
      </c>
      <c r="E30" s="82" t="s">
        <v>52</v>
      </c>
      <c r="F30" s="83">
        <v>43175</v>
      </c>
      <c r="G30" s="63" t="s">
        <v>36</v>
      </c>
      <c r="H30" s="67">
        <v>346</v>
      </c>
      <c r="I30" s="88">
        <v>20</v>
      </c>
      <c r="J30" s="89">
        <v>20</v>
      </c>
      <c r="K30" s="68">
        <v>6</v>
      </c>
      <c r="L30" s="90">
        <v>20508</v>
      </c>
      <c r="M30" s="91">
        <v>1559</v>
      </c>
      <c r="N30" s="71">
        <f>M30/J30</f>
        <v>77.95</v>
      </c>
      <c r="O30" s="72">
        <f t="shared" si="0"/>
        <v>13.154586273252084</v>
      </c>
      <c r="P30" s="73">
        <v>114089</v>
      </c>
      <c r="Q30" s="74">
        <v>8898</v>
      </c>
      <c r="R30" s="75">
        <f t="shared" si="1"/>
        <v>-0.8202455977351015</v>
      </c>
      <c r="S30" s="75">
        <f t="shared" si="2"/>
        <v>-0.8247920881096875</v>
      </c>
      <c r="T30" s="90">
        <v>7280216</v>
      </c>
      <c r="U30" s="91">
        <v>570204</v>
      </c>
      <c r="V30" s="76">
        <f t="shared" si="3"/>
        <v>12.767739265245421</v>
      </c>
    </row>
    <row r="31" spans="1:22" s="77" customFormat="1" ht="11.25">
      <c r="A31" s="57">
        <v>25</v>
      </c>
      <c r="B31" s="78"/>
      <c r="C31" s="59" t="s">
        <v>133</v>
      </c>
      <c r="D31" s="60" t="s">
        <v>33</v>
      </c>
      <c r="E31" s="61" t="s">
        <v>134</v>
      </c>
      <c r="F31" s="62">
        <v>43154</v>
      </c>
      <c r="G31" s="63" t="s">
        <v>27</v>
      </c>
      <c r="H31" s="64">
        <v>229</v>
      </c>
      <c r="I31" s="64">
        <v>1</v>
      </c>
      <c r="J31" s="105">
        <v>1</v>
      </c>
      <c r="K31" s="68">
        <v>8</v>
      </c>
      <c r="L31" s="118">
        <v>10710</v>
      </c>
      <c r="M31" s="121">
        <v>1530</v>
      </c>
      <c r="N31" s="71">
        <f>M31/J31</f>
        <v>1530</v>
      </c>
      <c r="O31" s="72">
        <f t="shared" si="0"/>
        <v>7</v>
      </c>
      <c r="P31" s="73">
        <v>4375</v>
      </c>
      <c r="Q31" s="74">
        <v>513</v>
      </c>
      <c r="R31" s="75">
        <f t="shared" si="1"/>
        <v>1.448</v>
      </c>
      <c r="S31" s="75">
        <f t="shared" si="2"/>
        <v>1.9824561403508771</v>
      </c>
      <c r="T31" s="120">
        <v>2055222</v>
      </c>
      <c r="U31" s="119">
        <v>165986</v>
      </c>
      <c r="V31" s="76">
        <f t="shared" si="3"/>
        <v>12.381899678286121</v>
      </c>
    </row>
    <row r="32" spans="1:22" s="77" customFormat="1" ht="11.25">
      <c r="A32" s="57">
        <v>26</v>
      </c>
      <c r="B32" s="78"/>
      <c r="C32" s="79" t="s">
        <v>56</v>
      </c>
      <c r="D32" s="80" t="s">
        <v>57</v>
      </c>
      <c r="E32" s="82" t="s">
        <v>56</v>
      </c>
      <c r="F32" s="83">
        <v>43203</v>
      </c>
      <c r="G32" s="63" t="s">
        <v>31</v>
      </c>
      <c r="H32" s="67">
        <v>81</v>
      </c>
      <c r="I32" s="84">
        <v>25</v>
      </c>
      <c r="J32" s="85">
        <v>25</v>
      </c>
      <c r="K32" s="68">
        <v>2</v>
      </c>
      <c r="L32" s="69">
        <v>18159.54</v>
      </c>
      <c r="M32" s="70">
        <v>1490</v>
      </c>
      <c r="N32" s="71">
        <f>M32/J32</f>
        <v>59.6</v>
      </c>
      <c r="O32" s="72">
        <f t="shared" si="0"/>
        <v>12.187610738255033</v>
      </c>
      <c r="P32" s="73">
        <v>99216.49</v>
      </c>
      <c r="Q32" s="74">
        <v>8131</v>
      </c>
      <c r="R32" s="75">
        <f t="shared" si="1"/>
        <v>-0.8169705459243721</v>
      </c>
      <c r="S32" s="75">
        <f t="shared" si="2"/>
        <v>-0.8167507071700898</v>
      </c>
      <c r="T32" s="86">
        <v>117376.03</v>
      </c>
      <c r="U32" s="87">
        <v>9621</v>
      </c>
      <c r="V32" s="76">
        <f t="shared" si="3"/>
        <v>12.199982330319093</v>
      </c>
    </row>
    <row r="33" spans="1:22" s="77" customFormat="1" ht="11.25">
      <c r="A33" s="57">
        <v>27</v>
      </c>
      <c r="B33" s="78"/>
      <c r="C33" s="79" t="s">
        <v>81</v>
      </c>
      <c r="D33" s="80" t="s">
        <v>59</v>
      </c>
      <c r="E33" s="82" t="s">
        <v>82</v>
      </c>
      <c r="F33" s="83">
        <v>42930</v>
      </c>
      <c r="G33" s="63" t="s">
        <v>49</v>
      </c>
      <c r="H33" s="67">
        <v>210</v>
      </c>
      <c r="I33" s="97">
        <v>3</v>
      </c>
      <c r="J33" s="98">
        <v>3</v>
      </c>
      <c r="K33" s="97">
        <v>28</v>
      </c>
      <c r="L33" s="99">
        <v>6890.4</v>
      </c>
      <c r="M33" s="100">
        <v>1378</v>
      </c>
      <c r="N33" s="71">
        <f>M33/J33</f>
        <v>459.3333333333333</v>
      </c>
      <c r="O33" s="72">
        <f t="shared" si="0"/>
        <v>5.000290275761974</v>
      </c>
      <c r="P33" s="73">
        <v>4395.6</v>
      </c>
      <c r="Q33" s="114">
        <v>879</v>
      </c>
      <c r="R33" s="75">
        <f t="shared" si="1"/>
        <v>0.5675675675675673</v>
      </c>
      <c r="S33" s="75">
        <f t="shared" si="2"/>
        <v>0.5676905574516496</v>
      </c>
      <c r="T33" s="101">
        <v>763987.0900000001</v>
      </c>
      <c r="U33" s="102">
        <v>76882</v>
      </c>
      <c r="V33" s="76">
        <f t="shared" si="3"/>
        <v>9.937138602013476</v>
      </c>
    </row>
    <row r="34" spans="1:22" s="77" customFormat="1" ht="11.25">
      <c r="A34" s="57">
        <v>28</v>
      </c>
      <c r="B34" s="58" t="s">
        <v>24</v>
      </c>
      <c r="C34" s="79" t="s">
        <v>166</v>
      </c>
      <c r="D34" s="80" t="s">
        <v>33</v>
      </c>
      <c r="E34" s="82" t="s">
        <v>166</v>
      </c>
      <c r="F34" s="83">
        <v>43210</v>
      </c>
      <c r="G34" s="63" t="s">
        <v>78</v>
      </c>
      <c r="H34" s="67">
        <v>13</v>
      </c>
      <c r="I34" s="67">
        <v>13</v>
      </c>
      <c r="J34" s="105">
        <v>13</v>
      </c>
      <c r="K34" s="68">
        <v>1</v>
      </c>
      <c r="L34" s="118">
        <v>14220</v>
      </c>
      <c r="M34" s="121">
        <v>1227</v>
      </c>
      <c r="N34" s="71">
        <f>M34/J34</f>
        <v>94.38461538461539</v>
      </c>
      <c r="O34" s="72">
        <f t="shared" si="0"/>
        <v>11.58924205378973</v>
      </c>
      <c r="P34" s="73"/>
      <c r="Q34" s="74"/>
      <c r="R34" s="75">
        <f t="shared" si="1"/>
      </c>
      <c r="S34" s="75">
        <f t="shared" si="2"/>
      </c>
      <c r="T34" s="94">
        <v>14220</v>
      </c>
      <c r="U34" s="95">
        <v>1227</v>
      </c>
      <c r="V34" s="76">
        <f t="shared" si="3"/>
        <v>11.58924205378973</v>
      </c>
    </row>
    <row r="35" spans="1:22" s="77" customFormat="1" ht="11.25">
      <c r="A35" s="57">
        <v>29</v>
      </c>
      <c r="B35" s="78"/>
      <c r="C35" s="79" t="s">
        <v>125</v>
      </c>
      <c r="D35" s="80" t="s">
        <v>45</v>
      </c>
      <c r="E35" s="82" t="s">
        <v>125</v>
      </c>
      <c r="F35" s="83">
        <v>43105</v>
      </c>
      <c r="G35" s="63" t="s">
        <v>31</v>
      </c>
      <c r="H35" s="67">
        <v>403</v>
      </c>
      <c r="I35" s="67">
        <v>1</v>
      </c>
      <c r="J35" s="105">
        <v>1</v>
      </c>
      <c r="K35" s="68">
        <v>12</v>
      </c>
      <c r="L35" s="118">
        <v>8387.15</v>
      </c>
      <c r="M35" s="121">
        <v>1198</v>
      </c>
      <c r="N35" s="71">
        <f>M35/J35</f>
        <v>1198</v>
      </c>
      <c r="O35" s="72">
        <f t="shared" si="0"/>
        <v>7.0009599332220365</v>
      </c>
      <c r="P35" s="73">
        <v>4187.95</v>
      </c>
      <c r="Q35" s="74">
        <v>599</v>
      </c>
      <c r="R35" s="75">
        <f t="shared" si="1"/>
        <v>1.0026862784894757</v>
      </c>
      <c r="S35" s="75">
        <f t="shared" si="2"/>
        <v>1</v>
      </c>
      <c r="T35" s="118">
        <v>62771513.23</v>
      </c>
      <c r="U35" s="121">
        <v>4944303</v>
      </c>
      <c r="V35" s="76">
        <f t="shared" si="3"/>
        <v>12.69572540962801</v>
      </c>
    </row>
    <row r="36" spans="1:22" s="77" customFormat="1" ht="11.25">
      <c r="A36" s="57">
        <v>30</v>
      </c>
      <c r="B36" s="78"/>
      <c r="C36" s="79" t="s">
        <v>123</v>
      </c>
      <c r="D36" s="80" t="s">
        <v>26</v>
      </c>
      <c r="E36" s="82" t="s">
        <v>123</v>
      </c>
      <c r="F36" s="83">
        <v>43182</v>
      </c>
      <c r="G36" s="63" t="s">
        <v>80</v>
      </c>
      <c r="H36" s="67">
        <v>14</v>
      </c>
      <c r="I36" s="67">
        <v>4</v>
      </c>
      <c r="J36" s="105">
        <v>4</v>
      </c>
      <c r="K36" s="68">
        <v>5</v>
      </c>
      <c r="L36" s="115">
        <v>4481.6</v>
      </c>
      <c r="M36" s="116">
        <v>895</v>
      </c>
      <c r="N36" s="71">
        <f>M36/J36</f>
        <v>223.75</v>
      </c>
      <c r="O36" s="72">
        <f t="shared" si="0"/>
        <v>5.007374301675978</v>
      </c>
      <c r="P36" s="73">
        <v>87</v>
      </c>
      <c r="Q36" s="74">
        <v>15</v>
      </c>
      <c r="R36" s="75">
        <f t="shared" si="1"/>
        <v>50.51264367816093</v>
      </c>
      <c r="S36" s="75">
        <f t="shared" si="2"/>
        <v>58.666666666666664</v>
      </c>
      <c r="T36" s="115">
        <v>19789</v>
      </c>
      <c r="U36" s="116">
        <v>2614</v>
      </c>
      <c r="V36" s="76">
        <f t="shared" si="3"/>
        <v>7.570390206579954</v>
      </c>
    </row>
    <row r="37" spans="1:22" s="77" customFormat="1" ht="11.25">
      <c r="A37" s="57">
        <v>31</v>
      </c>
      <c r="B37" s="58" t="s">
        <v>24</v>
      </c>
      <c r="C37" s="79" t="s">
        <v>167</v>
      </c>
      <c r="D37" s="80" t="s">
        <v>30</v>
      </c>
      <c r="E37" s="82" t="s">
        <v>168</v>
      </c>
      <c r="F37" s="83">
        <v>43210</v>
      </c>
      <c r="G37" s="63" t="s">
        <v>80</v>
      </c>
      <c r="H37" s="67">
        <v>25</v>
      </c>
      <c r="I37" s="67">
        <v>25</v>
      </c>
      <c r="J37" s="105">
        <v>25</v>
      </c>
      <c r="K37" s="68">
        <v>1</v>
      </c>
      <c r="L37" s="118">
        <v>11376.4</v>
      </c>
      <c r="M37" s="121">
        <v>844</v>
      </c>
      <c r="N37" s="71">
        <f>M37/J37</f>
        <v>33.76</v>
      </c>
      <c r="O37" s="72">
        <f t="shared" si="0"/>
        <v>13.47914691943128</v>
      </c>
      <c r="P37" s="73"/>
      <c r="Q37" s="74"/>
      <c r="R37" s="75">
        <f t="shared" si="1"/>
      </c>
      <c r="S37" s="75">
        <f t="shared" si="2"/>
      </c>
      <c r="T37" s="115">
        <v>11376.4</v>
      </c>
      <c r="U37" s="116">
        <v>844</v>
      </c>
      <c r="V37" s="76">
        <f t="shared" si="3"/>
        <v>13.47914691943128</v>
      </c>
    </row>
    <row r="38" spans="1:22" s="77" customFormat="1" ht="11.25">
      <c r="A38" s="57">
        <v>32</v>
      </c>
      <c r="B38" s="124"/>
      <c r="C38" s="79" t="s">
        <v>65</v>
      </c>
      <c r="D38" s="80" t="s">
        <v>35</v>
      </c>
      <c r="E38" s="82" t="s">
        <v>67</v>
      </c>
      <c r="F38" s="83">
        <v>43203</v>
      </c>
      <c r="G38" s="63" t="s">
        <v>66</v>
      </c>
      <c r="H38" s="67">
        <v>30</v>
      </c>
      <c r="I38" s="67">
        <v>7</v>
      </c>
      <c r="J38" s="105">
        <v>7</v>
      </c>
      <c r="K38" s="68">
        <v>2</v>
      </c>
      <c r="L38" s="111">
        <v>9241.06</v>
      </c>
      <c r="M38" s="112">
        <v>780</v>
      </c>
      <c r="N38" s="71">
        <f>M38/J38</f>
        <v>111.42857142857143</v>
      </c>
      <c r="O38" s="72">
        <f t="shared" si="0"/>
        <v>11.84751282051282</v>
      </c>
      <c r="P38" s="73">
        <v>38502.27</v>
      </c>
      <c r="Q38" s="74">
        <v>3205</v>
      </c>
      <c r="R38" s="75">
        <f t="shared" si="1"/>
        <v>-0.7599866189707776</v>
      </c>
      <c r="S38" s="75">
        <f t="shared" si="2"/>
        <v>-0.7566302652106084</v>
      </c>
      <c r="T38" s="111">
        <v>47743.329999999994</v>
      </c>
      <c r="U38" s="112">
        <v>3985</v>
      </c>
      <c r="V38" s="76">
        <f t="shared" si="3"/>
        <v>11.98076035131744</v>
      </c>
    </row>
    <row r="39" spans="1:22" s="77" customFormat="1" ht="11.25">
      <c r="A39" s="57">
        <v>33</v>
      </c>
      <c r="B39" s="124"/>
      <c r="C39" s="79" t="s">
        <v>64</v>
      </c>
      <c r="D39" s="80" t="s">
        <v>26</v>
      </c>
      <c r="E39" s="82" t="s">
        <v>64</v>
      </c>
      <c r="F39" s="83">
        <v>43203</v>
      </c>
      <c r="G39" s="63" t="s">
        <v>43</v>
      </c>
      <c r="H39" s="67">
        <v>67</v>
      </c>
      <c r="I39" s="92">
        <v>8</v>
      </c>
      <c r="J39" s="93">
        <v>8</v>
      </c>
      <c r="K39" s="68">
        <v>2</v>
      </c>
      <c r="L39" s="94">
        <v>6528.5</v>
      </c>
      <c r="M39" s="95">
        <v>779</v>
      </c>
      <c r="N39" s="71">
        <f>M39/J39</f>
        <v>97.375</v>
      </c>
      <c r="O39" s="72">
        <f aca="true" t="shared" si="4" ref="O39:O70">L39/M39</f>
        <v>8.380616174582798</v>
      </c>
      <c r="P39" s="73">
        <v>47077.29</v>
      </c>
      <c r="Q39" s="74">
        <v>4184</v>
      </c>
      <c r="R39" s="75">
        <f aca="true" t="shared" si="5" ref="R39:R70">IF(P39&lt;&gt;0,-(P39-L39)/P39,"")</f>
        <v>-0.8613237932769707</v>
      </c>
      <c r="S39" s="75">
        <f aca="true" t="shared" si="6" ref="S39:S70">IF(Q39&lt;&gt;0,-(Q39-M39)/Q39,"")</f>
        <v>-0.8138145315487572</v>
      </c>
      <c r="T39" s="94">
        <v>55045.79</v>
      </c>
      <c r="U39" s="95">
        <v>5143</v>
      </c>
      <c r="V39" s="76">
        <f aca="true" t="shared" si="7" ref="V39:V70">T39/U39</f>
        <v>10.703050748590318</v>
      </c>
    </row>
    <row r="40" spans="1:22" s="77" customFormat="1" ht="11.25">
      <c r="A40" s="57">
        <v>34</v>
      </c>
      <c r="B40" s="78"/>
      <c r="C40" s="79" t="s">
        <v>86</v>
      </c>
      <c r="D40" s="80" t="s">
        <v>84</v>
      </c>
      <c r="E40" s="82" t="s">
        <v>86</v>
      </c>
      <c r="F40" s="83">
        <v>43112</v>
      </c>
      <c r="G40" s="63" t="s">
        <v>49</v>
      </c>
      <c r="H40" s="67">
        <v>36</v>
      </c>
      <c r="I40" s="67">
        <v>3</v>
      </c>
      <c r="J40" s="105">
        <v>3</v>
      </c>
      <c r="K40" s="68">
        <v>12</v>
      </c>
      <c r="L40" s="99">
        <v>4382</v>
      </c>
      <c r="M40" s="100">
        <v>772</v>
      </c>
      <c r="N40" s="71">
        <f>M40/J40</f>
        <v>257.3333333333333</v>
      </c>
      <c r="O40" s="72">
        <f t="shared" si="4"/>
        <v>5.676165803108808</v>
      </c>
      <c r="P40" s="73">
        <v>3564</v>
      </c>
      <c r="Q40" s="74">
        <v>713</v>
      </c>
      <c r="R40" s="75">
        <f t="shared" si="5"/>
        <v>0.22951739618406286</v>
      </c>
      <c r="S40" s="75">
        <f t="shared" si="6"/>
        <v>0.08274894810659186</v>
      </c>
      <c r="T40" s="101">
        <v>507500.29</v>
      </c>
      <c r="U40" s="102">
        <v>38294</v>
      </c>
      <c r="V40" s="76">
        <f t="shared" si="7"/>
        <v>13.252736460019847</v>
      </c>
    </row>
    <row r="41" spans="1:22" s="77" customFormat="1" ht="11.25">
      <c r="A41" s="57">
        <v>35</v>
      </c>
      <c r="B41" s="78"/>
      <c r="C41" s="59" t="s">
        <v>53</v>
      </c>
      <c r="D41" s="60" t="s">
        <v>35</v>
      </c>
      <c r="E41" s="61" t="s">
        <v>55</v>
      </c>
      <c r="F41" s="62">
        <v>43203</v>
      </c>
      <c r="G41" s="63" t="s">
        <v>54</v>
      </c>
      <c r="H41" s="64">
        <v>88</v>
      </c>
      <c r="I41" s="108">
        <v>8</v>
      </c>
      <c r="J41" s="109">
        <v>8</v>
      </c>
      <c r="K41" s="68">
        <v>2</v>
      </c>
      <c r="L41" s="110">
        <v>13710.05</v>
      </c>
      <c r="M41" s="102">
        <v>726</v>
      </c>
      <c r="N41" s="71">
        <f>M41/J41</f>
        <v>90.75</v>
      </c>
      <c r="O41" s="72">
        <f t="shared" si="4"/>
        <v>18.88436639118457</v>
      </c>
      <c r="P41" s="73">
        <v>106002.64</v>
      </c>
      <c r="Q41" s="74">
        <v>8290</v>
      </c>
      <c r="R41" s="75">
        <f t="shared" si="5"/>
        <v>-0.8706631268806135</v>
      </c>
      <c r="S41" s="75">
        <f t="shared" si="6"/>
        <v>-0.9124246079613992</v>
      </c>
      <c r="T41" s="110">
        <v>119712.69</v>
      </c>
      <c r="U41" s="102">
        <v>9016</v>
      </c>
      <c r="V41" s="76">
        <f t="shared" si="7"/>
        <v>13.277805013309672</v>
      </c>
    </row>
    <row r="42" spans="1:22" s="77" customFormat="1" ht="11.25">
      <c r="A42" s="57">
        <v>36</v>
      </c>
      <c r="B42" s="78"/>
      <c r="C42" s="79" t="s">
        <v>139</v>
      </c>
      <c r="D42" s="80" t="s">
        <v>33</v>
      </c>
      <c r="E42" s="79" t="s">
        <v>139</v>
      </c>
      <c r="F42" s="83">
        <v>43154</v>
      </c>
      <c r="G42" s="63" t="s">
        <v>36</v>
      </c>
      <c r="H42" s="67">
        <v>314</v>
      </c>
      <c r="I42" s="67">
        <v>2</v>
      </c>
      <c r="J42" s="105">
        <v>2</v>
      </c>
      <c r="K42" s="68">
        <v>9</v>
      </c>
      <c r="L42" s="118">
        <v>3027</v>
      </c>
      <c r="M42" s="121">
        <v>601</v>
      </c>
      <c r="N42" s="71">
        <f>M42/J42</f>
        <v>300.5</v>
      </c>
      <c r="O42" s="72">
        <f t="shared" si="4"/>
        <v>5.036605657237937</v>
      </c>
      <c r="P42" s="73">
        <v>9915</v>
      </c>
      <c r="Q42" s="74">
        <v>921</v>
      </c>
      <c r="R42" s="75">
        <f t="shared" si="5"/>
        <v>-0.6947049924357035</v>
      </c>
      <c r="S42" s="75">
        <f t="shared" si="6"/>
        <v>-0.3474484256243214</v>
      </c>
      <c r="T42" s="118">
        <v>3865335</v>
      </c>
      <c r="U42" s="121">
        <v>315086</v>
      </c>
      <c r="V42" s="76">
        <f t="shared" si="7"/>
        <v>12.267555524523463</v>
      </c>
    </row>
    <row r="43" spans="1:22" s="77" customFormat="1" ht="11.25">
      <c r="A43" s="57">
        <v>37</v>
      </c>
      <c r="B43" s="96"/>
      <c r="C43" s="59" t="s">
        <v>63</v>
      </c>
      <c r="D43" s="60" t="s">
        <v>26</v>
      </c>
      <c r="E43" s="61" t="s">
        <v>63</v>
      </c>
      <c r="F43" s="62">
        <v>43175</v>
      </c>
      <c r="G43" s="63" t="s">
        <v>27</v>
      </c>
      <c r="H43" s="64">
        <v>299</v>
      </c>
      <c r="I43" s="65">
        <v>5</v>
      </c>
      <c r="J43" s="66">
        <v>5</v>
      </c>
      <c r="K43" s="68">
        <v>6</v>
      </c>
      <c r="L43" s="69">
        <v>9828</v>
      </c>
      <c r="M43" s="70">
        <v>567</v>
      </c>
      <c r="N43" s="71">
        <f>M43/J43</f>
        <v>113.4</v>
      </c>
      <c r="O43" s="72">
        <f t="shared" si="4"/>
        <v>17.333333333333332</v>
      </c>
      <c r="P43" s="73">
        <v>74146</v>
      </c>
      <c r="Q43" s="74">
        <v>4737</v>
      </c>
      <c r="R43" s="75">
        <f t="shared" si="5"/>
        <v>-0.8674507053650905</v>
      </c>
      <c r="S43" s="75">
        <f t="shared" si="6"/>
        <v>-0.8803039898670044</v>
      </c>
      <c r="T43" s="69">
        <v>4611967</v>
      </c>
      <c r="U43" s="70">
        <v>317141</v>
      </c>
      <c r="V43" s="76">
        <f t="shared" si="7"/>
        <v>14.542323446038198</v>
      </c>
    </row>
    <row r="44" spans="1:22" s="77" customFormat="1" ht="11.25">
      <c r="A44" s="57">
        <v>38</v>
      </c>
      <c r="B44" s="78"/>
      <c r="C44" s="79" t="s">
        <v>102</v>
      </c>
      <c r="D44" s="80" t="s">
        <v>35</v>
      </c>
      <c r="E44" s="82" t="s">
        <v>102</v>
      </c>
      <c r="F44" s="83">
        <v>43182</v>
      </c>
      <c r="G44" s="63" t="s">
        <v>49</v>
      </c>
      <c r="H44" s="67">
        <v>44</v>
      </c>
      <c r="I44" s="97">
        <v>3</v>
      </c>
      <c r="J44" s="98">
        <v>3</v>
      </c>
      <c r="K44" s="68">
        <v>5</v>
      </c>
      <c r="L44" s="99">
        <v>3132</v>
      </c>
      <c r="M44" s="100">
        <v>530</v>
      </c>
      <c r="N44" s="71">
        <f>M44/J44</f>
        <v>176.66666666666666</v>
      </c>
      <c r="O44" s="72">
        <f t="shared" si="4"/>
        <v>5.909433962264151</v>
      </c>
      <c r="P44" s="73">
        <v>2077</v>
      </c>
      <c r="Q44" s="74">
        <v>176</v>
      </c>
      <c r="R44" s="75">
        <f t="shared" si="5"/>
        <v>0.5079441502166586</v>
      </c>
      <c r="S44" s="75">
        <f t="shared" si="6"/>
        <v>2.0113636363636362</v>
      </c>
      <c r="T44" s="101">
        <v>89723.28</v>
      </c>
      <c r="U44" s="102">
        <v>7032</v>
      </c>
      <c r="V44" s="76">
        <f t="shared" si="7"/>
        <v>12.759283276450512</v>
      </c>
    </row>
    <row r="45" spans="1:22" s="77" customFormat="1" ht="11.25">
      <c r="A45" s="57">
        <v>39</v>
      </c>
      <c r="B45" s="78"/>
      <c r="C45" s="79" t="s">
        <v>70</v>
      </c>
      <c r="D45" s="80" t="s">
        <v>45</v>
      </c>
      <c r="E45" s="82" t="s">
        <v>71</v>
      </c>
      <c r="F45" s="83">
        <v>43196</v>
      </c>
      <c r="G45" s="63" t="s">
        <v>49</v>
      </c>
      <c r="H45" s="67">
        <v>40</v>
      </c>
      <c r="I45" s="97">
        <v>12</v>
      </c>
      <c r="J45" s="98">
        <v>12</v>
      </c>
      <c r="K45" s="68">
        <v>3</v>
      </c>
      <c r="L45" s="99">
        <v>8739</v>
      </c>
      <c r="M45" s="100">
        <v>529</v>
      </c>
      <c r="N45" s="71">
        <f>M45/J45</f>
        <v>44.083333333333336</v>
      </c>
      <c r="O45" s="72">
        <f t="shared" si="4"/>
        <v>16.519848771266542</v>
      </c>
      <c r="P45" s="73">
        <v>27054.92</v>
      </c>
      <c r="Q45" s="74">
        <v>1759</v>
      </c>
      <c r="R45" s="75">
        <f t="shared" si="5"/>
        <v>-0.6769903588700318</v>
      </c>
      <c r="S45" s="75">
        <f t="shared" si="6"/>
        <v>-0.6992609437180216</v>
      </c>
      <c r="T45" s="101">
        <v>113615.5</v>
      </c>
      <c r="U45" s="102">
        <v>7143</v>
      </c>
      <c r="V45" s="76">
        <f t="shared" si="7"/>
        <v>15.90585188296234</v>
      </c>
    </row>
    <row r="46" spans="1:22" s="77" customFormat="1" ht="11.25">
      <c r="A46" s="57">
        <v>40</v>
      </c>
      <c r="B46" s="78"/>
      <c r="C46" s="79" t="s">
        <v>151</v>
      </c>
      <c r="D46" s="80"/>
      <c r="E46" s="82" t="s">
        <v>152</v>
      </c>
      <c r="F46" s="83">
        <v>41831</v>
      </c>
      <c r="G46" s="63" t="s">
        <v>49</v>
      </c>
      <c r="H46" s="67">
        <v>35</v>
      </c>
      <c r="I46" s="67">
        <v>1</v>
      </c>
      <c r="J46" s="105">
        <v>1</v>
      </c>
      <c r="K46" s="68">
        <v>32</v>
      </c>
      <c r="L46" s="118">
        <v>2376</v>
      </c>
      <c r="M46" s="121">
        <v>475</v>
      </c>
      <c r="N46" s="71">
        <f>M46/J46</f>
        <v>475</v>
      </c>
      <c r="O46" s="72">
        <f t="shared" si="4"/>
        <v>5.002105263157895</v>
      </c>
      <c r="P46" s="73">
        <v>2376</v>
      </c>
      <c r="Q46" s="74">
        <v>475</v>
      </c>
      <c r="R46" s="75">
        <f t="shared" si="5"/>
        <v>0</v>
      </c>
      <c r="S46" s="75">
        <f t="shared" si="6"/>
        <v>0</v>
      </c>
      <c r="T46" s="118">
        <v>505783.08999999997</v>
      </c>
      <c r="U46" s="121">
        <v>50616</v>
      </c>
      <c r="V46" s="76">
        <f t="shared" si="7"/>
        <v>9.992553540382486</v>
      </c>
    </row>
    <row r="47" spans="1:22" s="77" customFormat="1" ht="11.25">
      <c r="A47" s="57">
        <v>41</v>
      </c>
      <c r="B47" s="78"/>
      <c r="C47" s="79" t="s">
        <v>89</v>
      </c>
      <c r="D47" s="80" t="s">
        <v>33</v>
      </c>
      <c r="E47" s="82" t="s">
        <v>90</v>
      </c>
      <c r="F47" s="83">
        <v>43182</v>
      </c>
      <c r="G47" s="63" t="s">
        <v>49</v>
      </c>
      <c r="H47" s="67">
        <v>250</v>
      </c>
      <c r="I47" s="97">
        <v>5</v>
      </c>
      <c r="J47" s="98">
        <v>5</v>
      </c>
      <c r="K47" s="68">
        <v>5</v>
      </c>
      <c r="L47" s="99">
        <v>2459</v>
      </c>
      <c r="M47" s="100">
        <v>460</v>
      </c>
      <c r="N47" s="71">
        <f>M47/J47</f>
        <v>92</v>
      </c>
      <c r="O47" s="72">
        <f t="shared" si="4"/>
        <v>5.345652173913043</v>
      </c>
      <c r="P47" s="73">
        <v>5738</v>
      </c>
      <c r="Q47" s="74">
        <v>535</v>
      </c>
      <c r="R47" s="75">
        <f t="shared" si="5"/>
        <v>-0.5714534681073545</v>
      </c>
      <c r="S47" s="75">
        <f t="shared" si="6"/>
        <v>-0.14018691588785046</v>
      </c>
      <c r="T47" s="101">
        <v>1136495.84</v>
      </c>
      <c r="U47" s="102">
        <v>91156</v>
      </c>
      <c r="V47" s="76">
        <f t="shared" si="7"/>
        <v>12.467592259423407</v>
      </c>
    </row>
    <row r="48" spans="1:22" s="77" customFormat="1" ht="11.25">
      <c r="A48" s="57">
        <v>42</v>
      </c>
      <c r="B48" s="78"/>
      <c r="C48" s="79" t="s">
        <v>144</v>
      </c>
      <c r="D48" s="80" t="s">
        <v>30</v>
      </c>
      <c r="E48" s="82" t="s">
        <v>144</v>
      </c>
      <c r="F48" s="83">
        <v>43140</v>
      </c>
      <c r="G48" s="63" t="s">
        <v>66</v>
      </c>
      <c r="H48" s="67">
        <v>51</v>
      </c>
      <c r="I48" s="67">
        <v>2</v>
      </c>
      <c r="J48" s="105">
        <v>2</v>
      </c>
      <c r="K48" s="68">
        <v>7</v>
      </c>
      <c r="L48" s="118">
        <v>2138.52</v>
      </c>
      <c r="M48" s="121">
        <v>427</v>
      </c>
      <c r="N48" s="71">
        <f>M48/J48</f>
        <v>213.5</v>
      </c>
      <c r="O48" s="72">
        <f t="shared" si="4"/>
        <v>5.008243559718969</v>
      </c>
      <c r="P48" s="73">
        <v>4268</v>
      </c>
      <c r="Q48" s="74">
        <v>378</v>
      </c>
      <c r="R48" s="75">
        <f t="shared" si="5"/>
        <v>-0.49894095595126525</v>
      </c>
      <c r="S48" s="75">
        <f t="shared" si="6"/>
        <v>0.12962962962962962</v>
      </c>
      <c r="T48" s="118">
        <v>91575.52</v>
      </c>
      <c r="U48" s="121">
        <v>8315</v>
      </c>
      <c r="V48" s="76">
        <f t="shared" si="7"/>
        <v>11.013291641611547</v>
      </c>
    </row>
    <row r="49" spans="1:22" s="77" customFormat="1" ht="11.25">
      <c r="A49" s="57">
        <v>43</v>
      </c>
      <c r="B49" s="78"/>
      <c r="C49" s="79" t="s">
        <v>96</v>
      </c>
      <c r="D49" s="80" t="s">
        <v>33</v>
      </c>
      <c r="E49" s="82" t="s">
        <v>97</v>
      </c>
      <c r="F49" s="83">
        <v>43140</v>
      </c>
      <c r="G49" s="63" t="s">
        <v>73</v>
      </c>
      <c r="H49" s="67">
        <v>87</v>
      </c>
      <c r="I49" s="67">
        <v>3</v>
      </c>
      <c r="J49" s="105">
        <v>3</v>
      </c>
      <c r="K49" s="68">
        <v>10</v>
      </c>
      <c r="L49" s="113">
        <v>2625</v>
      </c>
      <c r="M49" s="112">
        <v>423</v>
      </c>
      <c r="N49" s="71">
        <f>M49/J49</f>
        <v>141</v>
      </c>
      <c r="O49" s="72">
        <f t="shared" si="4"/>
        <v>6.205673758865248</v>
      </c>
      <c r="P49" s="73">
        <v>2397</v>
      </c>
      <c r="Q49" s="114">
        <v>373</v>
      </c>
      <c r="R49" s="75">
        <f t="shared" si="5"/>
        <v>0.0951188986232791</v>
      </c>
      <c r="S49" s="75">
        <f t="shared" si="6"/>
        <v>0.13404825737265416</v>
      </c>
      <c r="T49" s="113">
        <v>404281.06</v>
      </c>
      <c r="U49" s="112">
        <v>33002</v>
      </c>
      <c r="V49" s="76">
        <f t="shared" si="7"/>
        <v>12.250198775831768</v>
      </c>
    </row>
    <row r="50" spans="1:22" s="77" customFormat="1" ht="11.25">
      <c r="A50" s="57">
        <v>44</v>
      </c>
      <c r="B50" s="78"/>
      <c r="C50" s="79" t="s">
        <v>60</v>
      </c>
      <c r="D50" s="80" t="s">
        <v>61</v>
      </c>
      <c r="E50" s="82" t="s">
        <v>62</v>
      </c>
      <c r="F50" s="83">
        <v>43182</v>
      </c>
      <c r="G50" s="63" t="s">
        <v>36</v>
      </c>
      <c r="H50" s="67">
        <v>290</v>
      </c>
      <c r="I50" s="88">
        <v>6</v>
      </c>
      <c r="J50" s="89">
        <v>6</v>
      </c>
      <c r="K50" s="68">
        <v>5</v>
      </c>
      <c r="L50" s="90">
        <v>5267</v>
      </c>
      <c r="M50" s="91">
        <v>413</v>
      </c>
      <c r="N50" s="71">
        <f>M50/J50</f>
        <v>68.83333333333333</v>
      </c>
      <c r="O50" s="72">
        <f t="shared" si="4"/>
        <v>12.753026634382566</v>
      </c>
      <c r="P50" s="73">
        <v>66148</v>
      </c>
      <c r="Q50" s="74">
        <v>5213</v>
      </c>
      <c r="R50" s="75">
        <f t="shared" si="5"/>
        <v>-0.9203755215577191</v>
      </c>
      <c r="S50" s="75">
        <f t="shared" si="6"/>
        <v>-0.9207749856128908</v>
      </c>
      <c r="T50" s="90">
        <v>3220846</v>
      </c>
      <c r="U50" s="91">
        <v>230319</v>
      </c>
      <c r="V50" s="76">
        <f t="shared" si="7"/>
        <v>13.984282668820201</v>
      </c>
    </row>
    <row r="51" spans="1:22" s="77" customFormat="1" ht="11.25">
      <c r="A51" s="57">
        <v>45</v>
      </c>
      <c r="B51" s="78"/>
      <c r="C51" s="79" t="s">
        <v>91</v>
      </c>
      <c r="D51" s="80" t="s">
        <v>33</v>
      </c>
      <c r="E51" s="82" t="s">
        <v>92</v>
      </c>
      <c r="F51" s="83">
        <v>42944</v>
      </c>
      <c r="G51" s="63" t="s">
        <v>49</v>
      </c>
      <c r="H51" s="67">
        <v>166</v>
      </c>
      <c r="I51" s="97">
        <v>2</v>
      </c>
      <c r="J51" s="98">
        <v>2</v>
      </c>
      <c r="K51" s="97">
        <v>25</v>
      </c>
      <c r="L51" s="99">
        <v>1825.6</v>
      </c>
      <c r="M51" s="100">
        <v>385</v>
      </c>
      <c r="N51" s="71">
        <f>M51/J51</f>
        <v>192.5</v>
      </c>
      <c r="O51" s="72">
        <f t="shared" si="4"/>
        <v>4.741818181818181</v>
      </c>
      <c r="P51" s="73">
        <v>2376</v>
      </c>
      <c r="Q51" s="114">
        <v>475</v>
      </c>
      <c r="R51" s="75">
        <f t="shared" si="5"/>
        <v>-0.2316498316498317</v>
      </c>
      <c r="S51" s="75">
        <f t="shared" si="6"/>
        <v>-0.18947368421052632</v>
      </c>
      <c r="T51" s="101">
        <v>691682.23</v>
      </c>
      <c r="U51" s="102">
        <v>67092</v>
      </c>
      <c r="V51" s="76">
        <f t="shared" si="7"/>
        <v>10.309459100936028</v>
      </c>
    </row>
    <row r="52" spans="1:22" s="77" customFormat="1" ht="11.25">
      <c r="A52" s="57">
        <v>46</v>
      </c>
      <c r="B52" s="78"/>
      <c r="C52" s="79" t="s">
        <v>150</v>
      </c>
      <c r="D52" s="81" t="s">
        <v>57</v>
      </c>
      <c r="E52" s="82" t="s">
        <v>150</v>
      </c>
      <c r="F52" s="83">
        <v>42720</v>
      </c>
      <c r="G52" s="63" t="s">
        <v>49</v>
      </c>
      <c r="H52" s="67">
        <v>16</v>
      </c>
      <c r="I52" s="67">
        <v>1</v>
      </c>
      <c r="J52" s="105">
        <v>1</v>
      </c>
      <c r="K52" s="68">
        <v>22</v>
      </c>
      <c r="L52" s="118">
        <v>1782</v>
      </c>
      <c r="M52" s="119">
        <v>356</v>
      </c>
      <c r="N52" s="71">
        <f>M52/J52</f>
        <v>356</v>
      </c>
      <c r="O52" s="72">
        <f t="shared" si="4"/>
        <v>5.00561797752809</v>
      </c>
      <c r="P52" s="73">
        <v>3088.8</v>
      </c>
      <c r="Q52" s="114">
        <v>618</v>
      </c>
      <c r="R52" s="75">
        <f t="shared" si="5"/>
        <v>-0.42307692307692313</v>
      </c>
      <c r="S52" s="75">
        <f t="shared" si="6"/>
        <v>-0.42394822006472493</v>
      </c>
      <c r="T52" s="120">
        <v>244794.13999999996</v>
      </c>
      <c r="U52" s="119">
        <v>24668</v>
      </c>
      <c r="V52" s="76">
        <f t="shared" si="7"/>
        <v>9.923550348629801</v>
      </c>
    </row>
    <row r="53" spans="1:22" s="77" customFormat="1" ht="11.25">
      <c r="A53" s="57">
        <v>47</v>
      </c>
      <c r="B53" s="78"/>
      <c r="C53" s="79" t="s">
        <v>137</v>
      </c>
      <c r="D53" s="80" t="s">
        <v>35</v>
      </c>
      <c r="E53" s="82" t="s">
        <v>138</v>
      </c>
      <c r="F53" s="83">
        <v>43042</v>
      </c>
      <c r="G53" s="63" t="s">
        <v>80</v>
      </c>
      <c r="H53" s="67">
        <v>21</v>
      </c>
      <c r="I53" s="67">
        <v>1</v>
      </c>
      <c r="J53" s="105">
        <v>1</v>
      </c>
      <c r="K53" s="68">
        <v>18</v>
      </c>
      <c r="L53" s="118">
        <v>1782</v>
      </c>
      <c r="M53" s="121">
        <v>356</v>
      </c>
      <c r="N53" s="71">
        <f>M53/J53</f>
        <v>356</v>
      </c>
      <c r="O53" s="72">
        <f t="shared" si="4"/>
        <v>5.00561797752809</v>
      </c>
      <c r="P53" s="73">
        <v>446</v>
      </c>
      <c r="Q53" s="74">
        <v>51</v>
      </c>
      <c r="R53" s="75">
        <f t="shared" si="5"/>
        <v>2.995515695067265</v>
      </c>
      <c r="S53" s="75">
        <f t="shared" si="6"/>
        <v>5.980392156862745</v>
      </c>
      <c r="T53" s="118">
        <v>249281.00999999998</v>
      </c>
      <c r="U53" s="121">
        <v>20751</v>
      </c>
      <c r="V53" s="76">
        <f t="shared" si="7"/>
        <v>12.012963712592164</v>
      </c>
    </row>
    <row r="54" spans="1:22" s="77" customFormat="1" ht="11.25">
      <c r="A54" s="57">
        <v>48</v>
      </c>
      <c r="B54" s="78"/>
      <c r="C54" s="79" t="s">
        <v>87</v>
      </c>
      <c r="D54" s="80" t="s">
        <v>84</v>
      </c>
      <c r="E54" s="82" t="s">
        <v>87</v>
      </c>
      <c r="F54" s="83">
        <v>43182</v>
      </c>
      <c r="G54" s="63" t="s">
        <v>80</v>
      </c>
      <c r="H54" s="67">
        <v>23</v>
      </c>
      <c r="I54" s="67">
        <v>5</v>
      </c>
      <c r="J54" s="105">
        <v>5</v>
      </c>
      <c r="K54" s="68">
        <v>4</v>
      </c>
      <c r="L54" s="115">
        <v>4665</v>
      </c>
      <c r="M54" s="116">
        <v>353</v>
      </c>
      <c r="N54" s="71">
        <f>M54/J54</f>
        <v>70.6</v>
      </c>
      <c r="O54" s="72">
        <f t="shared" si="4"/>
        <v>13.215297450424929</v>
      </c>
      <c r="P54" s="73">
        <v>9886</v>
      </c>
      <c r="Q54" s="74">
        <v>680</v>
      </c>
      <c r="R54" s="75">
        <f t="shared" si="5"/>
        <v>-0.5281205745498685</v>
      </c>
      <c r="S54" s="75">
        <f t="shared" si="6"/>
        <v>-0.4808823529411765</v>
      </c>
      <c r="T54" s="115">
        <v>86309.58</v>
      </c>
      <c r="U54" s="116">
        <v>7206</v>
      </c>
      <c r="V54" s="76">
        <f t="shared" si="7"/>
        <v>11.977460449625312</v>
      </c>
    </row>
    <row r="55" spans="1:22" s="77" customFormat="1" ht="11.25">
      <c r="A55" s="57">
        <v>49</v>
      </c>
      <c r="B55" s="78"/>
      <c r="C55" s="79" t="s">
        <v>131</v>
      </c>
      <c r="D55" s="80" t="s">
        <v>59</v>
      </c>
      <c r="E55" s="82" t="s">
        <v>132</v>
      </c>
      <c r="F55" s="83">
        <v>42804</v>
      </c>
      <c r="G55" s="63" t="s">
        <v>49</v>
      </c>
      <c r="H55" s="67">
        <v>192</v>
      </c>
      <c r="I55" s="67">
        <v>1</v>
      </c>
      <c r="J55" s="105">
        <v>1</v>
      </c>
      <c r="K55" s="68">
        <v>32</v>
      </c>
      <c r="L55" s="118">
        <v>1425.6</v>
      </c>
      <c r="M55" s="119">
        <v>285</v>
      </c>
      <c r="N55" s="71">
        <f>M55/J55</f>
        <v>285</v>
      </c>
      <c r="O55" s="72">
        <f t="shared" si="4"/>
        <v>5.002105263157895</v>
      </c>
      <c r="P55" s="73">
        <v>5940</v>
      </c>
      <c r="Q55" s="114">
        <v>1188</v>
      </c>
      <c r="R55" s="75">
        <f t="shared" si="5"/>
        <v>-0.7599999999999999</v>
      </c>
      <c r="S55" s="75">
        <f t="shared" si="6"/>
        <v>-0.76010101010101</v>
      </c>
      <c r="T55" s="120">
        <v>1419469.4000000001</v>
      </c>
      <c r="U55" s="119">
        <v>136378</v>
      </c>
      <c r="V55" s="76">
        <f t="shared" si="7"/>
        <v>10.408345920896334</v>
      </c>
    </row>
    <row r="56" spans="1:22" s="77" customFormat="1" ht="11.25">
      <c r="A56" s="57">
        <v>50</v>
      </c>
      <c r="B56" s="78"/>
      <c r="C56" s="79" t="s">
        <v>135</v>
      </c>
      <c r="D56" s="80" t="s">
        <v>59</v>
      </c>
      <c r="E56" s="82" t="s">
        <v>136</v>
      </c>
      <c r="F56" s="83">
        <v>43042</v>
      </c>
      <c r="G56" s="63" t="s">
        <v>49</v>
      </c>
      <c r="H56" s="67">
        <v>113</v>
      </c>
      <c r="I56" s="67">
        <v>1</v>
      </c>
      <c r="J56" s="105">
        <v>1</v>
      </c>
      <c r="K56" s="68">
        <v>19</v>
      </c>
      <c r="L56" s="118">
        <v>1425.6</v>
      </c>
      <c r="M56" s="119">
        <v>285</v>
      </c>
      <c r="N56" s="71">
        <f>M56/J56</f>
        <v>285</v>
      </c>
      <c r="O56" s="72">
        <f t="shared" si="4"/>
        <v>5.002105263157895</v>
      </c>
      <c r="P56" s="73">
        <v>1900.8</v>
      </c>
      <c r="Q56" s="114">
        <v>380</v>
      </c>
      <c r="R56" s="75">
        <f t="shared" si="5"/>
        <v>-0.25000000000000006</v>
      </c>
      <c r="S56" s="75">
        <f t="shared" si="6"/>
        <v>-0.25</v>
      </c>
      <c r="T56" s="120">
        <v>552436.6100000001</v>
      </c>
      <c r="U56" s="119">
        <v>52532</v>
      </c>
      <c r="V56" s="76">
        <f t="shared" si="7"/>
        <v>10.51619222569101</v>
      </c>
    </row>
    <row r="57" spans="1:22" s="77" customFormat="1" ht="11.25">
      <c r="A57" s="57">
        <v>51</v>
      </c>
      <c r="B57" s="78"/>
      <c r="C57" s="79" t="s">
        <v>100</v>
      </c>
      <c r="D57" s="80" t="s">
        <v>30</v>
      </c>
      <c r="E57" s="82" t="s">
        <v>101</v>
      </c>
      <c r="F57" s="83">
        <v>43196</v>
      </c>
      <c r="G57" s="63" t="s">
        <v>73</v>
      </c>
      <c r="H57" s="67">
        <v>39</v>
      </c>
      <c r="I57" s="67">
        <v>6</v>
      </c>
      <c r="J57" s="105">
        <v>6</v>
      </c>
      <c r="K57" s="68">
        <v>3</v>
      </c>
      <c r="L57" s="113">
        <v>1822</v>
      </c>
      <c r="M57" s="112">
        <v>265</v>
      </c>
      <c r="N57" s="71">
        <f>M57/J57</f>
        <v>44.166666666666664</v>
      </c>
      <c r="O57" s="72">
        <f t="shared" si="4"/>
        <v>6.875471698113207</v>
      </c>
      <c r="P57" s="73">
        <v>2189</v>
      </c>
      <c r="Q57" s="114">
        <v>237</v>
      </c>
      <c r="R57" s="75">
        <f t="shared" si="5"/>
        <v>-0.1676564641388762</v>
      </c>
      <c r="S57" s="75">
        <f t="shared" si="6"/>
        <v>0.11814345991561181</v>
      </c>
      <c r="T57" s="113">
        <v>27526.5</v>
      </c>
      <c r="U57" s="112">
        <v>2252</v>
      </c>
      <c r="V57" s="76">
        <f t="shared" si="7"/>
        <v>12.223134991119005</v>
      </c>
    </row>
    <row r="58" spans="1:22" s="77" customFormat="1" ht="11.25">
      <c r="A58" s="57">
        <v>52</v>
      </c>
      <c r="B58" s="78"/>
      <c r="C58" s="103" t="s">
        <v>50</v>
      </c>
      <c r="D58" s="80" t="s">
        <v>26</v>
      </c>
      <c r="E58" s="104" t="s">
        <v>50</v>
      </c>
      <c r="F58" s="83">
        <v>43196</v>
      </c>
      <c r="G58" s="63" t="s">
        <v>51</v>
      </c>
      <c r="H58" s="67">
        <v>106</v>
      </c>
      <c r="I58" s="67">
        <v>8</v>
      </c>
      <c r="J58" s="105">
        <v>8</v>
      </c>
      <c r="K58" s="68">
        <v>3</v>
      </c>
      <c r="L58" s="99">
        <v>2081</v>
      </c>
      <c r="M58" s="100">
        <v>250</v>
      </c>
      <c r="N58" s="71">
        <f>M58/J58</f>
        <v>31.25</v>
      </c>
      <c r="O58" s="72">
        <f t="shared" si="4"/>
        <v>8.324</v>
      </c>
      <c r="P58" s="106">
        <v>104415.1</v>
      </c>
      <c r="Q58" s="107">
        <v>10433</v>
      </c>
      <c r="R58" s="75">
        <f t="shared" si="5"/>
        <v>-0.98006993241399</v>
      </c>
      <c r="S58" s="75">
        <f t="shared" si="6"/>
        <v>-0.9760375730854021</v>
      </c>
      <c r="T58" s="99">
        <v>203016.75</v>
      </c>
      <c r="U58" s="100">
        <v>19032</v>
      </c>
      <c r="V58" s="76">
        <f t="shared" si="7"/>
        <v>10.667126418663305</v>
      </c>
    </row>
    <row r="59" spans="1:22" s="77" customFormat="1" ht="11.25">
      <c r="A59" s="57">
        <v>53</v>
      </c>
      <c r="B59" s="124"/>
      <c r="C59" s="79" t="s">
        <v>77</v>
      </c>
      <c r="D59" s="80" t="s">
        <v>35</v>
      </c>
      <c r="E59" s="82" t="s">
        <v>77</v>
      </c>
      <c r="F59" s="83">
        <v>43203</v>
      </c>
      <c r="G59" s="63" t="s">
        <v>78</v>
      </c>
      <c r="H59" s="67">
        <v>34</v>
      </c>
      <c r="I59" s="67">
        <v>7</v>
      </c>
      <c r="J59" s="105">
        <v>7</v>
      </c>
      <c r="K59" s="68">
        <v>2</v>
      </c>
      <c r="L59" s="94">
        <v>2810</v>
      </c>
      <c r="M59" s="95">
        <v>241</v>
      </c>
      <c r="N59" s="71">
        <f>M59/J59</f>
        <v>34.42857142857143</v>
      </c>
      <c r="O59" s="72">
        <f t="shared" si="4"/>
        <v>11.659751037344398</v>
      </c>
      <c r="P59" s="73">
        <v>14667</v>
      </c>
      <c r="Q59" s="74">
        <v>1161</v>
      </c>
      <c r="R59" s="75">
        <f t="shared" si="5"/>
        <v>-0.8084134451489738</v>
      </c>
      <c r="S59" s="75">
        <f t="shared" si="6"/>
        <v>-0.7924203273040482</v>
      </c>
      <c r="T59" s="94">
        <v>17477</v>
      </c>
      <c r="U59" s="95">
        <v>1402</v>
      </c>
      <c r="V59" s="76">
        <f t="shared" si="7"/>
        <v>12.465763195435093</v>
      </c>
    </row>
    <row r="60" spans="1:22" s="77" customFormat="1" ht="11.25">
      <c r="A60" s="57">
        <v>54</v>
      </c>
      <c r="B60" s="78"/>
      <c r="C60" s="79" t="s">
        <v>140</v>
      </c>
      <c r="D60" s="80" t="s">
        <v>26</v>
      </c>
      <c r="E60" s="82" t="s">
        <v>141</v>
      </c>
      <c r="F60" s="83">
        <v>43175</v>
      </c>
      <c r="G60" s="63" t="s">
        <v>43</v>
      </c>
      <c r="H60" s="67">
        <v>31</v>
      </c>
      <c r="I60" s="67">
        <v>1</v>
      </c>
      <c r="J60" s="105">
        <v>1</v>
      </c>
      <c r="K60" s="68">
        <v>3</v>
      </c>
      <c r="L60" s="118">
        <v>2372</v>
      </c>
      <c r="M60" s="121">
        <v>237</v>
      </c>
      <c r="N60" s="71">
        <f>M60/J60</f>
        <v>237</v>
      </c>
      <c r="O60" s="72">
        <f t="shared" si="4"/>
        <v>10.0084388185654</v>
      </c>
      <c r="P60" s="73">
        <v>16383.69</v>
      </c>
      <c r="Q60" s="74">
        <v>819</v>
      </c>
      <c r="R60" s="75">
        <f t="shared" si="5"/>
        <v>-0.8552218700427071</v>
      </c>
      <c r="S60" s="75">
        <f t="shared" si="6"/>
        <v>-0.7106227106227107</v>
      </c>
      <c r="T60" s="118">
        <v>69257.14</v>
      </c>
      <c r="U60" s="121">
        <v>4284</v>
      </c>
      <c r="V60" s="76">
        <f t="shared" si="7"/>
        <v>16.166465919701213</v>
      </c>
    </row>
    <row r="61" spans="1:22" s="77" customFormat="1" ht="11.25">
      <c r="A61" s="57">
        <v>55</v>
      </c>
      <c r="B61" s="96"/>
      <c r="C61" s="59" t="s">
        <v>79</v>
      </c>
      <c r="D61" s="60" t="s">
        <v>30</v>
      </c>
      <c r="E61" s="61" t="s">
        <v>79</v>
      </c>
      <c r="F61" s="62">
        <v>43147</v>
      </c>
      <c r="G61" s="63" t="s">
        <v>54</v>
      </c>
      <c r="H61" s="64">
        <v>5</v>
      </c>
      <c r="I61" s="108">
        <v>2</v>
      </c>
      <c r="J61" s="109">
        <v>2</v>
      </c>
      <c r="K61" s="68">
        <v>9</v>
      </c>
      <c r="L61" s="110">
        <v>2327</v>
      </c>
      <c r="M61" s="102">
        <v>231</v>
      </c>
      <c r="N61" s="71">
        <f>M61/J61</f>
        <v>115.5</v>
      </c>
      <c r="O61" s="72">
        <f t="shared" si="4"/>
        <v>10.073593073593074</v>
      </c>
      <c r="P61" s="73">
        <v>9437.05</v>
      </c>
      <c r="Q61" s="74">
        <v>917</v>
      </c>
      <c r="R61" s="75">
        <f t="shared" si="5"/>
        <v>-0.7534187060575074</v>
      </c>
      <c r="S61" s="75">
        <f t="shared" si="6"/>
        <v>-0.7480916030534351</v>
      </c>
      <c r="T61" s="110">
        <v>863866.56</v>
      </c>
      <c r="U61" s="102">
        <v>84330</v>
      </c>
      <c r="V61" s="76">
        <f t="shared" si="7"/>
        <v>10.243881892564923</v>
      </c>
    </row>
    <row r="62" spans="1:22" s="77" customFormat="1" ht="11.25">
      <c r="A62" s="57">
        <v>56</v>
      </c>
      <c r="B62" s="78"/>
      <c r="C62" s="79" t="s">
        <v>98</v>
      </c>
      <c r="D62" s="80" t="s">
        <v>35</v>
      </c>
      <c r="E62" s="82" t="s">
        <v>98</v>
      </c>
      <c r="F62" s="83">
        <v>43189</v>
      </c>
      <c r="G62" s="63" t="s">
        <v>78</v>
      </c>
      <c r="H62" s="67">
        <v>42</v>
      </c>
      <c r="I62" s="67">
        <v>4</v>
      </c>
      <c r="J62" s="105">
        <v>4</v>
      </c>
      <c r="K62" s="68">
        <v>4</v>
      </c>
      <c r="L62" s="94">
        <v>1959</v>
      </c>
      <c r="M62" s="95">
        <v>197</v>
      </c>
      <c r="N62" s="71">
        <f>M62/J62</f>
        <v>49.25</v>
      </c>
      <c r="O62" s="72">
        <f t="shared" si="4"/>
        <v>9.944162436548224</v>
      </c>
      <c r="P62" s="73">
        <v>2708</v>
      </c>
      <c r="Q62" s="74">
        <v>318</v>
      </c>
      <c r="R62" s="75">
        <f t="shared" si="5"/>
        <v>-0.2765878877400295</v>
      </c>
      <c r="S62" s="75">
        <f t="shared" si="6"/>
        <v>-0.3805031446540881</v>
      </c>
      <c r="T62" s="117">
        <v>36199</v>
      </c>
      <c r="U62" s="95">
        <v>3645</v>
      </c>
      <c r="V62" s="76">
        <f t="shared" si="7"/>
        <v>9.931138545953361</v>
      </c>
    </row>
    <row r="63" spans="1:22" s="77" customFormat="1" ht="11.25">
      <c r="A63" s="57">
        <v>57</v>
      </c>
      <c r="B63" s="78"/>
      <c r="C63" s="79" t="s">
        <v>75</v>
      </c>
      <c r="D63" s="80" t="s">
        <v>33</v>
      </c>
      <c r="E63" s="82" t="s">
        <v>75</v>
      </c>
      <c r="F63" s="83">
        <v>43196</v>
      </c>
      <c r="G63" s="63" t="s">
        <v>31</v>
      </c>
      <c r="H63" s="67">
        <v>108</v>
      </c>
      <c r="I63" s="84">
        <v>4</v>
      </c>
      <c r="J63" s="85">
        <v>4</v>
      </c>
      <c r="K63" s="68">
        <v>3</v>
      </c>
      <c r="L63" s="69">
        <v>2102.5</v>
      </c>
      <c r="M63" s="70">
        <v>192</v>
      </c>
      <c r="N63" s="71">
        <f>M63/J63</f>
        <v>48</v>
      </c>
      <c r="O63" s="72">
        <f t="shared" si="4"/>
        <v>10.950520833333334</v>
      </c>
      <c r="P63" s="73">
        <v>17151.82</v>
      </c>
      <c r="Q63" s="74">
        <v>1646</v>
      </c>
      <c r="R63" s="75">
        <f t="shared" si="5"/>
        <v>-0.8774182564882327</v>
      </c>
      <c r="S63" s="75">
        <f t="shared" si="6"/>
        <v>-0.8833535844471446</v>
      </c>
      <c r="T63" s="86">
        <v>186588.48</v>
      </c>
      <c r="U63" s="87">
        <v>15551</v>
      </c>
      <c r="V63" s="76">
        <f t="shared" si="7"/>
        <v>11.998487557070286</v>
      </c>
    </row>
    <row r="64" spans="1:22" s="77" customFormat="1" ht="11.25">
      <c r="A64" s="57">
        <v>58</v>
      </c>
      <c r="B64" s="78"/>
      <c r="C64" s="79" t="s">
        <v>147</v>
      </c>
      <c r="D64" s="80" t="s">
        <v>30</v>
      </c>
      <c r="E64" s="82" t="s">
        <v>147</v>
      </c>
      <c r="F64" s="83">
        <v>43161</v>
      </c>
      <c r="G64" s="63" t="s">
        <v>66</v>
      </c>
      <c r="H64" s="67">
        <v>3</v>
      </c>
      <c r="I64" s="67">
        <v>1</v>
      </c>
      <c r="J64" s="105">
        <v>1</v>
      </c>
      <c r="K64" s="68">
        <v>4</v>
      </c>
      <c r="L64" s="118">
        <v>950.45</v>
      </c>
      <c r="M64" s="121">
        <v>190</v>
      </c>
      <c r="N64" s="71">
        <f>M64/J64</f>
        <v>190</v>
      </c>
      <c r="O64" s="72">
        <f t="shared" si="4"/>
        <v>5.002368421052632</v>
      </c>
      <c r="P64" s="73">
        <v>1372</v>
      </c>
      <c r="Q64" s="74">
        <v>103</v>
      </c>
      <c r="R64" s="75">
        <f t="shared" si="5"/>
        <v>-0.30725218658892123</v>
      </c>
      <c r="S64" s="75">
        <f t="shared" si="6"/>
        <v>0.8446601941747572</v>
      </c>
      <c r="T64" s="118">
        <v>6756.589999999999</v>
      </c>
      <c r="U64" s="121">
        <v>701</v>
      </c>
      <c r="V64" s="76">
        <f t="shared" si="7"/>
        <v>9.638502139800284</v>
      </c>
    </row>
    <row r="65" spans="1:22" s="77" customFormat="1" ht="11.25">
      <c r="A65" s="57">
        <v>59</v>
      </c>
      <c r="B65" s="96"/>
      <c r="C65" s="59" t="s">
        <v>106</v>
      </c>
      <c r="D65" s="60" t="s">
        <v>33</v>
      </c>
      <c r="E65" s="61" t="s">
        <v>107</v>
      </c>
      <c r="F65" s="62">
        <v>42825</v>
      </c>
      <c r="G65" s="63" t="s">
        <v>54</v>
      </c>
      <c r="H65" s="64">
        <v>269</v>
      </c>
      <c r="I65" s="64">
        <v>3</v>
      </c>
      <c r="J65" s="105">
        <v>3</v>
      </c>
      <c r="K65" s="68">
        <v>46</v>
      </c>
      <c r="L65" s="110">
        <v>962</v>
      </c>
      <c r="M65" s="102">
        <v>173</v>
      </c>
      <c r="N65" s="71">
        <f>M65/J65</f>
        <v>57.666666666666664</v>
      </c>
      <c r="O65" s="72">
        <f t="shared" si="4"/>
        <v>5.5606936416184976</v>
      </c>
      <c r="P65" s="73">
        <v>380</v>
      </c>
      <c r="Q65" s="74">
        <v>80</v>
      </c>
      <c r="R65" s="75">
        <f t="shared" si="5"/>
        <v>1.5315789473684212</v>
      </c>
      <c r="S65" s="75">
        <f t="shared" si="6"/>
        <v>1.1625</v>
      </c>
      <c r="T65" s="110">
        <v>7219390.62</v>
      </c>
      <c r="U65" s="102">
        <v>611169</v>
      </c>
      <c r="V65" s="76">
        <f t="shared" si="7"/>
        <v>11.812429328058197</v>
      </c>
    </row>
    <row r="66" spans="1:22" s="77" customFormat="1" ht="11.25">
      <c r="A66" s="57">
        <v>60</v>
      </c>
      <c r="B66" s="96"/>
      <c r="C66" s="59" t="s">
        <v>128</v>
      </c>
      <c r="D66" s="60" t="s">
        <v>30</v>
      </c>
      <c r="E66" s="61" t="s">
        <v>129</v>
      </c>
      <c r="F66" s="62">
        <v>43028</v>
      </c>
      <c r="G66" s="63" t="s">
        <v>54</v>
      </c>
      <c r="H66" s="64">
        <v>230</v>
      </c>
      <c r="I66" s="64">
        <v>2</v>
      </c>
      <c r="J66" s="105">
        <v>2</v>
      </c>
      <c r="K66" s="68">
        <v>22</v>
      </c>
      <c r="L66" s="118">
        <v>706</v>
      </c>
      <c r="M66" s="121">
        <v>171</v>
      </c>
      <c r="N66" s="71">
        <f>M66/J66</f>
        <v>85.5</v>
      </c>
      <c r="O66" s="72">
        <f t="shared" si="4"/>
        <v>4.128654970760234</v>
      </c>
      <c r="P66" s="73">
        <v>480</v>
      </c>
      <c r="Q66" s="74">
        <v>96</v>
      </c>
      <c r="R66" s="75">
        <f t="shared" si="5"/>
        <v>0.4708333333333333</v>
      </c>
      <c r="S66" s="75">
        <f t="shared" si="6"/>
        <v>0.78125</v>
      </c>
      <c r="T66" s="120">
        <v>1475390.94</v>
      </c>
      <c r="U66" s="119">
        <v>119536</v>
      </c>
      <c r="V66" s="76">
        <f t="shared" si="7"/>
        <v>12.342649411056083</v>
      </c>
    </row>
    <row r="67" spans="1:22" s="77" customFormat="1" ht="11.25">
      <c r="A67" s="57">
        <v>61</v>
      </c>
      <c r="B67" s="78"/>
      <c r="C67" s="79" t="s">
        <v>145</v>
      </c>
      <c r="D67" s="80" t="s">
        <v>35</v>
      </c>
      <c r="E67" s="82" t="s">
        <v>146</v>
      </c>
      <c r="F67" s="83">
        <v>43147</v>
      </c>
      <c r="G67" s="63" t="s">
        <v>49</v>
      </c>
      <c r="H67" s="67">
        <v>35</v>
      </c>
      <c r="I67" s="67">
        <v>2</v>
      </c>
      <c r="J67" s="105">
        <v>2</v>
      </c>
      <c r="K67" s="68">
        <v>6</v>
      </c>
      <c r="L67" s="118">
        <v>1526</v>
      </c>
      <c r="M67" s="121">
        <v>155</v>
      </c>
      <c r="N67" s="71">
        <f>M67/J67</f>
        <v>77.5</v>
      </c>
      <c r="O67" s="72">
        <f t="shared" si="4"/>
        <v>9.845161290322581</v>
      </c>
      <c r="P67" s="73">
        <v>5014</v>
      </c>
      <c r="Q67" s="74">
        <v>356</v>
      </c>
      <c r="R67" s="75">
        <f t="shared" si="5"/>
        <v>-0.6956521739130435</v>
      </c>
      <c r="S67" s="75">
        <f t="shared" si="6"/>
        <v>-0.5646067415730337</v>
      </c>
      <c r="T67" s="122">
        <v>267419.18</v>
      </c>
      <c r="U67" s="123">
        <v>18881</v>
      </c>
      <c r="V67" s="76">
        <f t="shared" si="7"/>
        <v>14.163401302897093</v>
      </c>
    </row>
    <row r="68" spans="1:22" s="77" customFormat="1" ht="11.25">
      <c r="A68" s="57">
        <v>62</v>
      </c>
      <c r="B68" s="96"/>
      <c r="C68" s="59" t="s">
        <v>118</v>
      </c>
      <c r="D68" s="60" t="s">
        <v>35</v>
      </c>
      <c r="E68" s="61" t="s">
        <v>119</v>
      </c>
      <c r="F68" s="62">
        <v>43189</v>
      </c>
      <c r="G68" s="63" t="s">
        <v>54</v>
      </c>
      <c r="H68" s="64">
        <v>95</v>
      </c>
      <c r="I68" s="108">
        <v>1</v>
      </c>
      <c r="J68" s="109">
        <v>1</v>
      </c>
      <c r="K68" s="68">
        <v>4</v>
      </c>
      <c r="L68" s="110">
        <v>1467</v>
      </c>
      <c r="M68" s="102">
        <v>144</v>
      </c>
      <c r="N68" s="71">
        <f>M68/J68</f>
        <v>144</v>
      </c>
      <c r="O68" s="72">
        <f t="shared" si="4"/>
        <v>10.1875</v>
      </c>
      <c r="P68" s="73">
        <v>462</v>
      </c>
      <c r="Q68" s="74">
        <v>34</v>
      </c>
      <c r="R68" s="75">
        <f t="shared" si="5"/>
        <v>2.175324675324675</v>
      </c>
      <c r="S68" s="75">
        <f t="shared" si="6"/>
        <v>3.235294117647059</v>
      </c>
      <c r="T68" s="110">
        <v>185468.05</v>
      </c>
      <c r="U68" s="102">
        <v>13720</v>
      </c>
      <c r="V68" s="76">
        <f t="shared" si="7"/>
        <v>13.518079446064139</v>
      </c>
    </row>
    <row r="69" spans="1:22" s="77" customFormat="1" ht="11.25">
      <c r="A69" s="57">
        <v>63</v>
      </c>
      <c r="B69" s="78"/>
      <c r="C69" s="79" t="s">
        <v>108</v>
      </c>
      <c r="D69" s="80" t="s">
        <v>35</v>
      </c>
      <c r="E69" s="82" t="s">
        <v>109</v>
      </c>
      <c r="F69" s="83">
        <v>43133</v>
      </c>
      <c r="G69" s="63" t="s">
        <v>49</v>
      </c>
      <c r="H69" s="67">
        <v>7</v>
      </c>
      <c r="I69" s="97">
        <v>2</v>
      </c>
      <c r="J69" s="98">
        <v>2</v>
      </c>
      <c r="K69" s="97">
        <v>12</v>
      </c>
      <c r="L69" s="99">
        <v>1726</v>
      </c>
      <c r="M69" s="100">
        <v>140</v>
      </c>
      <c r="N69" s="71">
        <f>M69/J69</f>
        <v>70</v>
      </c>
      <c r="O69" s="72">
        <f t="shared" si="4"/>
        <v>12.32857142857143</v>
      </c>
      <c r="P69" s="73">
        <v>920</v>
      </c>
      <c r="Q69" s="114">
        <v>79</v>
      </c>
      <c r="R69" s="75">
        <f t="shared" si="5"/>
        <v>0.8760869565217392</v>
      </c>
      <c r="S69" s="75">
        <f t="shared" si="6"/>
        <v>0.7721518987341772</v>
      </c>
      <c r="T69" s="101">
        <v>536830.18</v>
      </c>
      <c r="U69" s="102">
        <v>37896</v>
      </c>
      <c r="V69" s="76">
        <f t="shared" si="7"/>
        <v>14.165879776229682</v>
      </c>
    </row>
    <row r="70" spans="1:22" s="77" customFormat="1" ht="11.25">
      <c r="A70" s="57">
        <v>64</v>
      </c>
      <c r="B70" s="78"/>
      <c r="C70" s="59" t="s">
        <v>148</v>
      </c>
      <c r="D70" s="60" t="s">
        <v>33</v>
      </c>
      <c r="E70" s="61" t="s">
        <v>148</v>
      </c>
      <c r="F70" s="62">
        <v>43119</v>
      </c>
      <c r="G70" s="63" t="s">
        <v>36</v>
      </c>
      <c r="H70" s="64">
        <v>329</v>
      </c>
      <c r="I70" s="64">
        <v>1</v>
      </c>
      <c r="J70" s="105">
        <v>1</v>
      </c>
      <c r="K70" s="68">
        <v>14</v>
      </c>
      <c r="L70" s="118">
        <v>795</v>
      </c>
      <c r="M70" s="121">
        <v>135</v>
      </c>
      <c r="N70" s="71">
        <f>M70/J70</f>
        <v>135</v>
      </c>
      <c r="O70" s="72">
        <f t="shared" si="4"/>
        <v>5.888888888888889</v>
      </c>
      <c r="P70" s="73">
        <v>445</v>
      </c>
      <c r="Q70" s="74">
        <v>60</v>
      </c>
      <c r="R70" s="75">
        <f t="shared" si="5"/>
        <v>0.7865168539325843</v>
      </c>
      <c r="S70" s="75">
        <f t="shared" si="6"/>
        <v>1.25</v>
      </c>
      <c r="T70" s="120">
        <v>12316875</v>
      </c>
      <c r="U70" s="119">
        <v>970816</v>
      </c>
      <c r="V70" s="76">
        <f t="shared" si="7"/>
        <v>12.687136388357835</v>
      </c>
    </row>
    <row r="71" spans="1:22" s="77" customFormat="1" ht="11.25">
      <c r="A71" s="57">
        <v>65</v>
      </c>
      <c r="B71" s="78"/>
      <c r="C71" s="79" t="s">
        <v>103</v>
      </c>
      <c r="D71" s="80" t="s">
        <v>84</v>
      </c>
      <c r="E71" s="82" t="s">
        <v>103</v>
      </c>
      <c r="F71" s="83">
        <v>42452</v>
      </c>
      <c r="G71" s="63" t="s">
        <v>80</v>
      </c>
      <c r="H71" s="67">
        <v>22</v>
      </c>
      <c r="I71" s="67">
        <v>2</v>
      </c>
      <c r="J71" s="105">
        <v>2</v>
      </c>
      <c r="K71" s="68">
        <v>5</v>
      </c>
      <c r="L71" s="115">
        <v>1067</v>
      </c>
      <c r="M71" s="116">
        <v>114</v>
      </c>
      <c r="N71" s="71">
        <f>M71/J71</f>
        <v>57</v>
      </c>
      <c r="O71" s="72">
        <f aca="true" t="shared" si="8" ref="O71:O78">L71/M71</f>
        <v>9.359649122807017</v>
      </c>
      <c r="P71" s="73">
        <v>1440</v>
      </c>
      <c r="Q71" s="74">
        <v>147</v>
      </c>
      <c r="R71" s="75">
        <f aca="true" t="shared" si="9" ref="R71:R78">IF(P71&lt;&gt;0,-(P71-L71)/P71,"")</f>
        <v>-0.2590277777777778</v>
      </c>
      <c r="S71" s="75">
        <f aca="true" t="shared" si="10" ref="S71:S78">IF(Q71&lt;&gt;0,-(Q71-M71)/Q71,"")</f>
        <v>-0.22448979591836735</v>
      </c>
      <c r="T71" s="115">
        <v>39123.55</v>
      </c>
      <c r="U71" s="116">
        <v>3297</v>
      </c>
      <c r="V71" s="76">
        <f aca="true" t="shared" si="11" ref="V71:V89">T71/U71</f>
        <v>11.866408856536246</v>
      </c>
    </row>
    <row r="72" spans="1:22" s="77" customFormat="1" ht="11.25">
      <c r="A72" s="57">
        <v>66</v>
      </c>
      <c r="B72" s="124"/>
      <c r="C72" s="79" t="s">
        <v>72</v>
      </c>
      <c r="D72" s="80" t="s">
        <v>35</v>
      </c>
      <c r="E72" s="82" t="s">
        <v>74</v>
      </c>
      <c r="F72" s="83">
        <v>43203</v>
      </c>
      <c r="G72" s="63" t="s">
        <v>73</v>
      </c>
      <c r="H72" s="67">
        <v>34</v>
      </c>
      <c r="I72" s="67">
        <v>3</v>
      </c>
      <c r="J72" s="105">
        <v>3</v>
      </c>
      <c r="K72" s="68">
        <v>2</v>
      </c>
      <c r="L72" s="113">
        <v>985</v>
      </c>
      <c r="M72" s="112">
        <v>107</v>
      </c>
      <c r="N72" s="71">
        <f>M72/J72</f>
        <v>35.666666666666664</v>
      </c>
      <c r="O72" s="72">
        <f t="shared" si="8"/>
        <v>9.205607476635514</v>
      </c>
      <c r="P72" s="73">
        <v>19202</v>
      </c>
      <c r="Q72" s="114">
        <v>1689</v>
      </c>
      <c r="R72" s="75">
        <f t="shared" si="9"/>
        <v>-0.9487032600770753</v>
      </c>
      <c r="S72" s="75">
        <f t="shared" si="10"/>
        <v>-0.9366489046773239</v>
      </c>
      <c r="T72" s="113">
        <v>20187</v>
      </c>
      <c r="U72" s="112">
        <v>1796</v>
      </c>
      <c r="V72" s="76">
        <f t="shared" si="11"/>
        <v>11.239977728285078</v>
      </c>
    </row>
    <row r="73" spans="1:22" s="77" customFormat="1" ht="11.25">
      <c r="A73" s="57">
        <v>67</v>
      </c>
      <c r="B73" s="78"/>
      <c r="C73" s="79" t="s">
        <v>126</v>
      </c>
      <c r="D73" s="80" t="s">
        <v>59</v>
      </c>
      <c r="E73" s="82" t="s">
        <v>127</v>
      </c>
      <c r="F73" s="83">
        <v>42951</v>
      </c>
      <c r="G73" s="63" t="s">
        <v>31</v>
      </c>
      <c r="H73" s="67">
        <v>235</v>
      </c>
      <c r="I73" s="67">
        <v>1</v>
      </c>
      <c r="J73" s="105">
        <v>1</v>
      </c>
      <c r="K73" s="68">
        <v>19</v>
      </c>
      <c r="L73" s="118">
        <v>340</v>
      </c>
      <c r="M73" s="121">
        <v>68</v>
      </c>
      <c r="N73" s="71">
        <f>M73/J73</f>
        <v>68</v>
      </c>
      <c r="O73" s="72">
        <f t="shared" si="8"/>
        <v>5</v>
      </c>
      <c r="P73" s="73">
        <v>2191</v>
      </c>
      <c r="Q73" s="74">
        <v>511</v>
      </c>
      <c r="R73" s="75">
        <f t="shared" si="9"/>
        <v>-0.8448197170241899</v>
      </c>
      <c r="S73" s="75">
        <f t="shared" si="10"/>
        <v>-0.8669275929549902</v>
      </c>
      <c r="T73" s="118">
        <v>1624017.93</v>
      </c>
      <c r="U73" s="121">
        <v>141508</v>
      </c>
      <c r="V73" s="76">
        <f t="shared" si="11"/>
        <v>11.476509667297961</v>
      </c>
    </row>
    <row r="74" spans="1:22" s="77" customFormat="1" ht="11.25">
      <c r="A74" s="57">
        <v>68</v>
      </c>
      <c r="B74" s="78"/>
      <c r="C74" s="79" t="s">
        <v>104</v>
      </c>
      <c r="D74" s="80" t="s">
        <v>30</v>
      </c>
      <c r="E74" s="82" t="s">
        <v>105</v>
      </c>
      <c r="F74" s="83">
        <v>42846</v>
      </c>
      <c r="G74" s="63" t="s">
        <v>31</v>
      </c>
      <c r="H74" s="67">
        <v>246</v>
      </c>
      <c r="I74" s="67">
        <v>2</v>
      </c>
      <c r="J74" s="105">
        <v>3</v>
      </c>
      <c r="K74" s="68">
        <v>44</v>
      </c>
      <c r="L74" s="69">
        <v>528</v>
      </c>
      <c r="M74" s="70">
        <v>67</v>
      </c>
      <c r="N74" s="71">
        <f>M74/J74</f>
        <v>22.333333333333332</v>
      </c>
      <c r="O74" s="72">
        <f t="shared" si="8"/>
        <v>7.880597014925373</v>
      </c>
      <c r="P74" s="73">
        <v>826</v>
      </c>
      <c r="Q74" s="74">
        <v>135</v>
      </c>
      <c r="R74" s="75">
        <f t="shared" si="9"/>
        <v>-0.36077481840193704</v>
      </c>
      <c r="S74" s="75">
        <f t="shared" si="10"/>
        <v>-0.5037037037037037</v>
      </c>
      <c r="T74" s="86">
        <v>5012776.07</v>
      </c>
      <c r="U74" s="87">
        <v>468018</v>
      </c>
      <c r="V74" s="76">
        <f t="shared" si="11"/>
        <v>10.710648030631301</v>
      </c>
    </row>
    <row r="75" spans="1:22" s="77" customFormat="1" ht="11.25">
      <c r="A75" s="57">
        <v>69</v>
      </c>
      <c r="B75" s="78"/>
      <c r="C75" s="79" t="s">
        <v>121</v>
      </c>
      <c r="D75" s="80" t="s">
        <v>84</v>
      </c>
      <c r="E75" s="82" t="s">
        <v>122</v>
      </c>
      <c r="F75" s="83">
        <v>42895</v>
      </c>
      <c r="G75" s="63" t="s">
        <v>49</v>
      </c>
      <c r="H75" s="67">
        <v>90</v>
      </c>
      <c r="I75" s="67">
        <v>1</v>
      </c>
      <c r="J75" s="105">
        <v>1</v>
      </c>
      <c r="K75" s="68">
        <v>11</v>
      </c>
      <c r="L75" s="99">
        <v>596</v>
      </c>
      <c r="M75" s="100">
        <v>60</v>
      </c>
      <c r="N75" s="71">
        <f>M75/J75</f>
        <v>60</v>
      </c>
      <c r="O75" s="72">
        <f t="shared" si="8"/>
        <v>9.933333333333334</v>
      </c>
      <c r="P75" s="73">
        <v>228</v>
      </c>
      <c r="Q75" s="114">
        <v>24</v>
      </c>
      <c r="R75" s="75">
        <f t="shared" si="9"/>
        <v>1.6140350877192982</v>
      </c>
      <c r="S75" s="75">
        <f t="shared" si="10"/>
        <v>1.5</v>
      </c>
      <c r="T75" s="101">
        <v>127001.95</v>
      </c>
      <c r="U75" s="102">
        <v>11908</v>
      </c>
      <c r="V75" s="76">
        <f t="shared" si="11"/>
        <v>10.665262848505206</v>
      </c>
    </row>
    <row r="76" spans="1:22" s="77" customFormat="1" ht="11.25">
      <c r="A76" s="57">
        <v>70</v>
      </c>
      <c r="B76" s="78"/>
      <c r="C76" s="79" t="s">
        <v>93</v>
      </c>
      <c r="D76" s="80" t="s">
        <v>45</v>
      </c>
      <c r="E76" s="82" t="s">
        <v>93</v>
      </c>
      <c r="F76" s="83">
        <v>43196</v>
      </c>
      <c r="G76" s="63" t="s">
        <v>43</v>
      </c>
      <c r="H76" s="67">
        <v>44</v>
      </c>
      <c r="I76" s="92">
        <v>3</v>
      </c>
      <c r="J76" s="93">
        <v>3</v>
      </c>
      <c r="K76" s="68">
        <v>3</v>
      </c>
      <c r="L76" s="94">
        <v>536</v>
      </c>
      <c r="M76" s="95">
        <v>58</v>
      </c>
      <c r="N76" s="71">
        <f>M76/J76</f>
        <v>19.333333333333332</v>
      </c>
      <c r="O76" s="72">
        <f t="shared" si="8"/>
        <v>9.241379310344827</v>
      </c>
      <c r="P76" s="73">
        <v>2597.5</v>
      </c>
      <c r="Q76" s="74">
        <v>450</v>
      </c>
      <c r="R76" s="75">
        <f t="shared" si="9"/>
        <v>-0.7936477382098172</v>
      </c>
      <c r="S76" s="75">
        <f t="shared" si="10"/>
        <v>-0.8711111111111111</v>
      </c>
      <c r="T76" s="94">
        <v>34307.75</v>
      </c>
      <c r="U76" s="95">
        <v>3347</v>
      </c>
      <c r="V76" s="76">
        <f t="shared" si="11"/>
        <v>10.250298775022408</v>
      </c>
    </row>
    <row r="77" spans="1:22" s="77" customFormat="1" ht="11.25">
      <c r="A77" s="57">
        <v>71</v>
      </c>
      <c r="B77" s="78"/>
      <c r="C77" s="79" t="s">
        <v>76</v>
      </c>
      <c r="D77" s="80" t="s">
        <v>33</v>
      </c>
      <c r="E77" s="82" t="s">
        <v>76</v>
      </c>
      <c r="F77" s="83">
        <v>43147</v>
      </c>
      <c r="G77" s="63" t="s">
        <v>31</v>
      </c>
      <c r="H77" s="67">
        <v>373</v>
      </c>
      <c r="I77" s="67">
        <v>3</v>
      </c>
      <c r="J77" s="105">
        <v>1</v>
      </c>
      <c r="K77" s="68">
        <v>9</v>
      </c>
      <c r="L77" s="69">
        <v>484</v>
      </c>
      <c r="M77" s="70">
        <v>55</v>
      </c>
      <c r="N77" s="71">
        <f>M77/J77</f>
        <v>55</v>
      </c>
      <c r="O77" s="72">
        <f t="shared" si="8"/>
        <v>8.8</v>
      </c>
      <c r="P77" s="73">
        <v>8674.63</v>
      </c>
      <c r="Q77" s="74">
        <v>1411</v>
      </c>
      <c r="R77" s="75">
        <f t="shared" si="9"/>
        <v>-0.944205113071105</v>
      </c>
      <c r="S77" s="75">
        <f t="shared" si="10"/>
        <v>-0.961020552799433</v>
      </c>
      <c r="T77" s="86">
        <v>11298084.66</v>
      </c>
      <c r="U77" s="87">
        <v>955537</v>
      </c>
      <c r="V77" s="76">
        <f t="shared" si="11"/>
        <v>11.823806571592728</v>
      </c>
    </row>
    <row r="78" spans="1:22" s="77" customFormat="1" ht="11.25">
      <c r="A78" s="57">
        <v>72</v>
      </c>
      <c r="B78" s="78"/>
      <c r="C78" s="79" t="s">
        <v>112</v>
      </c>
      <c r="D78" s="80" t="s">
        <v>59</v>
      </c>
      <c r="E78" s="82" t="s">
        <v>113</v>
      </c>
      <c r="F78" s="83">
        <v>43126</v>
      </c>
      <c r="G78" s="63" t="s">
        <v>49</v>
      </c>
      <c r="H78" s="67">
        <v>141</v>
      </c>
      <c r="I78" s="97">
        <v>1</v>
      </c>
      <c r="J78" s="98">
        <v>1</v>
      </c>
      <c r="K78" s="97">
        <v>13</v>
      </c>
      <c r="L78" s="99">
        <v>250</v>
      </c>
      <c r="M78" s="100">
        <v>53</v>
      </c>
      <c r="N78" s="71">
        <f>M78/J78</f>
        <v>53</v>
      </c>
      <c r="O78" s="72">
        <f t="shared" si="8"/>
        <v>4.716981132075472</v>
      </c>
      <c r="P78" s="73">
        <v>267</v>
      </c>
      <c r="Q78" s="74">
        <v>42</v>
      </c>
      <c r="R78" s="75">
        <f t="shared" si="9"/>
        <v>-0.06367041198501873</v>
      </c>
      <c r="S78" s="75">
        <f t="shared" si="10"/>
        <v>0.2619047619047619</v>
      </c>
      <c r="T78" s="101">
        <v>1513086.4600000004</v>
      </c>
      <c r="U78" s="102">
        <v>119612</v>
      </c>
      <c r="V78" s="76">
        <f t="shared" si="11"/>
        <v>12.649955355649938</v>
      </c>
    </row>
    <row r="79" spans="1:22" s="77" customFormat="1" ht="11.25">
      <c r="A79" s="57">
        <v>73</v>
      </c>
      <c r="B79" s="78"/>
      <c r="C79" s="79" t="s">
        <v>170</v>
      </c>
      <c r="D79" s="80" t="s">
        <v>35</v>
      </c>
      <c r="E79" s="82" t="s">
        <v>171</v>
      </c>
      <c r="F79" s="83"/>
      <c r="G79" s="63" t="s">
        <v>80</v>
      </c>
      <c r="H79" s="67">
        <v>7</v>
      </c>
      <c r="I79" s="67">
        <v>7</v>
      </c>
      <c r="J79" s="105">
        <v>7</v>
      </c>
      <c r="K79" s="68">
        <v>0</v>
      </c>
      <c r="L79" s="115">
        <v>498</v>
      </c>
      <c r="M79" s="116">
        <v>51</v>
      </c>
      <c r="N79" s="71"/>
      <c r="O79" s="72"/>
      <c r="P79" s="73"/>
      <c r="Q79" s="74"/>
      <c r="R79" s="75"/>
      <c r="S79" s="75"/>
      <c r="T79" s="115">
        <v>498</v>
      </c>
      <c r="U79" s="116">
        <v>51</v>
      </c>
      <c r="V79" s="76">
        <f t="shared" si="11"/>
        <v>9.764705882352942</v>
      </c>
    </row>
    <row r="80" spans="1:22" s="77" customFormat="1" ht="11.25">
      <c r="A80" s="57">
        <v>74</v>
      </c>
      <c r="B80" s="78"/>
      <c r="C80" s="79" t="s">
        <v>114</v>
      </c>
      <c r="D80" s="80" t="s">
        <v>30</v>
      </c>
      <c r="E80" s="82" t="s">
        <v>114</v>
      </c>
      <c r="F80" s="83">
        <v>43196</v>
      </c>
      <c r="G80" s="63" t="s">
        <v>115</v>
      </c>
      <c r="H80" s="67">
        <v>1</v>
      </c>
      <c r="I80" s="67">
        <v>1</v>
      </c>
      <c r="J80" s="105">
        <v>1</v>
      </c>
      <c r="K80" s="68">
        <v>3</v>
      </c>
      <c r="L80" s="118">
        <v>338</v>
      </c>
      <c r="M80" s="119">
        <v>37</v>
      </c>
      <c r="N80" s="71">
        <f>M80/J80</f>
        <v>37</v>
      </c>
      <c r="O80" s="72">
        <f aca="true" t="shared" si="12" ref="O80:O89">L80/M80</f>
        <v>9.135135135135135</v>
      </c>
      <c r="P80" s="73">
        <v>388</v>
      </c>
      <c r="Q80" s="114">
        <v>40</v>
      </c>
      <c r="R80" s="75">
        <f aca="true" t="shared" si="13" ref="R80:R89">IF(P80&lt;&gt;0,-(P80-L80)/P80,"")</f>
        <v>-0.12886597938144329</v>
      </c>
      <c r="S80" s="75">
        <f aca="true" t="shared" si="14" ref="S80:S89">IF(Q80&lt;&gt;0,-(Q80-M80)/Q80,"")</f>
        <v>-0.075</v>
      </c>
      <c r="T80" s="120">
        <v>1636</v>
      </c>
      <c r="U80" s="119">
        <v>176</v>
      </c>
      <c r="V80" s="76">
        <f t="shared" si="11"/>
        <v>9.295454545454545</v>
      </c>
    </row>
    <row r="81" spans="1:22" s="77" customFormat="1" ht="11.25">
      <c r="A81" s="57">
        <v>75</v>
      </c>
      <c r="B81" s="96"/>
      <c r="C81" s="59" t="s">
        <v>142</v>
      </c>
      <c r="D81" s="60" t="s">
        <v>57</v>
      </c>
      <c r="E81" s="61" t="s">
        <v>143</v>
      </c>
      <c r="F81" s="62">
        <v>43126</v>
      </c>
      <c r="G81" s="63" t="s">
        <v>54</v>
      </c>
      <c r="H81" s="64">
        <v>289</v>
      </c>
      <c r="I81" s="64">
        <v>1</v>
      </c>
      <c r="J81" s="105">
        <v>1</v>
      </c>
      <c r="K81" s="68">
        <v>8</v>
      </c>
      <c r="L81" s="118">
        <v>750</v>
      </c>
      <c r="M81" s="121">
        <v>30</v>
      </c>
      <c r="N81" s="71">
        <f>M81/J81</f>
        <v>30</v>
      </c>
      <c r="O81" s="72">
        <f t="shared" si="12"/>
        <v>25</v>
      </c>
      <c r="P81" s="73">
        <v>3584.22</v>
      </c>
      <c r="Q81" s="74">
        <v>400</v>
      </c>
      <c r="R81" s="75">
        <f t="shared" si="13"/>
        <v>-0.7907494517635636</v>
      </c>
      <c r="S81" s="75">
        <f t="shared" si="14"/>
        <v>-0.925</v>
      </c>
      <c r="T81" s="120">
        <v>11924045.250000002</v>
      </c>
      <c r="U81" s="119">
        <v>892119</v>
      </c>
      <c r="V81" s="76">
        <f t="shared" si="11"/>
        <v>13.365980603484514</v>
      </c>
    </row>
    <row r="82" spans="1:22" s="77" customFormat="1" ht="11.25">
      <c r="A82" s="57">
        <v>76</v>
      </c>
      <c r="B82" s="78"/>
      <c r="C82" s="79" t="s">
        <v>110</v>
      </c>
      <c r="D82" s="80" t="s">
        <v>84</v>
      </c>
      <c r="E82" s="82" t="s">
        <v>110</v>
      </c>
      <c r="F82" s="83">
        <v>43123</v>
      </c>
      <c r="G82" s="63" t="s">
        <v>31</v>
      </c>
      <c r="H82" s="67">
        <v>197</v>
      </c>
      <c r="I82" s="84">
        <v>1</v>
      </c>
      <c r="J82" s="85">
        <v>1</v>
      </c>
      <c r="K82" s="68">
        <v>9</v>
      </c>
      <c r="L82" s="69">
        <v>232</v>
      </c>
      <c r="M82" s="70">
        <v>28</v>
      </c>
      <c r="N82" s="71">
        <f>M82/J82</f>
        <v>28</v>
      </c>
      <c r="O82" s="72">
        <f t="shared" si="12"/>
        <v>8.285714285714286</v>
      </c>
      <c r="P82" s="73">
        <v>597</v>
      </c>
      <c r="Q82" s="74">
        <v>71</v>
      </c>
      <c r="R82" s="75">
        <f t="shared" si="13"/>
        <v>-0.6113902847571189</v>
      </c>
      <c r="S82" s="75">
        <f t="shared" si="14"/>
        <v>-0.6056338028169014</v>
      </c>
      <c r="T82" s="86">
        <v>1200498.07</v>
      </c>
      <c r="U82" s="87">
        <v>103205</v>
      </c>
      <c r="V82" s="76">
        <f t="shared" si="11"/>
        <v>11.632169662322562</v>
      </c>
    </row>
    <row r="83" spans="1:22" s="77" customFormat="1" ht="11.25">
      <c r="A83" s="57">
        <v>77</v>
      </c>
      <c r="B83" s="78"/>
      <c r="C83" s="79" t="s">
        <v>116</v>
      </c>
      <c r="D83" s="80" t="s">
        <v>84</v>
      </c>
      <c r="E83" s="82" t="s">
        <v>117</v>
      </c>
      <c r="F83" s="83">
        <v>43175</v>
      </c>
      <c r="G83" s="63" t="s">
        <v>80</v>
      </c>
      <c r="H83" s="67">
        <v>25</v>
      </c>
      <c r="I83" s="67">
        <v>1</v>
      </c>
      <c r="J83" s="105">
        <v>1</v>
      </c>
      <c r="K83" s="68">
        <v>6</v>
      </c>
      <c r="L83" s="115">
        <v>140</v>
      </c>
      <c r="M83" s="116">
        <v>28</v>
      </c>
      <c r="N83" s="71">
        <f>M83/J83</f>
        <v>28</v>
      </c>
      <c r="O83" s="72">
        <f t="shared" si="12"/>
        <v>5</v>
      </c>
      <c r="P83" s="73">
        <v>223</v>
      </c>
      <c r="Q83" s="74">
        <v>36</v>
      </c>
      <c r="R83" s="75">
        <f t="shared" si="13"/>
        <v>-0.3721973094170404</v>
      </c>
      <c r="S83" s="75">
        <f t="shared" si="14"/>
        <v>-0.2222222222222222</v>
      </c>
      <c r="T83" s="115">
        <v>97380.20999999999</v>
      </c>
      <c r="U83" s="116">
        <v>8024</v>
      </c>
      <c r="V83" s="76">
        <f t="shared" si="11"/>
        <v>12.136117896311065</v>
      </c>
    </row>
    <row r="84" spans="1:22" s="77" customFormat="1" ht="11.25">
      <c r="A84" s="57">
        <v>78</v>
      </c>
      <c r="B84" s="78"/>
      <c r="C84" s="79" t="s">
        <v>88</v>
      </c>
      <c r="D84" s="80" t="s">
        <v>26</v>
      </c>
      <c r="E84" s="82" t="s">
        <v>88</v>
      </c>
      <c r="F84" s="83">
        <v>43175</v>
      </c>
      <c r="G84" s="63" t="s">
        <v>31</v>
      </c>
      <c r="H84" s="67">
        <v>355</v>
      </c>
      <c r="I84" s="84">
        <v>2</v>
      </c>
      <c r="J84" s="85">
        <v>2</v>
      </c>
      <c r="K84" s="68">
        <v>6</v>
      </c>
      <c r="L84" s="69">
        <v>256</v>
      </c>
      <c r="M84" s="70">
        <v>27</v>
      </c>
      <c r="N84" s="71">
        <f>M84/J84</f>
        <v>13.5</v>
      </c>
      <c r="O84" s="72">
        <f t="shared" si="12"/>
        <v>9.481481481481481</v>
      </c>
      <c r="P84" s="73">
        <v>5908.17</v>
      </c>
      <c r="Q84" s="74">
        <v>665</v>
      </c>
      <c r="R84" s="75">
        <f t="shared" si="13"/>
        <v>-0.9566701702896159</v>
      </c>
      <c r="S84" s="75">
        <f t="shared" si="14"/>
        <v>-0.9593984962406015</v>
      </c>
      <c r="T84" s="86">
        <v>2212297.54</v>
      </c>
      <c r="U84" s="87">
        <v>173923</v>
      </c>
      <c r="V84" s="76">
        <f t="shared" si="11"/>
        <v>12.71998263599409</v>
      </c>
    </row>
    <row r="85" spans="1:22" s="77" customFormat="1" ht="11.25">
      <c r="A85" s="57">
        <v>79</v>
      </c>
      <c r="B85" s="96"/>
      <c r="C85" s="59" t="s">
        <v>83</v>
      </c>
      <c r="D85" s="60" t="s">
        <v>84</v>
      </c>
      <c r="E85" s="61" t="s">
        <v>85</v>
      </c>
      <c r="F85" s="62">
        <v>43161</v>
      </c>
      <c r="G85" s="63" t="s">
        <v>54</v>
      </c>
      <c r="H85" s="64">
        <v>207</v>
      </c>
      <c r="I85" s="108">
        <v>1</v>
      </c>
      <c r="J85" s="109">
        <v>1</v>
      </c>
      <c r="K85" s="68">
        <v>8</v>
      </c>
      <c r="L85" s="110">
        <v>284</v>
      </c>
      <c r="M85" s="102">
        <v>26</v>
      </c>
      <c r="N85" s="71">
        <f>M85/J85</f>
        <v>26</v>
      </c>
      <c r="O85" s="72">
        <f t="shared" si="12"/>
        <v>10.923076923076923</v>
      </c>
      <c r="P85" s="73">
        <v>14713.3</v>
      </c>
      <c r="Q85" s="74">
        <v>732</v>
      </c>
      <c r="R85" s="75">
        <f t="shared" si="13"/>
        <v>-0.9806977360619303</v>
      </c>
      <c r="S85" s="75">
        <f t="shared" si="14"/>
        <v>-0.9644808743169399</v>
      </c>
      <c r="T85" s="110">
        <v>2872995.37</v>
      </c>
      <c r="U85" s="102">
        <v>194736</v>
      </c>
      <c r="V85" s="76">
        <f t="shared" si="11"/>
        <v>14.753283265549257</v>
      </c>
    </row>
    <row r="86" spans="1:22" s="77" customFormat="1" ht="11.25">
      <c r="A86" s="57">
        <v>80</v>
      </c>
      <c r="B86" s="78"/>
      <c r="C86" s="79" t="s">
        <v>130</v>
      </c>
      <c r="D86" s="80" t="s">
        <v>30</v>
      </c>
      <c r="E86" s="82" t="s">
        <v>130</v>
      </c>
      <c r="F86" s="83">
        <v>42923</v>
      </c>
      <c r="G86" s="63" t="s">
        <v>31</v>
      </c>
      <c r="H86" s="67">
        <v>210</v>
      </c>
      <c r="I86" s="67">
        <v>1</v>
      </c>
      <c r="J86" s="105">
        <v>1</v>
      </c>
      <c r="K86" s="68">
        <v>23</v>
      </c>
      <c r="L86" s="118">
        <v>182</v>
      </c>
      <c r="M86" s="121">
        <v>26</v>
      </c>
      <c r="N86" s="71">
        <f>M86/J86</f>
        <v>26</v>
      </c>
      <c r="O86" s="72">
        <f t="shared" si="12"/>
        <v>7</v>
      </c>
      <c r="P86" s="73">
        <v>15965.8</v>
      </c>
      <c r="Q86" s="74">
        <v>2287</v>
      </c>
      <c r="R86" s="75">
        <f t="shared" si="13"/>
        <v>-0.9886006338548647</v>
      </c>
      <c r="S86" s="75">
        <f t="shared" si="14"/>
        <v>-0.9886313948404023</v>
      </c>
      <c r="T86" s="118">
        <v>1506770.07</v>
      </c>
      <c r="U86" s="121">
        <v>139800</v>
      </c>
      <c r="V86" s="76">
        <f t="shared" si="11"/>
        <v>10.778040557939915</v>
      </c>
    </row>
    <row r="87" spans="1:22" s="77" customFormat="1" ht="11.25">
      <c r="A87" s="57">
        <v>81</v>
      </c>
      <c r="B87" s="78"/>
      <c r="C87" s="79" t="s">
        <v>111</v>
      </c>
      <c r="D87" s="80" t="s">
        <v>33</v>
      </c>
      <c r="E87" s="82" t="s">
        <v>111</v>
      </c>
      <c r="F87" s="83">
        <v>43098</v>
      </c>
      <c r="G87" s="63" t="s">
        <v>31</v>
      </c>
      <c r="H87" s="67">
        <v>27</v>
      </c>
      <c r="I87" s="84">
        <v>1</v>
      </c>
      <c r="J87" s="85">
        <v>1</v>
      </c>
      <c r="K87" s="68">
        <v>17</v>
      </c>
      <c r="L87" s="69">
        <v>450</v>
      </c>
      <c r="M87" s="70">
        <v>18</v>
      </c>
      <c r="N87" s="71">
        <f>M87/J87</f>
        <v>18</v>
      </c>
      <c r="O87" s="72">
        <f t="shared" si="12"/>
        <v>25</v>
      </c>
      <c r="P87" s="73">
        <v>775</v>
      </c>
      <c r="Q87" s="74">
        <v>49</v>
      </c>
      <c r="R87" s="75">
        <f t="shared" si="13"/>
        <v>-0.41935483870967744</v>
      </c>
      <c r="S87" s="75">
        <f t="shared" si="14"/>
        <v>-0.6326530612244898</v>
      </c>
      <c r="T87" s="86">
        <v>1447058.31</v>
      </c>
      <c r="U87" s="87">
        <v>101053</v>
      </c>
      <c r="V87" s="76">
        <f t="shared" si="11"/>
        <v>14.319795651786686</v>
      </c>
    </row>
    <row r="88" spans="1:22" s="77" customFormat="1" ht="11.25">
      <c r="A88" s="57">
        <v>82</v>
      </c>
      <c r="B88" s="78"/>
      <c r="C88" s="79" t="s">
        <v>120</v>
      </c>
      <c r="D88" s="80" t="s">
        <v>30</v>
      </c>
      <c r="E88" s="82" t="s">
        <v>120</v>
      </c>
      <c r="F88" s="83">
        <v>42895</v>
      </c>
      <c r="G88" s="63" t="s">
        <v>80</v>
      </c>
      <c r="H88" s="67">
        <v>15</v>
      </c>
      <c r="I88" s="67">
        <v>1</v>
      </c>
      <c r="J88" s="105">
        <v>1</v>
      </c>
      <c r="K88" s="68">
        <v>23</v>
      </c>
      <c r="L88" s="115">
        <v>228</v>
      </c>
      <c r="M88" s="116">
        <v>16</v>
      </c>
      <c r="N88" s="71">
        <f>M88/J88</f>
        <v>16</v>
      </c>
      <c r="O88" s="72">
        <f t="shared" si="12"/>
        <v>14.25</v>
      </c>
      <c r="P88" s="73">
        <v>474</v>
      </c>
      <c r="Q88" s="74">
        <v>32</v>
      </c>
      <c r="R88" s="75">
        <f t="shared" si="13"/>
        <v>-0.5189873417721519</v>
      </c>
      <c r="S88" s="75">
        <f t="shared" si="14"/>
        <v>-0.5</v>
      </c>
      <c r="T88" s="115">
        <v>294316.91</v>
      </c>
      <c r="U88" s="116">
        <v>25957</v>
      </c>
      <c r="V88" s="76">
        <f t="shared" si="11"/>
        <v>11.338633509265323</v>
      </c>
    </row>
    <row r="89" spans="1:22" s="77" customFormat="1" ht="11.25">
      <c r="A89" s="57">
        <v>83</v>
      </c>
      <c r="B89" s="96"/>
      <c r="C89" s="59" t="s">
        <v>68</v>
      </c>
      <c r="D89" s="60" t="s">
        <v>33</v>
      </c>
      <c r="E89" s="61" t="s">
        <v>68</v>
      </c>
      <c r="F89" s="62">
        <v>43035</v>
      </c>
      <c r="G89" s="63" t="s">
        <v>27</v>
      </c>
      <c r="H89" s="64">
        <v>377</v>
      </c>
      <c r="I89" s="65">
        <v>3</v>
      </c>
      <c r="J89" s="66">
        <v>3</v>
      </c>
      <c r="K89" s="68">
        <v>26</v>
      </c>
      <c r="L89" s="69">
        <v>65</v>
      </c>
      <c r="M89" s="70">
        <v>12</v>
      </c>
      <c r="N89" s="71">
        <f>M89/J89</f>
        <v>4</v>
      </c>
      <c r="O89" s="72">
        <f t="shared" si="12"/>
        <v>5.416666666666667</v>
      </c>
      <c r="P89" s="73">
        <v>21615</v>
      </c>
      <c r="Q89" s="74">
        <v>2514</v>
      </c>
      <c r="R89" s="75">
        <f t="shared" si="13"/>
        <v>-0.9969928290538977</v>
      </c>
      <c r="S89" s="75">
        <f t="shared" si="14"/>
        <v>-0.9952267303102625</v>
      </c>
      <c r="T89" s="69">
        <v>65758730</v>
      </c>
      <c r="U89" s="70">
        <v>5548901</v>
      </c>
      <c r="V89" s="76">
        <f t="shared" si="11"/>
        <v>11.850766485111196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2018-04-28T10:36:54Z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