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65521" windowWidth="24135" windowHeight="8160" tabRatio="685" activeTab="0"/>
  </bookViews>
  <sheets>
    <sheet name="6-12.4.2018 (hafta sonu)" sheetId="1" r:id="rId1"/>
  </sheets>
  <definedNames>
    <definedName name="_xlnm.Print_Area" localSheetId="0">'6-12.4.2018 (hafta sonu)'!#REF!</definedName>
  </definedNames>
  <calcPr fullCalcOnLoad="1"/>
</workbook>
</file>

<file path=xl/sharedStrings.xml><?xml version="1.0" encoding="utf-8"?>
<sst xmlns="http://schemas.openxmlformats.org/spreadsheetml/2006/main" count="209" uniqueCount="107">
  <si>
    <t xml:space="preserve"> </t>
  </si>
  <si>
    <t>Türkiye Haftalık Bilet Satışı ve Hasılat Raporu</t>
  </si>
  <si>
    <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</si>
  <si>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</si>
  <si>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</si>
  <si>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</si>
  <si>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</si>
  <si>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</si>
  <si>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</si>
  <si>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</si>
  <si>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KÜMÜLATİF</t>
  </si>
  <si>
    <t>FİLMİN ORİJİNAL ADI</t>
  </si>
  <si>
    <t>SINIFLANDIRMA</t>
  </si>
  <si>
    <t>FİLMİN TÜRKÇE ADI</t>
  </si>
  <si>
    <t>VİZYON TARİHİ</t>
  </si>
  <si>
    <t>DAĞITIM</t>
  </si>
  <si>
    <t>LOKASYON</t>
  </si>
  <si>
    <t>PERDE</t>
  </si>
  <si>
    <t>HAFTA</t>
  </si>
  <si>
    <t>HASILAT</t>
  </si>
  <si>
    <t>BİLET SATIŞ</t>
  </si>
  <si>
    <t xml:space="preserve">HASILAT </t>
  </si>
  <si>
    <r>
      <t xml:space="preserve">BİLET SATIŞ    </t>
    </r>
    <r>
      <rPr>
        <b/>
        <sz val="7"/>
        <color indexed="10"/>
        <rFont val="Webdings"/>
        <family val="1"/>
      </rPr>
      <t>6</t>
    </r>
  </si>
  <si>
    <t>ORTALAMA
BİLET ADEDİ</t>
  </si>
  <si>
    <t>ORTALAMA
BİLET FİYATI</t>
  </si>
  <si>
    <t>BİLET</t>
  </si>
  <si>
    <t>HASILAT %</t>
  </si>
  <si>
    <t>BİLET %</t>
  </si>
  <si>
    <t>YENİ</t>
  </si>
  <si>
    <t>15+</t>
  </si>
  <si>
    <t>CHANTIER FILMS</t>
  </si>
  <si>
    <t>18+</t>
  </si>
  <si>
    <t>UIP TURKEY</t>
  </si>
  <si>
    <t>7+</t>
  </si>
  <si>
    <t>G</t>
  </si>
  <si>
    <t>7+13A</t>
  </si>
  <si>
    <t>13A</t>
  </si>
  <si>
    <t>WARNER BROS. TURKEY</t>
  </si>
  <si>
    <t>13+</t>
  </si>
  <si>
    <t>TME</t>
  </si>
  <si>
    <t>BİR FİLM</t>
  </si>
  <si>
    <t>BS DAĞITIM</t>
  </si>
  <si>
    <t>MC FİLM</t>
  </si>
  <si>
    <t>ÖZEN FİLM</t>
  </si>
  <si>
    <t>13+15A</t>
  </si>
  <si>
    <t>PARAMPARÇA</t>
  </si>
  <si>
    <t>KABUS</t>
  </si>
  <si>
    <t>FİLMARTI</t>
  </si>
  <si>
    <t>ÇIKIŞ KOPYA SAYISI</t>
  </si>
  <si>
    <t>CGVMARS DAĞITIM</t>
  </si>
  <si>
    <t>RUHLAR EVİ</t>
  </si>
  <si>
    <t>AYLA</t>
  </si>
  <si>
    <t>LOVING VINCENT</t>
  </si>
  <si>
    <t>AUS DEM NICHTS</t>
  </si>
  <si>
    <t>CEBİMDEKİ YABANCI</t>
  </si>
  <si>
    <t>LEO DA VINCI: MISSION MONA LISA</t>
  </si>
  <si>
    <t>LEO DA VINCI: MONA LISA MACERASI</t>
  </si>
  <si>
    <t>SUYUN SESİ</t>
  </si>
  <si>
    <t>ANTEP FISTIĞI</t>
  </si>
  <si>
    <t>THE SHAPE OF WATER</t>
  </si>
  <si>
    <t>BLACK PANTHER</t>
  </si>
  <si>
    <t>CALL ME BY YOUR NAME</t>
  </si>
  <si>
    <t>BENİ ADINLA ÇAĞIR</t>
  </si>
  <si>
    <t>ALEM-İ CİN</t>
  </si>
  <si>
    <t>PLOEY: YOU NEVER FLY ALONE</t>
  </si>
  <si>
    <t>PULOİ: ASLA YALNIZ UÇMAYACAKSIN</t>
  </si>
  <si>
    <t>AİLECEK ŞAŞKINIZ</t>
  </si>
  <si>
    <t>RED SPARROW</t>
  </si>
  <si>
    <t>KIZIL SERÇE</t>
  </si>
  <si>
    <t>DİRENİŞ: KARATAY</t>
  </si>
  <si>
    <t>LOCMAN</t>
  </si>
  <si>
    <t>PHANTOM THREAD</t>
  </si>
  <si>
    <t>THELMA</t>
  </si>
  <si>
    <t>TOMB RAIDER</t>
  </si>
  <si>
    <t>DÜĞÜM SALONU</t>
  </si>
  <si>
    <t>KAYBEDENLER KULÜBÜ YOLDA</t>
  </si>
  <si>
    <t>KAR</t>
  </si>
  <si>
    <t>VYKRADENA PRYNTSESA: RUSLAN I LUDMILA</t>
  </si>
  <si>
    <t>KAYIP PRENSES</t>
  </si>
  <si>
    <t>GERÇEK KESİT: MANYAK</t>
  </si>
  <si>
    <t>ÇOCUKLAR SANA EMANET</t>
  </si>
  <si>
    <t>JUSQU'A LA GARDE</t>
  </si>
  <si>
    <t>VELAYET</t>
  </si>
  <si>
    <t>PACIFIC RIM: UPRISING</t>
  </si>
  <si>
    <t>PASİFİK SAVAŞI: İSYAN</t>
  </si>
  <si>
    <t>READY PLAYER ONE</t>
  </si>
  <si>
    <t>BAŞLAT: READY PLAYER ONE</t>
  </si>
  <si>
    <t>BİZİM KÖYÜN ŞARKISI</t>
  </si>
  <si>
    <t>ARAPSAÇI</t>
  </si>
  <si>
    <t>KELEBEKLER</t>
  </si>
  <si>
    <t>THE SPIRITUALIST</t>
  </si>
  <si>
    <t>12 STRONG</t>
  </si>
  <si>
    <t>12 SAVAŞÇI</t>
  </si>
  <si>
    <t>KICKBOXER: RETALIATION</t>
  </si>
  <si>
    <t>MİSİLLEME</t>
  </si>
  <si>
    <t>6 - 12 NİSAN  2018 / 15. VİZYON HAFTASI</t>
  </si>
  <si>
    <t>ESKİ KOCAM(IZ)</t>
  </si>
  <si>
    <t>OLVIDATE DA LINK</t>
  </si>
  <si>
    <t>THE NUT JOB 2: NUTTY BY NATURE</t>
  </si>
  <si>
    <t>FINDIK İŞİ 2</t>
  </si>
  <si>
    <t>KIZIM VE BEN</t>
  </si>
  <si>
    <t>EYVAH KARIM</t>
  </si>
  <si>
    <t>SOLAN UG LUDVIG: HERFRA TIL FLAKLYPA</t>
  </si>
  <si>
    <t>LOUIS VE LUCA: BÜYÜK PEYNİR YARIŞI</t>
  </si>
  <si>
    <t>KARANLIK SIR</t>
  </si>
  <si>
    <t>MARROWBONE</t>
  </si>
  <si>
    <t>CAN FEDA</t>
  </si>
</sst>
</file>

<file path=xl/styles.xml><?xml version="1.0" encoding="utf-8"?>
<styleSheet xmlns="http://schemas.openxmlformats.org/spreadsheetml/2006/main">
  <numFmts count="5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0\)"/>
    <numFmt numFmtId="181" formatCode="\$#,##0_);[Red]\(\$#,##0\)"/>
    <numFmt numFmtId="182" formatCode="\$#,##0.00_);\(\$#,##0.00\)"/>
    <numFmt numFmtId="183" formatCode="\$#,##0.00_);[Red]\(\$#,##0.00\)"/>
    <numFmt numFmtId="184" formatCode="[$-41F]d\ mmmm\ yy;@"/>
    <numFmt numFmtId="185" formatCode="_-* #,##0.00\ &quot;₺&quot;_-;\-* #,##0.00\ &quot;₺&quot;_-;_-* &quot;-&quot;??\ &quot;₺&quot;_-;_-@_-"/>
    <numFmt numFmtId="186" formatCode="_-* #,##0.00\ _Y_T_L_-;\-* #,##0.00\ _Y_T_L_-;_-* &quot;-&quot;??\ _Y_T_L_-;_-@_-"/>
    <numFmt numFmtId="187" formatCode="dd/mm/yy;@"/>
    <numFmt numFmtId="188" formatCode="[$-F400]h:mm:ss\ AM/PM"/>
    <numFmt numFmtId="189" formatCode="0\ %\ "/>
    <numFmt numFmtId="190" formatCode="#,##0.00\ "/>
    <numFmt numFmtId="191" formatCode="#,##0.00\ \ "/>
    <numFmt numFmtId="192" formatCode="#,##0\ "/>
    <numFmt numFmtId="193" formatCode="#,##0.00\ &quot;TL&quot;"/>
    <numFmt numFmtId="194" formatCode="_(* #,##0_);_(* \(#,##0\);_(* &quot;-&quot;??_);_(@_)"/>
    <numFmt numFmtId="195" formatCode="_-* #,##0.00\ _₺_-;\-* #,##0.00\ _₺_-;_-* &quot;-&quot;??\ _₺_-;_-@_-"/>
    <numFmt numFmtId="196" formatCode="#,##0.00\ _Y_T_L"/>
    <numFmt numFmtId="197" formatCode="_ * #,##0.00_)\ &quot;TRY&quot;_ ;_ * \(#,##0.00\)\ &quot;TRY&quot;_ ;_ * &quot;-&quot;??_)\ &quot;TRY&quot;_ ;_ @_ "/>
    <numFmt numFmtId="198" formatCode="#,##0\ \ "/>
    <numFmt numFmtId="199" formatCode="#,##0.00_ ;\-#,##0.00\ "/>
    <numFmt numFmtId="200" formatCode="_-* #,##0\ _T_L_-;\-* #,##0\ _T_L_-;_-* &quot;-&quot;??\ _T_L_-;_-@_-"/>
    <numFmt numFmtId="201" formatCode="&quot;Evet&quot;;&quot;Evet&quot;;&quot;Hayır&quot;"/>
    <numFmt numFmtId="202" formatCode="&quot;Doğru&quot;;&quot;Doğru&quot;;&quot;Yanlış&quot;"/>
    <numFmt numFmtId="203" formatCode="&quot;Açık&quot;;&quot;Açık&quot;;&quot;Kapalı&quot;"/>
    <numFmt numFmtId="204" formatCode="[$€-2]\ #,##0.00_);[Red]\([$€-2]\ #,##0.00\)"/>
    <numFmt numFmtId="205" formatCode="mmm/yyyy"/>
  </numFmts>
  <fonts count="78">
    <font>
      <sz val="10"/>
      <name val="Arial"/>
      <family val="2"/>
    </font>
    <font>
      <sz val="11"/>
      <color indexed="8"/>
      <name val="Calibri"/>
      <family val="2"/>
    </font>
    <font>
      <b/>
      <sz val="8"/>
      <name val="Corbel"/>
      <family val="2"/>
    </font>
    <font>
      <sz val="7"/>
      <color indexed="9"/>
      <name val="Calibri"/>
      <family val="2"/>
    </font>
    <font>
      <b/>
      <sz val="8"/>
      <name val="Calibri"/>
      <family val="2"/>
    </font>
    <font>
      <sz val="8"/>
      <name val="Arial"/>
      <family val="2"/>
    </font>
    <font>
      <b/>
      <sz val="7"/>
      <name val="Arial"/>
      <family val="2"/>
    </font>
    <font>
      <sz val="7"/>
      <name val="Arial"/>
      <family val="2"/>
    </font>
    <font>
      <sz val="10"/>
      <color indexed="9"/>
      <name val="Calibri"/>
      <family val="2"/>
    </font>
    <font>
      <b/>
      <sz val="7"/>
      <color indexed="9"/>
      <name val="Calibri"/>
      <family val="2"/>
    </font>
    <font>
      <b/>
      <sz val="5"/>
      <color indexed="9"/>
      <name val="Calibri"/>
      <family val="2"/>
    </font>
    <font>
      <sz val="7"/>
      <name val="Calibri"/>
      <family val="2"/>
    </font>
    <font>
      <b/>
      <sz val="5"/>
      <name val="Arial"/>
      <family val="2"/>
    </font>
    <font>
      <sz val="5"/>
      <name val="Arial"/>
      <family val="2"/>
    </font>
    <font>
      <b/>
      <sz val="7"/>
      <color indexed="63"/>
      <name val="Calibri"/>
      <family val="2"/>
    </font>
    <font>
      <sz val="7"/>
      <name val="Verdana"/>
      <family val="2"/>
    </font>
    <font>
      <b/>
      <sz val="7"/>
      <name val="Verdana"/>
      <family val="2"/>
    </font>
    <font>
      <sz val="5"/>
      <color indexed="9"/>
      <name val="Calibri"/>
      <family val="2"/>
    </font>
    <font>
      <u val="single"/>
      <sz val="8"/>
      <name val="Arial"/>
      <family val="2"/>
    </font>
    <font>
      <sz val="7"/>
      <color indexed="63"/>
      <name val="Calibri"/>
      <family val="2"/>
    </font>
    <font>
      <b/>
      <sz val="5"/>
      <name val="Corbel"/>
      <family val="2"/>
    </font>
    <font>
      <sz val="10"/>
      <name val="Verdana"/>
      <family val="2"/>
    </font>
    <font>
      <u val="single"/>
      <sz val="10"/>
      <color indexed="12"/>
      <name val="Arial"/>
      <family val="2"/>
    </font>
    <font>
      <u val="single"/>
      <sz val="10"/>
      <color indexed="36"/>
      <name val="Arial"/>
      <family val="2"/>
    </font>
    <font>
      <b/>
      <sz val="7"/>
      <color indexed="10"/>
      <name val="Webdings"/>
      <family val="1"/>
    </font>
    <font>
      <b/>
      <sz val="5"/>
      <color indexed="21"/>
      <name val="Corbel"/>
      <family val="2"/>
    </font>
    <font>
      <sz val="11"/>
      <color indexed="9"/>
      <name val="Calibri"/>
      <family val="2"/>
    </font>
    <font>
      <i/>
      <sz val="11"/>
      <color indexed="23"/>
      <name val="Calibri"/>
      <family val="2"/>
    </font>
    <font>
      <b/>
      <sz val="18"/>
      <color indexed="62"/>
      <name val="Cambria"/>
      <family val="1"/>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color indexed="56"/>
      <name val="Calibri"/>
      <family val="2"/>
    </font>
    <font>
      <b/>
      <sz val="7"/>
      <color indexed="23"/>
      <name val="Calibri"/>
      <family val="2"/>
    </font>
    <font>
      <b/>
      <sz val="5"/>
      <name val="Calibri"/>
      <family val="2"/>
    </font>
    <font>
      <b/>
      <sz val="7"/>
      <color indexed="30"/>
      <name val="Calibri"/>
      <family val="2"/>
    </font>
    <font>
      <sz val="10"/>
      <color indexed="30"/>
      <name val="Calibri"/>
      <family val="2"/>
    </font>
    <font>
      <sz val="10"/>
      <color indexed="30"/>
      <name val="Arial"/>
      <family val="2"/>
    </font>
    <font>
      <b/>
      <sz val="8"/>
      <color indexed="30"/>
      <name val="Corbel"/>
      <family val="2"/>
    </font>
    <font>
      <sz val="7"/>
      <color indexed="30"/>
      <name val="Arial"/>
      <family val="2"/>
    </font>
    <font>
      <sz val="7"/>
      <color indexed="30"/>
      <name val="Calibri"/>
      <family val="2"/>
    </font>
    <font>
      <b/>
      <sz val="7"/>
      <color indexed="15"/>
      <name val="Calibri"/>
      <family val="2"/>
    </font>
    <font>
      <sz val="11"/>
      <color theme="1"/>
      <name val="Calibri"/>
      <family val="2"/>
    </font>
    <font>
      <sz val="11"/>
      <color theme="0"/>
      <name val="Calibri"/>
      <family val="2"/>
    </font>
    <font>
      <i/>
      <sz val="11"/>
      <color rgb="FF7F7F7F"/>
      <name val="Calibri"/>
      <family val="2"/>
    </font>
    <font>
      <b/>
      <sz val="18"/>
      <color theme="3"/>
      <name val="Cambria"/>
      <family val="1"/>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theme="1" tint="0.34999001026153564"/>
      <name val="Calibri"/>
      <family val="2"/>
    </font>
    <font>
      <b/>
      <sz val="7"/>
      <color rgb="FF0070C0"/>
      <name val="Calibri"/>
      <family val="2"/>
    </font>
    <font>
      <sz val="10"/>
      <color rgb="FF0070C0"/>
      <name val="Calibri"/>
      <family val="2"/>
    </font>
    <font>
      <sz val="10"/>
      <color rgb="FF0070C0"/>
      <name val="Arial"/>
      <family val="2"/>
    </font>
    <font>
      <b/>
      <sz val="8"/>
      <color rgb="FF0070C0"/>
      <name val="Corbel"/>
      <family val="2"/>
    </font>
    <font>
      <sz val="7"/>
      <color rgb="FF0070C0"/>
      <name val="Arial"/>
      <family val="2"/>
    </font>
    <font>
      <sz val="7"/>
      <color rgb="FF0070C0"/>
      <name val="Calibri"/>
      <family val="2"/>
    </font>
    <font>
      <b/>
      <sz val="7"/>
      <color rgb="FF00B0F0"/>
      <name val="Calibri"/>
      <family val="2"/>
    </font>
    <font>
      <b/>
      <sz val="8"/>
      <color rgb="FF00206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right style="hair"/>
      <top style="hair"/>
      <bottom style="hair"/>
    </border>
    <border>
      <left>
        <color indexed="63"/>
      </left>
      <right>
        <color indexed="63"/>
      </right>
      <top>
        <color indexed="63"/>
      </top>
      <bottom style="thin">
        <color indexed="55"/>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style="thin">
        <color indexed="55"/>
      </top>
      <bottom>
        <color indexed="63"/>
      </bottom>
    </border>
  </borders>
  <cellStyleXfs count="143">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0" fontId="21"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1" applyNumberFormat="0" applyFill="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9" fontId="1" fillId="0" borderId="0" applyFont="0" applyFill="0" applyBorder="0" applyAlignment="0" applyProtection="0"/>
    <xf numFmtId="0" fontId="60" fillId="20" borderId="5" applyNumberFormat="0" applyAlignment="0" applyProtection="0"/>
    <xf numFmtId="0" fontId="61" fillId="21" borderId="6" applyNumberFormat="0" applyAlignment="0" applyProtection="0"/>
    <xf numFmtId="0" fontId="62" fillId="20" borderId="6" applyNumberFormat="0" applyAlignment="0" applyProtection="0"/>
    <xf numFmtId="0" fontId="63" fillId="22" borderId="7" applyNumberFormat="0" applyAlignment="0" applyProtection="0"/>
    <xf numFmtId="0" fontId="64" fillId="23" borderId="0" applyNumberFormat="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5" fillId="24" borderId="0" applyNumberFormat="0" applyBorder="0" applyAlignment="0" applyProtection="0"/>
    <xf numFmtId="184"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184" fontId="0" fillId="0" borderId="0">
      <alignment/>
      <protection/>
    </xf>
    <xf numFmtId="0" fontId="0" fillId="0" borderId="0">
      <alignment/>
      <protection/>
    </xf>
    <xf numFmtId="0" fontId="0" fillId="0" borderId="0">
      <alignment/>
      <protection/>
    </xf>
    <xf numFmtId="0" fontId="0" fillId="0" borderId="0">
      <alignment/>
      <protection/>
    </xf>
    <xf numFmtId="184" fontId="52" fillId="0" borderId="0">
      <alignment/>
      <protection/>
    </xf>
    <xf numFmtId="0" fontId="0" fillId="0" borderId="0">
      <alignment/>
      <protection/>
    </xf>
    <xf numFmtId="184" fontId="0" fillId="0" borderId="0">
      <alignment/>
      <protection/>
    </xf>
    <xf numFmtId="0" fontId="52" fillId="0" borderId="0">
      <alignment/>
      <protection/>
    </xf>
    <xf numFmtId="184" fontId="52" fillId="0" borderId="0">
      <alignment/>
      <protection/>
    </xf>
    <xf numFmtId="184" fontId="52" fillId="0" borderId="0">
      <alignment/>
      <protection/>
    </xf>
    <xf numFmtId="184" fontId="52" fillId="0" borderId="0">
      <alignment/>
      <protection/>
    </xf>
    <xf numFmtId="184" fontId="52" fillId="0" borderId="0">
      <alignment/>
      <protection/>
    </xf>
    <xf numFmtId="0" fontId="0" fillId="0" borderId="0">
      <alignment/>
      <protection/>
    </xf>
    <xf numFmtId="0" fontId="0" fillId="0" borderId="0">
      <alignment/>
      <protection/>
    </xf>
    <xf numFmtId="184" fontId="52" fillId="0" borderId="0">
      <alignment/>
      <protection/>
    </xf>
    <xf numFmtId="184" fontId="52" fillId="0" borderId="0">
      <alignment/>
      <protection/>
    </xf>
    <xf numFmtId="0" fontId="52" fillId="0" borderId="0">
      <alignment/>
      <protection/>
    </xf>
    <xf numFmtId="0" fontId="0" fillId="0" borderId="0">
      <alignment/>
      <protection/>
    </xf>
    <xf numFmtId="184" fontId="0" fillId="0" borderId="0">
      <alignment/>
      <protection/>
    </xf>
    <xf numFmtId="184" fontId="52" fillId="0" borderId="0">
      <alignment/>
      <protection/>
    </xf>
    <xf numFmtId="184" fontId="52" fillId="0" borderId="0">
      <alignment/>
      <protection/>
    </xf>
    <xf numFmtId="0" fontId="0" fillId="25" borderId="8" applyNumberFormat="0" applyFont="0" applyAlignment="0" applyProtection="0"/>
    <xf numFmtId="0" fontId="66" fillId="26" borderId="0" applyNumberFormat="0" applyBorder="0" applyAlignment="0" applyProtection="0"/>
    <xf numFmtId="0" fontId="63" fillId="27" borderId="9">
      <alignment horizontal="center" vertical="center"/>
      <protection/>
    </xf>
    <xf numFmtId="44" fontId="0" fillId="0" borderId="0" applyFont="0" applyFill="0" applyBorder="0" applyAlignment="0" applyProtection="0"/>
    <xf numFmtId="42" fontId="0"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0" fontId="67" fillId="0" borderId="10"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6" fontId="1" fillId="0" borderId="0" applyFont="0" applyFill="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3"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0" fontId="2" fillId="34" borderId="0" xfId="0" applyFont="1" applyFill="1" applyBorder="1" applyAlignment="1" applyProtection="1">
      <alignment horizontal="center" vertical="center" wrapText="1"/>
      <protection locked="0"/>
    </xf>
    <xf numFmtId="0" fontId="3" fillId="34" borderId="0" xfId="0" applyFont="1" applyFill="1" applyBorder="1" applyAlignment="1" applyProtection="1">
      <alignment horizontal="center"/>
      <protection locked="0"/>
    </xf>
    <xf numFmtId="0" fontId="3" fillId="34" borderId="0" xfId="0" applyFont="1" applyFill="1" applyBorder="1" applyAlignment="1" applyProtection="1">
      <alignment horizontal="center"/>
      <protection/>
    </xf>
    <xf numFmtId="0" fontId="4" fillId="34" borderId="0" xfId="0" applyFont="1" applyFill="1" applyBorder="1" applyAlignment="1" applyProtection="1">
      <alignment horizontal="right" vertical="center"/>
      <protection/>
    </xf>
    <xf numFmtId="0" fontId="5" fillId="34" borderId="0" xfId="0" applyFont="1" applyFill="1" applyBorder="1" applyAlignment="1" applyProtection="1">
      <alignment vertical="center"/>
      <protection/>
    </xf>
    <xf numFmtId="187" fontId="6"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left" vertical="center"/>
      <protection/>
    </xf>
    <xf numFmtId="0" fontId="7" fillId="34" borderId="0" xfId="0" applyFont="1" applyFill="1" applyBorder="1" applyAlignment="1" applyProtection="1">
      <alignment horizontal="center" vertical="center"/>
      <protection/>
    </xf>
    <xf numFmtId="3" fontId="7"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right" vertical="center" wrapText="1"/>
      <protection locked="0"/>
    </xf>
    <xf numFmtId="0" fontId="8" fillId="34" borderId="0" xfId="0" applyFont="1" applyFill="1" applyAlignment="1">
      <alignment horizontal="center" vertical="center"/>
    </xf>
    <xf numFmtId="0" fontId="0" fillId="34" borderId="0" xfId="0" applyNumberFormat="1" applyFont="1" applyFill="1" applyAlignment="1">
      <alignment vertical="center"/>
    </xf>
    <xf numFmtId="187" fontId="0" fillId="34" borderId="0" xfId="0" applyNumberFormat="1" applyFont="1" applyFill="1" applyAlignment="1">
      <alignment horizontal="center" vertical="center"/>
    </xf>
    <xf numFmtId="0" fontId="0" fillId="34" borderId="0" xfId="0" applyFill="1" applyAlignment="1">
      <alignment horizontal="center" vertical="center"/>
    </xf>
    <xf numFmtId="0" fontId="2" fillId="34" borderId="0" xfId="0" applyFont="1" applyFill="1" applyBorder="1" applyAlignment="1" applyProtection="1">
      <alignment horizontal="center" vertical="center"/>
      <protection locked="0"/>
    </xf>
    <xf numFmtId="43" fontId="9" fillId="35" borderId="11" xfId="44" applyFont="1" applyFill="1" applyBorder="1" applyAlignment="1" applyProtection="1">
      <alignment horizontal="center"/>
      <protection locked="0"/>
    </xf>
    <xf numFmtId="187" fontId="9" fillId="35" borderId="11" xfId="0" applyNumberFormat="1" applyFont="1" applyFill="1" applyBorder="1" applyAlignment="1" applyProtection="1">
      <alignment horizontal="center"/>
      <protection locked="0"/>
    </xf>
    <xf numFmtId="0" fontId="9" fillId="35" borderId="11" xfId="0" applyFont="1" applyFill="1" applyBorder="1" applyAlignment="1" applyProtection="1">
      <alignment horizontal="center"/>
      <protection locked="0"/>
    </xf>
    <xf numFmtId="43" fontId="9" fillId="35" borderId="12" xfId="44" applyFont="1" applyFill="1" applyBorder="1" applyAlignment="1" applyProtection="1">
      <alignment horizontal="center" vertical="center"/>
      <protection/>
    </xf>
    <xf numFmtId="0" fontId="10" fillId="35" borderId="12" xfId="0" applyNumberFormat="1" applyFont="1" applyFill="1" applyBorder="1" applyAlignment="1" applyProtection="1">
      <alignment horizontal="center" vertical="center" textRotation="90"/>
      <protection locked="0"/>
    </xf>
    <xf numFmtId="187" fontId="9" fillId="35" borderId="12" xfId="0" applyNumberFormat="1" applyFont="1" applyFill="1" applyBorder="1" applyAlignment="1" applyProtection="1">
      <alignment horizontal="center" vertical="center" textRotation="90"/>
      <protection/>
    </xf>
    <xf numFmtId="0" fontId="9" fillId="35" borderId="12" xfId="0" applyFont="1" applyFill="1" applyBorder="1" applyAlignment="1" applyProtection="1">
      <alignment horizontal="center" vertical="center"/>
      <protection/>
    </xf>
    <xf numFmtId="0" fontId="9" fillId="35" borderId="12" xfId="0" applyNumberFormat="1" applyFont="1" applyFill="1" applyBorder="1" applyAlignment="1" applyProtection="1">
      <alignment horizontal="center" vertical="center" textRotation="90"/>
      <protection locked="0"/>
    </xf>
    <xf numFmtId="0" fontId="7" fillId="34" borderId="0" xfId="0" applyFont="1" applyFill="1" applyBorder="1" applyAlignment="1" applyProtection="1">
      <alignment vertical="center"/>
      <protection/>
    </xf>
    <xf numFmtId="4" fontId="9" fillId="35" borderId="12" xfId="0" applyNumberFormat="1" applyFont="1" applyFill="1" applyBorder="1" applyAlignment="1" applyProtection="1">
      <alignment horizontal="center" vertical="center" wrapText="1"/>
      <protection/>
    </xf>
    <xf numFmtId="3" fontId="9" fillId="35" borderId="12" xfId="0" applyNumberFormat="1" applyFont="1" applyFill="1" applyBorder="1" applyAlignment="1" applyProtection="1">
      <alignment horizontal="center" vertical="center" wrapText="1"/>
      <protection/>
    </xf>
    <xf numFmtId="4" fontId="6"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14" fillId="34" borderId="0" xfId="0" applyFont="1" applyFill="1" applyBorder="1" applyAlignment="1" applyProtection="1">
      <alignment horizontal="left" vertical="center"/>
      <protection/>
    </xf>
    <xf numFmtId="4" fontId="15"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1" fontId="4"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14" fontId="11"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13" fillId="34" borderId="0" xfId="0" applyFont="1" applyFill="1" applyBorder="1" applyAlignment="1" applyProtection="1">
      <alignment horizontal="center" vertical="center"/>
      <protection/>
    </xf>
    <xf numFmtId="4" fontId="7" fillId="34" borderId="0" xfId="0" applyNumberFormat="1" applyFont="1" applyFill="1" applyBorder="1" applyAlignment="1" applyProtection="1">
      <alignment horizontal="right" vertical="center"/>
      <protection/>
    </xf>
    <xf numFmtId="4" fontId="16" fillId="34" borderId="0" xfId="0" applyNumberFormat="1" applyFont="1" applyFill="1" applyBorder="1" applyAlignment="1" applyProtection="1">
      <alignment horizontal="right" vertical="center"/>
      <protection/>
    </xf>
    <xf numFmtId="3" fontId="16" fillId="34" borderId="0" xfId="0" applyNumberFormat="1" applyFont="1" applyFill="1" applyBorder="1" applyAlignment="1" applyProtection="1">
      <alignment horizontal="right" vertical="center"/>
      <protection/>
    </xf>
    <xf numFmtId="3" fontId="15" fillId="34" borderId="0" xfId="0" applyNumberFormat="1" applyFont="1" applyFill="1" applyBorder="1" applyAlignment="1" applyProtection="1">
      <alignment horizontal="right" vertical="center"/>
      <protection/>
    </xf>
    <xf numFmtId="189" fontId="15" fillId="34" borderId="0" xfId="0" applyNumberFormat="1" applyFont="1" applyFill="1" applyBorder="1" applyAlignment="1" applyProtection="1">
      <alignment horizontal="right" vertical="center"/>
      <protection/>
    </xf>
    <xf numFmtId="0" fontId="7" fillId="34" borderId="0" xfId="0" applyFont="1" applyFill="1" applyBorder="1" applyAlignment="1" applyProtection="1">
      <alignment horizontal="right" vertical="center"/>
      <protection/>
    </xf>
    <xf numFmtId="0" fontId="3" fillId="35" borderId="11" xfId="0" applyNumberFormat="1" applyFont="1" applyFill="1" applyBorder="1" applyAlignment="1" applyProtection="1">
      <alignment horizontal="center" wrapText="1"/>
      <protection locked="0"/>
    </xf>
    <xf numFmtId="0" fontId="17" fillId="35" borderId="11" xfId="0" applyNumberFormat="1" applyFont="1" applyFill="1" applyBorder="1" applyAlignment="1">
      <alignment horizontal="center" textRotation="90"/>
    </xf>
    <xf numFmtId="2" fontId="3" fillId="35" borderId="12" xfId="0" applyNumberFormat="1" applyFont="1" applyFill="1" applyBorder="1" applyAlignment="1" applyProtection="1">
      <alignment horizontal="center" vertical="center"/>
      <protection/>
    </xf>
    <xf numFmtId="0" fontId="8" fillId="34" borderId="0" xfId="0" applyFont="1" applyFill="1" applyAlignment="1">
      <alignment vertical="center"/>
    </xf>
    <xf numFmtId="187" fontId="8" fillId="34" borderId="0" xfId="0" applyNumberFormat="1" applyFont="1" applyFill="1" applyAlignment="1">
      <alignment horizontal="center" vertical="center"/>
    </xf>
    <xf numFmtId="0" fontId="2" fillId="34" borderId="0" xfId="0" applyFont="1" applyFill="1" applyBorder="1" applyAlignment="1" applyProtection="1">
      <alignment horizontal="left" vertical="center"/>
      <protection locked="0"/>
    </xf>
    <xf numFmtId="187" fontId="2" fillId="34" borderId="0" xfId="0" applyNumberFormat="1" applyFont="1" applyFill="1" applyBorder="1" applyAlignment="1" applyProtection="1">
      <alignment horizontal="center" vertical="center"/>
      <protection locked="0"/>
    </xf>
    <xf numFmtId="0" fontId="0" fillId="34" borderId="0" xfId="0" applyNumberFormat="1" applyFont="1" applyFill="1" applyAlignment="1">
      <alignment horizontal="center" vertical="center"/>
    </xf>
    <xf numFmtId="3" fontId="9" fillId="35" borderId="12" xfId="0" applyNumberFormat="1" applyFont="1" applyFill="1" applyBorder="1" applyAlignment="1" applyProtection="1">
      <alignment horizontal="center" vertical="center" textRotation="90" wrapText="1"/>
      <protection/>
    </xf>
    <xf numFmtId="2" fontId="19" fillId="34" borderId="13" xfId="0" applyNumberFormat="1" applyFont="1" applyFill="1" applyBorder="1" applyAlignment="1" applyProtection="1">
      <alignment horizontal="center" vertical="center"/>
      <protection/>
    </xf>
    <xf numFmtId="188" fontId="69" fillId="0" borderId="13" xfId="0" applyNumberFormat="1" applyFont="1" applyFill="1" applyBorder="1" applyAlignment="1">
      <alignment vertical="center"/>
    </xf>
    <xf numFmtId="0" fontId="44" fillId="0" borderId="13" xfId="0" applyNumberFormat="1" applyFont="1" applyFill="1" applyBorder="1" applyAlignment="1" applyProtection="1">
      <alignment horizontal="center" vertical="center"/>
      <protection/>
    </xf>
    <xf numFmtId="188" fontId="11" fillId="0" borderId="13" xfId="0" applyNumberFormat="1" applyFont="1" applyFill="1" applyBorder="1" applyAlignment="1">
      <alignment vertical="center"/>
    </xf>
    <xf numFmtId="187" fontId="11" fillId="0" borderId="13"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center" vertical="center"/>
      <protection/>
    </xf>
    <xf numFmtId="4" fontId="11" fillId="0" borderId="13" xfId="46" applyNumberFormat="1" applyFont="1" applyFill="1" applyBorder="1" applyAlignment="1">
      <alignment vertical="center"/>
    </xf>
    <xf numFmtId="3" fontId="11" fillId="0" borderId="13" xfId="46" applyNumberFormat="1" applyFont="1" applyFill="1" applyBorder="1" applyAlignment="1">
      <alignment vertical="center"/>
    </xf>
    <xf numFmtId="4" fontId="70" fillId="0" borderId="13" xfId="0" applyNumberFormat="1" applyFont="1" applyFill="1" applyBorder="1" applyAlignment="1">
      <alignment vertical="center"/>
    </xf>
    <xf numFmtId="3" fontId="70" fillId="0" borderId="13" xfId="0" applyNumberFormat="1" applyFont="1" applyFill="1" applyBorder="1" applyAlignment="1">
      <alignment vertical="center"/>
    </xf>
    <xf numFmtId="3" fontId="11" fillId="0" borderId="13" xfId="130" applyNumberFormat="1" applyFont="1" applyFill="1" applyBorder="1" applyAlignment="1" applyProtection="1">
      <alignment vertical="center"/>
      <protection/>
    </xf>
    <xf numFmtId="2" fontId="11" fillId="0" borderId="13" xfId="130" applyNumberFormat="1" applyFont="1" applyFill="1" applyBorder="1" applyAlignment="1" applyProtection="1">
      <alignment vertical="center"/>
      <protection/>
    </xf>
    <xf numFmtId="4" fontId="11" fillId="0" borderId="13" xfId="0" applyNumberFormat="1" applyFont="1" applyFill="1" applyBorder="1" applyAlignment="1">
      <alignment vertical="center"/>
    </xf>
    <xf numFmtId="3" fontId="11" fillId="0" borderId="13" xfId="0" applyNumberFormat="1" applyFont="1" applyFill="1" applyBorder="1" applyAlignment="1">
      <alignment vertical="center"/>
    </xf>
    <xf numFmtId="9" fontId="11" fillId="0" borderId="13" xfId="132" applyNumberFormat="1" applyFont="1" applyFill="1" applyBorder="1" applyAlignment="1" applyProtection="1">
      <alignment vertical="center"/>
      <protection/>
    </xf>
    <xf numFmtId="4" fontId="11" fillId="0" borderId="13" xfId="44" applyNumberFormat="1" applyFont="1" applyFill="1" applyBorder="1" applyAlignment="1" applyProtection="1">
      <alignment vertical="center"/>
      <protection locked="0"/>
    </xf>
    <xf numFmtId="3" fontId="11" fillId="0" borderId="13" xfId="44" applyNumberFormat="1" applyFont="1" applyFill="1" applyBorder="1" applyAlignment="1" applyProtection="1">
      <alignment vertical="center"/>
      <protection locked="0"/>
    </xf>
    <xf numFmtId="2" fontId="11" fillId="0" borderId="13" xfId="0" applyNumberFormat="1" applyFont="1" applyFill="1" applyBorder="1" applyAlignment="1" applyProtection="1">
      <alignment vertical="center"/>
      <protection/>
    </xf>
    <xf numFmtId="2" fontId="11" fillId="36" borderId="13" xfId="0" applyNumberFormat="1" applyFont="1" applyFill="1" applyBorder="1" applyAlignment="1" applyProtection="1">
      <alignment horizontal="center" vertical="center"/>
      <protection/>
    </xf>
    <xf numFmtId="0" fontId="69" fillId="0" borderId="13" xfId="0" applyFont="1" applyFill="1" applyBorder="1" applyAlignment="1">
      <alignment vertical="center"/>
    </xf>
    <xf numFmtId="0" fontId="44" fillId="0" borderId="13" xfId="0"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locked="0"/>
    </xf>
    <xf numFmtId="187" fontId="11" fillId="0" borderId="13" xfId="0" applyNumberFormat="1" applyFont="1" applyFill="1" applyBorder="1" applyAlignment="1" applyProtection="1">
      <alignment horizontal="center" vertical="center"/>
      <protection locked="0"/>
    </xf>
    <xf numFmtId="1" fontId="11" fillId="0" borderId="13" xfId="0" applyNumberFormat="1" applyFont="1" applyFill="1" applyBorder="1" applyAlignment="1">
      <alignment horizontal="center" vertical="center"/>
    </xf>
    <xf numFmtId="4" fontId="11" fillId="0" borderId="13" xfId="46" applyNumberFormat="1" applyFont="1" applyFill="1" applyBorder="1" applyAlignment="1" applyProtection="1">
      <alignment vertical="center"/>
      <protection locked="0"/>
    </xf>
    <xf numFmtId="3" fontId="11" fillId="0" borderId="13" xfId="46" applyNumberFormat="1" applyFont="1" applyFill="1" applyBorder="1" applyAlignment="1" applyProtection="1">
      <alignment vertical="center"/>
      <protection locked="0"/>
    </xf>
    <xf numFmtId="0" fontId="19" fillId="34" borderId="13" xfId="0" applyFont="1" applyFill="1" applyBorder="1" applyAlignment="1">
      <alignment horizontal="center" vertical="center"/>
    </xf>
    <xf numFmtId="4" fontId="11" fillId="0" borderId="13" xfId="67" applyNumberFormat="1" applyFont="1" applyFill="1" applyBorder="1" applyAlignment="1">
      <alignment vertical="center"/>
    </xf>
    <xf numFmtId="3" fontId="11" fillId="0" borderId="13" xfId="67" applyNumberFormat="1" applyFont="1" applyFill="1" applyBorder="1" applyAlignment="1">
      <alignment vertical="center"/>
    </xf>
    <xf numFmtId="0" fontId="4" fillId="34" borderId="0" xfId="0" applyFont="1" applyFill="1" applyBorder="1" applyAlignment="1" applyProtection="1">
      <alignment horizontal="center"/>
      <protection locked="0"/>
    </xf>
    <xf numFmtId="0" fontId="4" fillId="34" borderId="0" xfId="0" applyFont="1" applyFill="1" applyBorder="1" applyAlignment="1" applyProtection="1">
      <alignment horizontal="center"/>
      <protection/>
    </xf>
    <xf numFmtId="0" fontId="71" fillId="34" borderId="0" xfId="0" applyFont="1" applyFill="1" applyAlignment="1">
      <alignment horizontal="center" vertical="center"/>
    </xf>
    <xf numFmtId="0" fontId="72" fillId="34" borderId="0" xfId="0" applyNumberFormat="1" applyFont="1" applyFill="1" applyAlignment="1">
      <alignment horizontal="center" vertical="center"/>
    </xf>
    <xf numFmtId="0" fontId="73" fillId="34" borderId="0" xfId="0" applyFont="1" applyFill="1" applyBorder="1" applyAlignment="1" applyProtection="1">
      <alignment horizontal="center" vertical="center"/>
      <protection locked="0"/>
    </xf>
    <xf numFmtId="0" fontId="70" fillId="35" borderId="11" xfId="0" applyFont="1" applyFill="1" applyBorder="1" applyAlignment="1" applyProtection="1">
      <alignment horizontal="center"/>
      <protection locked="0"/>
    </xf>
    <xf numFmtId="4" fontId="74" fillId="34" borderId="0" xfId="0" applyNumberFormat="1" applyFont="1" applyFill="1" applyBorder="1" applyAlignment="1" applyProtection="1">
      <alignment horizontal="center" vertical="center"/>
      <protection/>
    </xf>
    <xf numFmtId="0" fontId="75" fillId="0" borderId="13" xfId="0" applyFont="1" applyFill="1" applyBorder="1" applyAlignment="1">
      <alignment horizontal="center" vertical="center"/>
    </xf>
    <xf numFmtId="0" fontId="76" fillId="35" borderId="12" xfId="0" applyNumberFormat="1" applyFont="1" applyFill="1" applyBorder="1" applyAlignment="1" applyProtection="1">
      <alignment horizontal="center" vertical="center" textRotation="90"/>
      <protection locked="0"/>
    </xf>
    <xf numFmtId="0" fontId="4" fillId="34" borderId="0" xfId="0" applyNumberFormat="1" applyFont="1" applyFill="1" applyBorder="1" applyAlignment="1" applyProtection="1">
      <alignment horizontal="center" vertical="center"/>
      <protection locked="0"/>
    </xf>
    <xf numFmtId="0" fontId="5" fillId="34" borderId="0" xfId="0" applyFont="1" applyFill="1" applyAlignment="1">
      <alignment vertical="center"/>
    </xf>
    <xf numFmtId="0" fontId="77" fillId="34" borderId="14" xfId="0" applyNumberFormat="1" applyFont="1" applyFill="1" applyBorder="1" applyAlignment="1" applyProtection="1">
      <alignment horizontal="center" vertical="center"/>
      <protection locked="0"/>
    </xf>
    <xf numFmtId="0" fontId="9" fillId="35" borderId="11" xfId="0" applyFont="1" applyFill="1" applyBorder="1" applyAlignment="1">
      <alignment horizontal="center" vertical="center" wrapText="1"/>
    </xf>
    <xf numFmtId="0" fontId="9" fillId="35" borderId="15" xfId="0" applyFont="1" applyFill="1" applyBorder="1" applyAlignment="1">
      <alignment horizontal="center" vertical="center" wrapText="1"/>
    </xf>
    <xf numFmtId="0" fontId="9" fillId="35" borderId="16" xfId="0" applyFont="1" applyFill="1" applyBorder="1" applyAlignment="1">
      <alignment horizontal="center" vertical="center" wrapText="1"/>
    </xf>
    <xf numFmtId="0" fontId="4" fillId="34" borderId="0" xfId="0" applyNumberFormat="1" applyFont="1" applyFill="1" applyBorder="1" applyAlignment="1" applyProtection="1">
      <alignment horizontal="center" vertical="center" wrapText="1"/>
      <protection locked="0"/>
    </xf>
    <xf numFmtId="2" fontId="18" fillId="34" borderId="0" xfId="69" applyNumberFormat="1" applyFont="1" applyFill="1" applyBorder="1" applyAlignment="1" applyProtection="1">
      <alignment horizontal="center" vertical="center" wrapText="1"/>
      <protection locked="0"/>
    </xf>
    <xf numFmtId="0" fontId="0" fillId="0" borderId="0" xfId="0" applyAlignment="1">
      <alignment vertical="center" wrapText="1"/>
    </xf>
    <xf numFmtId="0" fontId="77" fillId="34" borderId="14" xfId="0" applyNumberFormat="1" applyFont="1" applyFill="1" applyBorder="1" applyAlignment="1" applyProtection="1">
      <alignment horizontal="center" vertical="center" wrapText="1"/>
      <protection locked="0"/>
    </xf>
    <xf numFmtId="3" fontId="20" fillId="34" borderId="0" xfId="0" applyNumberFormat="1" applyFont="1" applyFill="1" applyBorder="1" applyAlignment="1" applyProtection="1">
      <alignment horizontal="right" vertical="center" wrapText="1"/>
      <protection locked="0"/>
    </xf>
    <xf numFmtId="0" fontId="12" fillId="34" borderId="0" xfId="0" applyFont="1" applyFill="1" applyAlignment="1" applyProtection="1">
      <alignment wrapText="1"/>
      <protection locked="0"/>
    </xf>
    <xf numFmtId="0" fontId="13" fillId="34" borderId="0" xfId="0" applyFont="1" applyFill="1" applyAlignment="1">
      <alignment wrapText="1"/>
    </xf>
    <xf numFmtId="0" fontId="13" fillId="34" borderId="14" xfId="0" applyFont="1" applyFill="1" applyBorder="1" applyAlignment="1">
      <alignment wrapText="1"/>
    </xf>
    <xf numFmtId="0" fontId="9" fillId="35" borderId="17" xfId="0" applyFont="1" applyFill="1" applyBorder="1" applyAlignment="1">
      <alignment horizontal="center" vertical="center"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7"/>
  <sheetViews>
    <sheetView tabSelected="1" zoomScalePageLayoutView="0" workbookViewId="0" topLeftCell="A1">
      <pane xSplit="3" ySplit="5" topLeftCell="R6" activePane="bottomRight" state="frozen"/>
      <selection pane="topLeft" activeCell="A1" sqref="A1"/>
      <selection pane="topRight" activeCell="A1" sqref="A1"/>
      <selection pane="bottomLeft" activeCell="A1" sqref="A1"/>
      <selection pane="bottomRight" activeCell="A4" sqref="A4"/>
    </sheetView>
  </sheetViews>
  <sheetFormatPr defaultColWidth="4.28125" defaultRowHeight="12.75"/>
  <cols>
    <col min="1" max="1" width="2.7109375" style="4" bestFit="1" customWidth="1"/>
    <col min="2" max="2" width="3.28125" style="34" bestFit="1" customWidth="1"/>
    <col min="3" max="3" width="25.00390625" style="5" bestFit="1" customWidth="1"/>
    <col min="4" max="4" width="4.00390625" style="35" bestFit="1" customWidth="1"/>
    <col min="5" max="5" width="20.8515625" style="24" bestFit="1" customWidth="1"/>
    <col min="6" max="6" width="5.8515625" style="6" bestFit="1" customWidth="1"/>
    <col min="7" max="7" width="13.57421875" style="7" bestFit="1" customWidth="1"/>
    <col min="8" max="9" width="3.140625" style="8" bestFit="1" customWidth="1"/>
    <col min="10" max="10" width="3.140625" style="89" bestFit="1" customWidth="1"/>
    <col min="11" max="11" width="2.57421875" style="9" bestFit="1" customWidth="1"/>
    <col min="12" max="12" width="7.28125" style="37" bestFit="1" customWidth="1"/>
    <col min="13" max="13" width="4.8515625" style="31" bestFit="1" customWidth="1"/>
    <col min="14" max="14" width="7.28125" style="37" bestFit="1" customWidth="1"/>
    <col min="15" max="15" width="4.8515625" style="31" bestFit="1" customWidth="1"/>
    <col min="16" max="16" width="7.28125" style="27" bestFit="1" customWidth="1"/>
    <col min="17" max="17" width="4.8515625" style="33" bestFit="1" customWidth="1"/>
    <col min="18" max="18" width="8.28125" style="38" bestFit="1" customWidth="1"/>
    <col min="19" max="19" width="5.57421875" style="39" bestFit="1" customWidth="1"/>
    <col min="20" max="20" width="4.28125" style="40" bestFit="1" customWidth="1"/>
    <col min="21" max="21" width="4.28125" style="30" bestFit="1" customWidth="1"/>
    <col min="22" max="22" width="8.28125" style="30" bestFit="1" customWidth="1"/>
    <col min="23" max="23" width="5.57421875" style="30" bestFit="1" customWidth="1"/>
    <col min="24" max="24" width="3.7109375" style="41" bestFit="1" customWidth="1"/>
    <col min="25" max="25" width="4.00390625" style="41" bestFit="1" customWidth="1"/>
    <col min="26" max="26" width="9.00390625" style="27" bestFit="1" customWidth="1"/>
    <col min="27" max="27" width="6.7109375" style="28" bestFit="1" customWidth="1"/>
    <col min="28" max="28" width="4.28125" style="42" bestFit="1" customWidth="1"/>
    <col min="29" max="16384" width="4.28125" style="5" customWidth="1"/>
  </cols>
  <sheetData>
    <row r="1" spans="1:28" s="1" customFormat="1" ht="12.75">
      <c r="A1" s="10" t="s">
        <v>0</v>
      </c>
      <c r="B1" s="98" t="s">
        <v>1</v>
      </c>
      <c r="C1" s="98"/>
      <c r="D1" s="92"/>
      <c r="E1" s="46"/>
      <c r="F1" s="47"/>
      <c r="G1" s="46"/>
      <c r="H1" s="11"/>
      <c r="I1" s="11"/>
      <c r="J1" s="85"/>
      <c r="K1" s="11"/>
      <c r="L1" s="102" t="s">
        <v>2</v>
      </c>
      <c r="M1" s="103"/>
      <c r="N1" s="103"/>
      <c r="O1" s="103"/>
      <c r="P1" s="103"/>
      <c r="Q1" s="103"/>
      <c r="R1" s="103"/>
      <c r="S1" s="103"/>
      <c r="T1" s="103"/>
      <c r="U1" s="103"/>
      <c r="V1" s="103"/>
      <c r="W1" s="103"/>
      <c r="X1" s="103"/>
      <c r="Y1" s="103"/>
      <c r="Z1" s="103"/>
      <c r="AA1" s="103"/>
      <c r="AB1" s="103"/>
    </row>
    <row r="2" spans="1:28" s="1" customFormat="1" ht="12.75">
      <c r="A2" s="10"/>
      <c r="B2" s="99" t="s">
        <v>3</v>
      </c>
      <c r="C2" s="100"/>
      <c r="D2" s="93"/>
      <c r="E2" s="12"/>
      <c r="F2" s="13"/>
      <c r="G2" s="12"/>
      <c r="H2" s="50"/>
      <c r="I2" s="50"/>
      <c r="J2" s="86"/>
      <c r="K2" s="14"/>
      <c r="L2" s="104"/>
      <c r="M2" s="104"/>
      <c r="N2" s="104"/>
      <c r="O2" s="104"/>
      <c r="P2" s="104"/>
      <c r="Q2" s="104"/>
      <c r="R2" s="104"/>
      <c r="S2" s="104"/>
      <c r="T2" s="104"/>
      <c r="U2" s="104"/>
      <c r="V2" s="104"/>
      <c r="W2" s="104"/>
      <c r="X2" s="104"/>
      <c r="Y2" s="104"/>
      <c r="Z2" s="104"/>
      <c r="AA2" s="104"/>
      <c r="AB2" s="104"/>
    </row>
    <row r="3" spans="1:28" s="1" customFormat="1" ht="11.25">
      <c r="A3" s="10"/>
      <c r="B3" s="101" t="s">
        <v>95</v>
      </c>
      <c r="C3" s="101"/>
      <c r="D3" s="94"/>
      <c r="E3" s="48"/>
      <c r="F3" s="49"/>
      <c r="G3" s="48"/>
      <c r="H3" s="15"/>
      <c r="I3" s="15"/>
      <c r="J3" s="87"/>
      <c r="K3" s="15"/>
      <c r="L3" s="105"/>
      <c r="M3" s="105"/>
      <c r="N3" s="105"/>
      <c r="O3" s="105"/>
      <c r="P3" s="105"/>
      <c r="Q3" s="105"/>
      <c r="R3" s="105"/>
      <c r="S3" s="105"/>
      <c r="T3" s="105"/>
      <c r="U3" s="105"/>
      <c r="V3" s="105"/>
      <c r="W3" s="105"/>
      <c r="X3" s="105"/>
      <c r="Y3" s="105"/>
      <c r="Z3" s="105"/>
      <c r="AA3" s="105"/>
      <c r="AB3" s="105"/>
    </row>
    <row r="4" spans="1:28" s="2" customFormat="1" ht="11.25" customHeight="1">
      <c r="A4" s="83"/>
      <c r="B4" s="43"/>
      <c r="C4" s="16"/>
      <c r="D4" s="44"/>
      <c r="E4" s="16"/>
      <c r="F4" s="17"/>
      <c r="G4" s="18"/>
      <c r="H4" s="18"/>
      <c r="I4" s="18"/>
      <c r="J4" s="88"/>
      <c r="K4" s="18"/>
      <c r="L4" s="96" t="s">
        <v>4</v>
      </c>
      <c r="M4" s="97"/>
      <c r="N4" s="96" t="s">
        <v>5</v>
      </c>
      <c r="O4" s="97"/>
      <c r="P4" s="96" t="s">
        <v>6</v>
      </c>
      <c r="Q4" s="97"/>
      <c r="R4" s="96" t="s">
        <v>7</v>
      </c>
      <c r="S4" s="106"/>
      <c r="T4" s="106"/>
      <c r="U4" s="97"/>
      <c r="V4" s="96" t="s">
        <v>8</v>
      </c>
      <c r="W4" s="97"/>
      <c r="X4" s="96" t="s">
        <v>9</v>
      </c>
      <c r="Y4" s="97"/>
      <c r="Z4" s="95" t="s">
        <v>10</v>
      </c>
      <c r="AA4" s="95"/>
      <c r="AB4" s="95"/>
    </row>
    <row r="5" spans="1:28" s="3" customFormat="1" ht="57.75">
      <c r="A5" s="84"/>
      <c r="B5" s="45"/>
      <c r="C5" s="19" t="s">
        <v>11</v>
      </c>
      <c r="D5" s="20" t="s">
        <v>12</v>
      </c>
      <c r="E5" s="19" t="s">
        <v>13</v>
      </c>
      <c r="F5" s="21" t="s">
        <v>14</v>
      </c>
      <c r="G5" s="22" t="s">
        <v>15</v>
      </c>
      <c r="H5" s="23" t="s">
        <v>48</v>
      </c>
      <c r="I5" s="23" t="s">
        <v>16</v>
      </c>
      <c r="J5" s="91" t="s">
        <v>17</v>
      </c>
      <c r="K5" s="23" t="s">
        <v>18</v>
      </c>
      <c r="L5" s="25" t="s">
        <v>19</v>
      </c>
      <c r="M5" s="26" t="s">
        <v>20</v>
      </c>
      <c r="N5" s="25" t="s">
        <v>19</v>
      </c>
      <c r="O5" s="26" t="s">
        <v>20</v>
      </c>
      <c r="P5" s="25" t="s">
        <v>19</v>
      </c>
      <c r="Q5" s="26" t="s">
        <v>20</v>
      </c>
      <c r="R5" s="25" t="s">
        <v>21</v>
      </c>
      <c r="S5" s="26" t="s">
        <v>22</v>
      </c>
      <c r="T5" s="51" t="s">
        <v>23</v>
      </c>
      <c r="U5" s="51" t="s">
        <v>24</v>
      </c>
      <c r="V5" s="25" t="s">
        <v>19</v>
      </c>
      <c r="W5" s="26" t="s">
        <v>25</v>
      </c>
      <c r="X5" s="51" t="s">
        <v>26</v>
      </c>
      <c r="Y5" s="51" t="s">
        <v>27</v>
      </c>
      <c r="Z5" s="25" t="s">
        <v>19</v>
      </c>
      <c r="AA5" s="26" t="s">
        <v>20</v>
      </c>
      <c r="AB5" s="51" t="s">
        <v>24</v>
      </c>
    </row>
    <row r="6" spans="4:25" ht="11.25">
      <c r="D6" s="36"/>
      <c r="X6" s="30"/>
      <c r="Y6" s="30"/>
    </row>
    <row r="7" spans="1:28" s="29" customFormat="1" ht="11.25">
      <c r="A7" s="32">
        <v>1</v>
      </c>
      <c r="B7" s="52"/>
      <c r="C7" s="53" t="s">
        <v>66</v>
      </c>
      <c r="D7" s="54" t="s">
        <v>33</v>
      </c>
      <c r="E7" s="55" t="s">
        <v>66</v>
      </c>
      <c r="F7" s="56">
        <v>43161</v>
      </c>
      <c r="G7" s="57" t="s">
        <v>49</v>
      </c>
      <c r="H7" s="58">
        <v>406</v>
      </c>
      <c r="I7" s="58">
        <v>352</v>
      </c>
      <c r="J7" s="90">
        <v>358</v>
      </c>
      <c r="K7" s="59">
        <v>6</v>
      </c>
      <c r="L7" s="60">
        <v>213262.7</v>
      </c>
      <c r="M7" s="61">
        <v>22979</v>
      </c>
      <c r="N7" s="60">
        <v>479258.1</v>
      </c>
      <c r="O7" s="61">
        <v>56922</v>
      </c>
      <c r="P7" s="60">
        <v>579035.28</v>
      </c>
      <c r="Q7" s="61">
        <v>70326</v>
      </c>
      <c r="R7" s="62">
        <f aca="true" t="shared" si="0" ref="R7:R38">L7+N7+P7</f>
        <v>1271556.08</v>
      </c>
      <c r="S7" s="63">
        <f aca="true" t="shared" si="1" ref="S7:S38">M7+O7+Q7</f>
        <v>150227</v>
      </c>
      <c r="T7" s="64">
        <f>S7/J7</f>
        <v>419.62849162011173</v>
      </c>
      <c r="U7" s="65">
        <f aca="true" t="shared" si="2" ref="U7:U38">R7/S7</f>
        <v>8.46423132992072</v>
      </c>
      <c r="V7" s="66">
        <v>1969877.69</v>
      </c>
      <c r="W7" s="67">
        <v>157279</v>
      </c>
      <c r="X7" s="68">
        <f>IF(V7&lt;&gt;0,-(V7-R7)/V7,"")</f>
        <v>-0.3544999842096795</v>
      </c>
      <c r="Y7" s="68">
        <f>IF(W7&lt;&gt;0,-(W7-S7)/W7,"")</f>
        <v>-0.044837518041187956</v>
      </c>
      <c r="Z7" s="69">
        <v>39849637.45</v>
      </c>
      <c r="AA7" s="70">
        <v>3337891</v>
      </c>
      <c r="AB7" s="71">
        <f aca="true" t="shared" si="3" ref="AB7:AB47">Z7/AA7</f>
        <v>11.938567631477481</v>
      </c>
    </row>
    <row r="8" spans="1:28" s="29" customFormat="1" ht="11.25">
      <c r="A8" s="32">
        <v>2</v>
      </c>
      <c r="B8" s="52"/>
      <c r="C8" s="53" t="s">
        <v>87</v>
      </c>
      <c r="D8" s="54" t="s">
        <v>34</v>
      </c>
      <c r="E8" s="55" t="s">
        <v>87</v>
      </c>
      <c r="F8" s="56">
        <v>43189</v>
      </c>
      <c r="G8" s="57" t="s">
        <v>49</v>
      </c>
      <c r="H8" s="58">
        <v>351</v>
      </c>
      <c r="I8" s="58">
        <v>367</v>
      </c>
      <c r="J8" s="90">
        <v>367</v>
      </c>
      <c r="K8" s="59">
        <v>2</v>
      </c>
      <c r="L8" s="60">
        <v>248476.86</v>
      </c>
      <c r="M8" s="61">
        <v>21722</v>
      </c>
      <c r="N8" s="60">
        <v>670374.03</v>
      </c>
      <c r="O8" s="61">
        <v>53351</v>
      </c>
      <c r="P8" s="60">
        <v>652052.49</v>
      </c>
      <c r="Q8" s="61">
        <v>52182</v>
      </c>
      <c r="R8" s="62">
        <f t="shared" si="0"/>
        <v>1570903.38</v>
      </c>
      <c r="S8" s="63">
        <f t="shared" si="1"/>
        <v>127255</v>
      </c>
      <c r="T8" s="64">
        <f>S8/J8</f>
        <v>346.74386920980925</v>
      </c>
      <c r="U8" s="65">
        <f t="shared" si="2"/>
        <v>12.344531688342304</v>
      </c>
      <c r="V8" s="66">
        <v>2065535.42</v>
      </c>
      <c r="W8" s="67">
        <v>165022</v>
      </c>
      <c r="X8" s="68">
        <f>IF(V8&lt;&gt;0,-(V8-R8)/V8,"")</f>
        <v>-0.2394691638839096</v>
      </c>
      <c r="Y8" s="68">
        <f>IF(W8&lt;&gt;0,-(W8-S8)/W8,"")</f>
        <v>-0.22886039437165953</v>
      </c>
      <c r="Z8" s="69">
        <v>4285473.13</v>
      </c>
      <c r="AA8" s="70">
        <v>357872</v>
      </c>
      <c r="AB8" s="71">
        <f t="shared" si="3"/>
        <v>11.97487685541199</v>
      </c>
    </row>
    <row r="9" spans="1:28" s="29" customFormat="1" ht="11.25">
      <c r="A9" s="32">
        <v>3</v>
      </c>
      <c r="B9" s="72" t="s">
        <v>28</v>
      </c>
      <c r="C9" s="53" t="s">
        <v>106</v>
      </c>
      <c r="D9" s="54" t="s">
        <v>29</v>
      </c>
      <c r="E9" s="55" t="s">
        <v>106</v>
      </c>
      <c r="F9" s="56">
        <v>43196</v>
      </c>
      <c r="G9" s="57" t="s">
        <v>32</v>
      </c>
      <c r="H9" s="58">
        <v>383</v>
      </c>
      <c r="I9" s="58">
        <v>383</v>
      </c>
      <c r="J9" s="90">
        <v>584</v>
      </c>
      <c r="K9" s="59">
        <v>1</v>
      </c>
      <c r="L9" s="60">
        <v>279063</v>
      </c>
      <c r="M9" s="61">
        <v>22451</v>
      </c>
      <c r="N9" s="60">
        <v>501815</v>
      </c>
      <c r="O9" s="61">
        <v>39824</v>
      </c>
      <c r="P9" s="60">
        <v>612209</v>
      </c>
      <c r="Q9" s="61">
        <v>48410</v>
      </c>
      <c r="R9" s="62">
        <f t="shared" si="0"/>
        <v>1393087</v>
      </c>
      <c r="S9" s="63">
        <f t="shared" si="1"/>
        <v>110685</v>
      </c>
      <c r="T9" s="64">
        <f>S9/J9</f>
        <v>189.5291095890411</v>
      </c>
      <c r="U9" s="65">
        <f t="shared" si="2"/>
        <v>12.58605050368162</v>
      </c>
      <c r="V9" s="66"/>
      <c r="W9" s="67"/>
      <c r="X9" s="68"/>
      <c r="Y9" s="68"/>
      <c r="Z9" s="69">
        <v>1393087</v>
      </c>
      <c r="AA9" s="70">
        <v>110685</v>
      </c>
      <c r="AB9" s="71">
        <f t="shared" si="3"/>
        <v>12.58605050368162</v>
      </c>
    </row>
    <row r="10" spans="1:28" s="29" customFormat="1" ht="11.25">
      <c r="A10" s="32">
        <v>4</v>
      </c>
      <c r="B10" s="72" t="s">
        <v>28</v>
      </c>
      <c r="C10" s="53" t="s">
        <v>98</v>
      </c>
      <c r="D10" s="54" t="s">
        <v>34</v>
      </c>
      <c r="E10" s="55" t="s">
        <v>99</v>
      </c>
      <c r="F10" s="56">
        <v>43196</v>
      </c>
      <c r="G10" s="57" t="s">
        <v>49</v>
      </c>
      <c r="H10" s="58">
        <v>265</v>
      </c>
      <c r="I10" s="58">
        <v>265</v>
      </c>
      <c r="J10" s="90">
        <v>265</v>
      </c>
      <c r="K10" s="59">
        <v>1</v>
      </c>
      <c r="L10" s="60">
        <v>66144.61</v>
      </c>
      <c r="M10" s="61">
        <v>4641</v>
      </c>
      <c r="N10" s="60">
        <v>257977.9</v>
      </c>
      <c r="O10" s="61">
        <v>18550</v>
      </c>
      <c r="P10" s="60">
        <v>286696.81</v>
      </c>
      <c r="Q10" s="61">
        <v>20827</v>
      </c>
      <c r="R10" s="62">
        <f t="shared" si="0"/>
        <v>610819.3200000001</v>
      </c>
      <c r="S10" s="63">
        <f t="shared" si="1"/>
        <v>44018</v>
      </c>
      <c r="T10" s="64">
        <f>S10/J10</f>
        <v>166.1056603773585</v>
      </c>
      <c r="U10" s="65">
        <f t="shared" si="2"/>
        <v>13.876580489799629</v>
      </c>
      <c r="V10" s="66"/>
      <c r="W10" s="67"/>
      <c r="X10" s="68"/>
      <c r="Y10" s="68"/>
      <c r="Z10" s="69">
        <v>610819.32</v>
      </c>
      <c r="AA10" s="70">
        <v>44018</v>
      </c>
      <c r="AB10" s="71">
        <f t="shared" si="3"/>
        <v>13.876580489799625</v>
      </c>
    </row>
    <row r="11" spans="1:28" s="29" customFormat="1" ht="11.25">
      <c r="A11" s="32">
        <v>5</v>
      </c>
      <c r="B11" s="72" t="s">
        <v>28</v>
      </c>
      <c r="C11" s="73" t="s">
        <v>85</v>
      </c>
      <c r="D11" s="74" t="s">
        <v>35</v>
      </c>
      <c r="E11" s="75" t="s">
        <v>86</v>
      </c>
      <c r="F11" s="76">
        <v>43189</v>
      </c>
      <c r="G11" s="57" t="s">
        <v>37</v>
      </c>
      <c r="H11" s="77">
        <v>16</v>
      </c>
      <c r="I11" s="77">
        <v>263</v>
      </c>
      <c r="J11" s="90">
        <v>270</v>
      </c>
      <c r="K11" s="59">
        <v>2</v>
      </c>
      <c r="L11" s="60">
        <v>165708</v>
      </c>
      <c r="M11" s="61">
        <v>8979</v>
      </c>
      <c r="N11" s="60">
        <v>298044</v>
      </c>
      <c r="O11" s="61">
        <v>16600</v>
      </c>
      <c r="P11" s="60">
        <v>279425</v>
      </c>
      <c r="Q11" s="61">
        <v>16235</v>
      </c>
      <c r="R11" s="62">
        <f t="shared" si="0"/>
        <v>743177</v>
      </c>
      <c r="S11" s="63">
        <f t="shared" si="1"/>
        <v>41814</v>
      </c>
      <c r="T11" s="64">
        <f>S11/J11</f>
        <v>154.86666666666667</v>
      </c>
      <c r="U11" s="65">
        <f t="shared" si="2"/>
        <v>17.773401253168796</v>
      </c>
      <c r="V11" s="66">
        <v>897503</v>
      </c>
      <c r="W11" s="67">
        <v>52516</v>
      </c>
      <c r="X11" s="68">
        <f aca="true" t="shared" si="4" ref="X11:Y15">IF(V11&lt;&gt;0,-(V11-R11)/V11,"")</f>
        <v>-0.17195040016579333</v>
      </c>
      <c r="Y11" s="68">
        <f t="shared" si="4"/>
        <v>-0.2037855129865184</v>
      </c>
      <c r="Z11" s="78">
        <v>2143912</v>
      </c>
      <c r="AA11" s="79">
        <v>127043</v>
      </c>
      <c r="AB11" s="71">
        <f t="shared" si="3"/>
        <v>16.87548310414584</v>
      </c>
    </row>
    <row r="12" spans="1:28" s="29" customFormat="1" ht="11.25">
      <c r="A12" s="32">
        <v>6</v>
      </c>
      <c r="B12" s="52"/>
      <c r="C12" s="53" t="s">
        <v>75</v>
      </c>
      <c r="D12" s="54" t="s">
        <v>29</v>
      </c>
      <c r="E12" s="55" t="s">
        <v>75</v>
      </c>
      <c r="F12" s="56">
        <v>43175</v>
      </c>
      <c r="G12" s="57" t="s">
        <v>32</v>
      </c>
      <c r="H12" s="58">
        <v>346</v>
      </c>
      <c r="I12" s="58">
        <v>231</v>
      </c>
      <c r="J12" s="90">
        <v>231</v>
      </c>
      <c r="K12" s="59">
        <v>4</v>
      </c>
      <c r="L12" s="60">
        <v>79492</v>
      </c>
      <c r="M12" s="61">
        <v>5776</v>
      </c>
      <c r="N12" s="60">
        <v>134831</v>
      </c>
      <c r="O12" s="61">
        <v>9643</v>
      </c>
      <c r="P12" s="60">
        <v>156550</v>
      </c>
      <c r="Q12" s="61">
        <v>11148</v>
      </c>
      <c r="R12" s="62">
        <f t="shared" si="0"/>
        <v>370873</v>
      </c>
      <c r="S12" s="63">
        <f t="shared" si="1"/>
        <v>26567</v>
      </c>
      <c r="T12" s="64">
        <f>S12/J12</f>
        <v>115.008658008658</v>
      </c>
      <c r="U12" s="65">
        <f t="shared" si="2"/>
        <v>13.959912673617646</v>
      </c>
      <c r="V12" s="66">
        <v>669470</v>
      </c>
      <c r="W12" s="67">
        <v>50707</v>
      </c>
      <c r="X12" s="68">
        <f t="shared" si="4"/>
        <v>-0.44601998595904224</v>
      </c>
      <c r="Y12" s="68">
        <f t="shared" si="4"/>
        <v>-0.4760683929240539</v>
      </c>
      <c r="Z12" s="69">
        <v>6928736</v>
      </c>
      <c r="AA12" s="70">
        <v>540828</v>
      </c>
      <c r="AB12" s="71">
        <f t="shared" si="3"/>
        <v>12.811348524854482</v>
      </c>
    </row>
    <row r="13" spans="1:28" s="29" customFormat="1" ht="11.25">
      <c r="A13" s="32">
        <v>7</v>
      </c>
      <c r="B13" s="52"/>
      <c r="C13" s="53" t="s">
        <v>83</v>
      </c>
      <c r="D13" s="54" t="s">
        <v>36</v>
      </c>
      <c r="E13" s="55" t="s">
        <v>84</v>
      </c>
      <c r="F13" s="56">
        <v>43182</v>
      </c>
      <c r="G13" s="57" t="s">
        <v>32</v>
      </c>
      <c r="H13" s="58">
        <v>290</v>
      </c>
      <c r="I13" s="58">
        <v>228</v>
      </c>
      <c r="J13" s="90">
        <v>228</v>
      </c>
      <c r="K13" s="59">
        <v>3</v>
      </c>
      <c r="L13" s="60">
        <v>53489</v>
      </c>
      <c r="M13" s="61">
        <v>3963</v>
      </c>
      <c r="N13" s="60">
        <v>115578</v>
      </c>
      <c r="O13" s="61">
        <v>8512</v>
      </c>
      <c r="P13" s="60">
        <v>132405</v>
      </c>
      <c r="Q13" s="61">
        <v>9787</v>
      </c>
      <c r="R13" s="62">
        <f t="shared" si="0"/>
        <v>301472</v>
      </c>
      <c r="S13" s="63">
        <f t="shared" si="1"/>
        <v>22262</v>
      </c>
      <c r="T13" s="64">
        <f>S13/J13</f>
        <v>97.64035087719299</v>
      </c>
      <c r="U13" s="65">
        <f t="shared" si="2"/>
        <v>13.541999820321625</v>
      </c>
      <c r="V13" s="66">
        <v>574518</v>
      </c>
      <c r="W13" s="67">
        <v>42139</v>
      </c>
      <c r="X13" s="68">
        <f t="shared" si="4"/>
        <v>-0.4752610013959528</v>
      </c>
      <c r="Y13" s="68">
        <f t="shared" si="4"/>
        <v>-0.47170079973421297</v>
      </c>
      <c r="Z13" s="69">
        <v>3017321</v>
      </c>
      <c r="AA13" s="70">
        <v>213310</v>
      </c>
      <c r="AB13" s="71">
        <f t="shared" si="3"/>
        <v>14.145239323050959</v>
      </c>
    </row>
    <row r="14" spans="1:28" s="29" customFormat="1" ht="11.25">
      <c r="A14" s="32">
        <v>8</v>
      </c>
      <c r="B14" s="52"/>
      <c r="C14" s="53" t="s">
        <v>89</v>
      </c>
      <c r="D14" s="54" t="s">
        <v>38</v>
      </c>
      <c r="E14" s="55" t="s">
        <v>89</v>
      </c>
      <c r="F14" s="56">
        <v>43189</v>
      </c>
      <c r="G14" s="57" t="s">
        <v>30</v>
      </c>
      <c r="H14" s="58">
        <v>75</v>
      </c>
      <c r="I14" s="58">
        <v>78</v>
      </c>
      <c r="J14" s="90">
        <v>78</v>
      </c>
      <c r="K14" s="59">
        <v>2</v>
      </c>
      <c r="L14" s="60">
        <v>69575.75</v>
      </c>
      <c r="M14" s="61">
        <v>4194</v>
      </c>
      <c r="N14" s="60">
        <v>99213.49</v>
      </c>
      <c r="O14" s="61">
        <v>5903</v>
      </c>
      <c r="P14" s="60">
        <v>111928.04</v>
      </c>
      <c r="Q14" s="61">
        <v>6752</v>
      </c>
      <c r="R14" s="62">
        <f t="shared" si="0"/>
        <v>280717.27999999997</v>
      </c>
      <c r="S14" s="63">
        <f t="shared" si="1"/>
        <v>16849</v>
      </c>
      <c r="T14" s="64">
        <f>S14/J14</f>
        <v>216.01282051282053</v>
      </c>
      <c r="U14" s="65">
        <f t="shared" si="2"/>
        <v>16.660767998100777</v>
      </c>
      <c r="V14" s="66">
        <v>291685.25</v>
      </c>
      <c r="W14" s="67">
        <v>18429</v>
      </c>
      <c r="X14" s="68">
        <f t="shared" si="4"/>
        <v>-0.03760207278221998</v>
      </c>
      <c r="Y14" s="68">
        <f t="shared" si="4"/>
        <v>-0.08573444028433447</v>
      </c>
      <c r="Z14" s="69">
        <v>797373.15</v>
      </c>
      <c r="AA14" s="70">
        <v>52132</v>
      </c>
      <c r="AB14" s="71">
        <f t="shared" si="3"/>
        <v>15.295272577303768</v>
      </c>
    </row>
    <row r="15" spans="1:28" s="29" customFormat="1" ht="11.25">
      <c r="A15" s="32">
        <v>9</v>
      </c>
      <c r="B15" s="80"/>
      <c r="C15" s="73" t="s">
        <v>73</v>
      </c>
      <c r="D15" s="74" t="s">
        <v>38</v>
      </c>
      <c r="E15" s="75" t="s">
        <v>73</v>
      </c>
      <c r="F15" s="76">
        <v>43175</v>
      </c>
      <c r="G15" s="57" t="s">
        <v>37</v>
      </c>
      <c r="H15" s="77">
        <v>299</v>
      </c>
      <c r="I15" s="77">
        <v>116</v>
      </c>
      <c r="J15" s="90">
        <v>116</v>
      </c>
      <c r="K15" s="59">
        <v>4</v>
      </c>
      <c r="L15" s="60">
        <v>46436</v>
      </c>
      <c r="M15" s="61">
        <v>2953</v>
      </c>
      <c r="N15" s="60">
        <v>95435</v>
      </c>
      <c r="O15" s="61">
        <v>6026</v>
      </c>
      <c r="P15" s="60">
        <v>97026</v>
      </c>
      <c r="Q15" s="61">
        <v>6170</v>
      </c>
      <c r="R15" s="62">
        <f t="shared" si="0"/>
        <v>238897</v>
      </c>
      <c r="S15" s="63">
        <f t="shared" si="1"/>
        <v>15149</v>
      </c>
      <c r="T15" s="64">
        <f>S15/J15</f>
        <v>130.5948275862069</v>
      </c>
      <c r="U15" s="65">
        <f t="shared" si="2"/>
        <v>15.769819790085155</v>
      </c>
      <c r="V15" s="66">
        <v>421970</v>
      </c>
      <c r="W15" s="67">
        <v>28740</v>
      </c>
      <c r="X15" s="68">
        <f t="shared" si="4"/>
        <v>-0.43385311752020284</v>
      </c>
      <c r="Y15" s="68">
        <f t="shared" si="4"/>
        <v>-0.4728949199721642</v>
      </c>
      <c r="Z15" s="78">
        <v>4412695</v>
      </c>
      <c r="AA15" s="79">
        <v>302640</v>
      </c>
      <c r="AB15" s="71">
        <f t="shared" si="3"/>
        <v>14.580673407348666</v>
      </c>
    </row>
    <row r="16" spans="1:28" s="29" customFormat="1" ht="11.25">
      <c r="A16" s="32">
        <v>10</v>
      </c>
      <c r="B16" s="72" t="s">
        <v>28</v>
      </c>
      <c r="C16" s="73" t="s">
        <v>105</v>
      </c>
      <c r="D16" s="74" t="s">
        <v>29</v>
      </c>
      <c r="E16" s="75" t="s">
        <v>104</v>
      </c>
      <c r="F16" s="76">
        <v>43196</v>
      </c>
      <c r="G16" s="57" t="s">
        <v>39</v>
      </c>
      <c r="H16" s="77">
        <v>106</v>
      </c>
      <c r="I16" s="77">
        <v>106</v>
      </c>
      <c r="J16" s="90">
        <v>106</v>
      </c>
      <c r="K16" s="59">
        <v>1</v>
      </c>
      <c r="L16" s="60">
        <v>31015.93</v>
      </c>
      <c r="M16" s="61">
        <v>2328</v>
      </c>
      <c r="N16" s="60">
        <v>64357.89</v>
      </c>
      <c r="O16" s="61">
        <v>4859</v>
      </c>
      <c r="P16" s="60">
        <v>63319.44</v>
      </c>
      <c r="Q16" s="61">
        <v>4863</v>
      </c>
      <c r="R16" s="62">
        <f t="shared" si="0"/>
        <v>158693.26</v>
      </c>
      <c r="S16" s="63">
        <f t="shared" si="1"/>
        <v>12050</v>
      </c>
      <c r="T16" s="64">
        <f>S16/J16</f>
        <v>113.67924528301887</v>
      </c>
      <c r="U16" s="65">
        <f t="shared" si="2"/>
        <v>13.169565145228217</v>
      </c>
      <c r="V16" s="66"/>
      <c r="W16" s="67"/>
      <c r="X16" s="68"/>
      <c r="Y16" s="68"/>
      <c r="Z16" s="78">
        <v>158693.26</v>
      </c>
      <c r="AA16" s="79">
        <v>12050</v>
      </c>
      <c r="AB16" s="71">
        <f t="shared" si="3"/>
        <v>13.169565145228217</v>
      </c>
    </row>
    <row r="17" spans="1:28" s="29" customFormat="1" ht="11.25">
      <c r="A17" s="32">
        <v>11</v>
      </c>
      <c r="B17" s="72" t="s">
        <v>28</v>
      </c>
      <c r="C17" s="53" t="s">
        <v>100</v>
      </c>
      <c r="D17" s="54" t="s">
        <v>33</v>
      </c>
      <c r="E17" s="55" t="s">
        <v>100</v>
      </c>
      <c r="F17" s="56">
        <v>43196</v>
      </c>
      <c r="G17" s="57" t="s">
        <v>49</v>
      </c>
      <c r="H17" s="58">
        <v>108</v>
      </c>
      <c r="I17" s="58">
        <v>108</v>
      </c>
      <c r="J17" s="90">
        <v>108</v>
      </c>
      <c r="K17" s="59">
        <v>1</v>
      </c>
      <c r="L17" s="60">
        <v>16029.97</v>
      </c>
      <c r="M17" s="61">
        <v>1247</v>
      </c>
      <c r="N17" s="60">
        <v>37529.1</v>
      </c>
      <c r="O17" s="61">
        <v>2844</v>
      </c>
      <c r="P17" s="60">
        <v>51921.41</v>
      </c>
      <c r="Q17" s="61">
        <v>3929</v>
      </c>
      <c r="R17" s="62">
        <f t="shared" si="0"/>
        <v>105480.48000000001</v>
      </c>
      <c r="S17" s="63">
        <f t="shared" si="1"/>
        <v>8020</v>
      </c>
      <c r="T17" s="64">
        <f>S17/J17</f>
        <v>74.25925925925925</v>
      </c>
      <c r="U17" s="65">
        <f t="shared" si="2"/>
        <v>13.152179551122195</v>
      </c>
      <c r="V17" s="66"/>
      <c r="W17" s="67"/>
      <c r="X17" s="68"/>
      <c r="Y17" s="68"/>
      <c r="Z17" s="69">
        <v>105480.48</v>
      </c>
      <c r="AA17" s="70">
        <v>8020</v>
      </c>
      <c r="AB17" s="71">
        <f t="shared" si="3"/>
        <v>13.152179551122194</v>
      </c>
    </row>
    <row r="18" spans="1:28" s="29" customFormat="1" ht="11.25">
      <c r="A18" s="32">
        <v>12</v>
      </c>
      <c r="B18" s="52"/>
      <c r="C18" s="53" t="s">
        <v>77</v>
      </c>
      <c r="D18" s="54" t="s">
        <v>33</v>
      </c>
      <c r="E18" s="55" t="s">
        <v>78</v>
      </c>
      <c r="F18" s="56">
        <v>43182</v>
      </c>
      <c r="G18" s="57" t="s">
        <v>40</v>
      </c>
      <c r="H18" s="58">
        <v>250</v>
      </c>
      <c r="I18" s="58">
        <v>59</v>
      </c>
      <c r="J18" s="90">
        <v>59</v>
      </c>
      <c r="K18" s="59">
        <v>3</v>
      </c>
      <c r="L18" s="60">
        <v>6529.24</v>
      </c>
      <c r="M18" s="61">
        <v>587</v>
      </c>
      <c r="N18" s="60">
        <v>17421.35</v>
      </c>
      <c r="O18" s="61">
        <v>1310</v>
      </c>
      <c r="P18" s="60">
        <v>22287.48</v>
      </c>
      <c r="Q18" s="61">
        <v>1638</v>
      </c>
      <c r="R18" s="62">
        <f t="shared" si="0"/>
        <v>46238.06999999999</v>
      </c>
      <c r="S18" s="63">
        <f t="shared" si="1"/>
        <v>3535</v>
      </c>
      <c r="T18" s="64">
        <f>S18/J18</f>
        <v>59.91525423728814</v>
      </c>
      <c r="U18" s="65">
        <f t="shared" si="2"/>
        <v>13.080076379066476</v>
      </c>
      <c r="V18" s="66">
        <v>237765.24</v>
      </c>
      <c r="W18" s="67">
        <v>18858</v>
      </c>
      <c r="X18" s="68">
        <f>IF(V18&lt;&gt;0,-(V18-R18)/V18,"")</f>
        <v>-0.8055305729298361</v>
      </c>
      <c r="Y18" s="68">
        <f>IF(W18&lt;&gt;0,-(W18-S18)/W18,"")</f>
        <v>-0.8125463994060876</v>
      </c>
      <c r="Z18" s="81">
        <v>1112349.09</v>
      </c>
      <c r="AA18" s="82">
        <v>88417</v>
      </c>
      <c r="AB18" s="71">
        <f t="shared" si="3"/>
        <v>12.58071513396745</v>
      </c>
    </row>
    <row r="19" spans="1:28" s="29" customFormat="1" ht="11.25">
      <c r="A19" s="32">
        <v>13</v>
      </c>
      <c r="B19" s="72" t="s">
        <v>28</v>
      </c>
      <c r="C19" s="53" t="s">
        <v>97</v>
      </c>
      <c r="D19" s="54" t="s">
        <v>35</v>
      </c>
      <c r="E19" s="55" t="s">
        <v>96</v>
      </c>
      <c r="F19" s="56">
        <v>43196</v>
      </c>
      <c r="G19" s="57" t="s">
        <v>40</v>
      </c>
      <c r="H19" s="58">
        <v>40</v>
      </c>
      <c r="I19" s="58">
        <v>40</v>
      </c>
      <c r="J19" s="90">
        <v>40</v>
      </c>
      <c r="K19" s="59">
        <v>1</v>
      </c>
      <c r="L19" s="60">
        <v>12337.64</v>
      </c>
      <c r="M19" s="61">
        <v>732</v>
      </c>
      <c r="N19" s="60">
        <v>22333.63</v>
      </c>
      <c r="O19" s="61">
        <v>1214</v>
      </c>
      <c r="P19" s="60">
        <v>19710.11</v>
      </c>
      <c r="Q19" s="61">
        <v>1135</v>
      </c>
      <c r="R19" s="62">
        <f t="shared" si="0"/>
        <v>54381.380000000005</v>
      </c>
      <c r="S19" s="63">
        <f t="shared" si="1"/>
        <v>3081</v>
      </c>
      <c r="T19" s="64">
        <f>S19/J19</f>
        <v>77.025</v>
      </c>
      <c r="U19" s="65">
        <f t="shared" si="2"/>
        <v>17.650561506004546</v>
      </c>
      <c r="V19" s="66"/>
      <c r="W19" s="67"/>
      <c r="X19" s="68"/>
      <c r="Y19" s="68"/>
      <c r="Z19" s="81">
        <v>54381.380000000005</v>
      </c>
      <c r="AA19" s="82">
        <v>3081</v>
      </c>
      <c r="AB19" s="71">
        <f t="shared" si="3"/>
        <v>17.650561506004546</v>
      </c>
    </row>
    <row r="20" spans="1:28" s="29" customFormat="1" ht="11.25">
      <c r="A20" s="32">
        <v>14</v>
      </c>
      <c r="B20" s="52"/>
      <c r="C20" s="53" t="s">
        <v>74</v>
      </c>
      <c r="D20" s="54" t="s">
        <v>38</v>
      </c>
      <c r="E20" s="55" t="s">
        <v>74</v>
      </c>
      <c r="F20" s="56">
        <v>43175</v>
      </c>
      <c r="G20" s="57" t="s">
        <v>49</v>
      </c>
      <c r="H20" s="58">
        <v>355</v>
      </c>
      <c r="I20" s="58">
        <v>29</v>
      </c>
      <c r="J20" s="90">
        <v>29</v>
      </c>
      <c r="K20" s="59">
        <v>4</v>
      </c>
      <c r="L20" s="60">
        <v>5170.39</v>
      </c>
      <c r="M20" s="61">
        <v>394</v>
      </c>
      <c r="N20" s="60">
        <v>11238.73</v>
      </c>
      <c r="O20" s="61">
        <v>889</v>
      </c>
      <c r="P20" s="60">
        <v>13130.73</v>
      </c>
      <c r="Q20" s="61">
        <v>1011</v>
      </c>
      <c r="R20" s="62">
        <f t="shared" si="0"/>
        <v>29539.85</v>
      </c>
      <c r="S20" s="63">
        <f t="shared" si="1"/>
        <v>2294</v>
      </c>
      <c r="T20" s="64">
        <f>S20/J20</f>
        <v>79.10344827586206</v>
      </c>
      <c r="U20" s="65">
        <f t="shared" si="2"/>
        <v>12.877005231037488</v>
      </c>
      <c r="V20" s="66">
        <v>145452.95</v>
      </c>
      <c r="W20" s="67">
        <v>11058</v>
      </c>
      <c r="X20" s="68">
        <f aca="true" t="shared" si="5" ref="X20:Y23">IF(V20&lt;&gt;0,-(V20-R20)/V20,"")</f>
        <v>-0.7969113036208616</v>
      </c>
      <c r="Y20" s="68">
        <f t="shared" si="5"/>
        <v>-0.7925483812624344</v>
      </c>
      <c r="Z20" s="69">
        <v>2102824.91</v>
      </c>
      <c r="AA20" s="70">
        <v>171983</v>
      </c>
      <c r="AB20" s="71">
        <f t="shared" si="3"/>
        <v>12.226934697034011</v>
      </c>
    </row>
    <row r="21" spans="1:28" s="29" customFormat="1" ht="11.25">
      <c r="A21" s="32">
        <v>15</v>
      </c>
      <c r="B21" s="52"/>
      <c r="C21" s="53" t="s">
        <v>88</v>
      </c>
      <c r="D21" s="54" t="s">
        <v>33</v>
      </c>
      <c r="E21" s="55" t="s">
        <v>88</v>
      </c>
      <c r="F21" s="56">
        <v>43189</v>
      </c>
      <c r="G21" s="57" t="s">
        <v>49</v>
      </c>
      <c r="H21" s="58">
        <v>136</v>
      </c>
      <c r="I21" s="58">
        <v>58</v>
      </c>
      <c r="J21" s="90">
        <v>58</v>
      </c>
      <c r="K21" s="59">
        <v>2</v>
      </c>
      <c r="L21" s="60">
        <v>5820.44</v>
      </c>
      <c r="M21" s="61">
        <v>461</v>
      </c>
      <c r="N21" s="60">
        <v>10461.65</v>
      </c>
      <c r="O21" s="61">
        <v>810</v>
      </c>
      <c r="P21" s="60">
        <v>13165.32</v>
      </c>
      <c r="Q21" s="61">
        <v>1016</v>
      </c>
      <c r="R21" s="62">
        <f t="shared" si="0"/>
        <v>29447.41</v>
      </c>
      <c r="S21" s="63">
        <f t="shared" si="1"/>
        <v>2287</v>
      </c>
      <c r="T21" s="64">
        <f>S21/J21</f>
        <v>39.43103448275862</v>
      </c>
      <c r="U21" s="65">
        <f t="shared" si="2"/>
        <v>12.87599912549191</v>
      </c>
      <c r="V21" s="66">
        <v>148930.14</v>
      </c>
      <c r="W21" s="67">
        <v>11991</v>
      </c>
      <c r="X21" s="68">
        <f t="shared" si="5"/>
        <v>-0.8022736700576525</v>
      </c>
      <c r="Y21" s="68">
        <f t="shared" si="5"/>
        <v>-0.8092736218830789</v>
      </c>
      <c r="Z21" s="69">
        <v>250870.47</v>
      </c>
      <c r="AA21" s="70">
        <v>20978</v>
      </c>
      <c r="AB21" s="71">
        <f t="shared" si="3"/>
        <v>11.958741062065021</v>
      </c>
    </row>
    <row r="22" spans="1:28" s="29" customFormat="1" ht="11.25">
      <c r="A22" s="32">
        <v>16</v>
      </c>
      <c r="B22" s="80"/>
      <c r="C22" s="73" t="s">
        <v>67</v>
      </c>
      <c r="D22" s="74" t="s">
        <v>31</v>
      </c>
      <c r="E22" s="75" t="s">
        <v>68</v>
      </c>
      <c r="F22" s="76">
        <v>43161</v>
      </c>
      <c r="G22" s="57" t="s">
        <v>39</v>
      </c>
      <c r="H22" s="77">
        <v>207</v>
      </c>
      <c r="I22" s="77">
        <v>11</v>
      </c>
      <c r="J22" s="90">
        <v>11</v>
      </c>
      <c r="K22" s="59">
        <v>6</v>
      </c>
      <c r="L22" s="60">
        <v>9426.21</v>
      </c>
      <c r="M22" s="61">
        <v>455</v>
      </c>
      <c r="N22" s="60">
        <v>15124.44</v>
      </c>
      <c r="O22" s="61">
        <v>724</v>
      </c>
      <c r="P22" s="60">
        <v>16559.65</v>
      </c>
      <c r="Q22" s="61">
        <v>767</v>
      </c>
      <c r="R22" s="62">
        <f t="shared" si="0"/>
        <v>41110.3</v>
      </c>
      <c r="S22" s="63">
        <f t="shared" si="1"/>
        <v>1946</v>
      </c>
      <c r="T22" s="64">
        <f>S22/J22</f>
        <v>176.9090909090909</v>
      </c>
      <c r="U22" s="65">
        <f t="shared" si="2"/>
        <v>21.125539568345324</v>
      </c>
      <c r="V22" s="66">
        <v>52982.43</v>
      </c>
      <c r="W22" s="67">
        <v>2863</v>
      </c>
      <c r="X22" s="68">
        <f t="shared" si="5"/>
        <v>-0.2240767363822308</v>
      </c>
      <c r="Y22" s="68">
        <f t="shared" si="5"/>
        <v>-0.3202933985330073</v>
      </c>
      <c r="Z22" s="78">
        <v>2843862</v>
      </c>
      <c r="AA22" s="79">
        <v>193136</v>
      </c>
      <c r="AB22" s="71">
        <f t="shared" si="3"/>
        <v>14.724660342970756</v>
      </c>
    </row>
    <row r="23" spans="1:28" s="29" customFormat="1" ht="11.25">
      <c r="A23" s="32">
        <v>17</v>
      </c>
      <c r="B23" s="80"/>
      <c r="C23" s="73" t="s">
        <v>58</v>
      </c>
      <c r="D23" s="74" t="s">
        <v>34</v>
      </c>
      <c r="E23" s="75" t="s">
        <v>58</v>
      </c>
      <c r="F23" s="76">
        <v>43147</v>
      </c>
      <c r="G23" s="57" t="s">
        <v>39</v>
      </c>
      <c r="H23" s="77">
        <v>5</v>
      </c>
      <c r="I23" s="77">
        <v>45</v>
      </c>
      <c r="J23" s="90">
        <v>45</v>
      </c>
      <c r="K23" s="59">
        <v>7</v>
      </c>
      <c r="L23" s="60">
        <v>3333.31</v>
      </c>
      <c r="M23" s="61">
        <v>295</v>
      </c>
      <c r="N23" s="60">
        <v>7000.73</v>
      </c>
      <c r="O23" s="61">
        <v>624</v>
      </c>
      <c r="P23" s="60">
        <v>10063.09</v>
      </c>
      <c r="Q23" s="61">
        <v>860</v>
      </c>
      <c r="R23" s="62">
        <f t="shared" si="0"/>
        <v>20397.129999999997</v>
      </c>
      <c r="S23" s="63">
        <f t="shared" si="1"/>
        <v>1779</v>
      </c>
      <c r="T23" s="64">
        <f>S23/J23</f>
        <v>39.53333333333333</v>
      </c>
      <c r="U23" s="65">
        <f t="shared" si="2"/>
        <v>11.465503091624507</v>
      </c>
      <c r="V23" s="66">
        <v>23366.03</v>
      </c>
      <c r="W23" s="67">
        <v>1986</v>
      </c>
      <c r="X23" s="68">
        <f t="shared" si="5"/>
        <v>-0.12706052333237616</v>
      </c>
      <c r="Y23" s="68">
        <f t="shared" si="5"/>
        <v>-0.1042296072507553</v>
      </c>
      <c r="Z23" s="78">
        <v>832236.9</v>
      </c>
      <c r="AA23" s="79">
        <v>80960</v>
      </c>
      <c r="AB23" s="71">
        <f t="shared" si="3"/>
        <v>10.27960597826087</v>
      </c>
    </row>
    <row r="24" spans="1:28" s="29" customFormat="1" ht="11.25">
      <c r="A24" s="32">
        <v>18</v>
      </c>
      <c r="B24" s="72" t="s">
        <v>28</v>
      </c>
      <c r="C24" s="53" t="s">
        <v>101</v>
      </c>
      <c r="D24" s="54" t="s">
        <v>35</v>
      </c>
      <c r="E24" s="55" t="s">
        <v>101</v>
      </c>
      <c r="F24" s="56">
        <v>43196</v>
      </c>
      <c r="G24" s="57" t="s">
        <v>30</v>
      </c>
      <c r="H24" s="58">
        <v>44</v>
      </c>
      <c r="I24" s="58">
        <v>44</v>
      </c>
      <c r="J24" s="90">
        <v>44</v>
      </c>
      <c r="K24" s="59">
        <v>1</v>
      </c>
      <c r="L24" s="60">
        <v>2800.25</v>
      </c>
      <c r="M24" s="61">
        <v>230</v>
      </c>
      <c r="N24" s="60">
        <v>7878.5</v>
      </c>
      <c r="O24" s="61">
        <v>685</v>
      </c>
      <c r="P24" s="60">
        <v>8963.11</v>
      </c>
      <c r="Q24" s="61">
        <v>767</v>
      </c>
      <c r="R24" s="62">
        <f t="shared" si="0"/>
        <v>19641.86</v>
      </c>
      <c r="S24" s="63">
        <f t="shared" si="1"/>
        <v>1682</v>
      </c>
      <c r="T24" s="64">
        <f>S24/J24</f>
        <v>38.22727272727273</v>
      </c>
      <c r="U24" s="65">
        <f t="shared" si="2"/>
        <v>11.67768133174792</v>
      </c>
      <c r="V24" s="66"/>
      <c r="W24" s="67"/>
      <c r="X24" s="68"/>
      <c r="Y24" s="68"/>
      <c r="Z24" s="69">
        <v>19641.86</v>
      </c>
      <c r="AA24" s="70">
        <v>1682</v>
      </c>
      <c r="AB24" s="71">
        <f t="shared" si="3"/>
        <v>11.67768133174792</v>
      </c>
    </row>
    <row r="25" spans="1:28" s="29" customFormat="1" ht="11.25">
      <c r="A25" s="32">
        <v>19</v>
      </c>
      <c r="B25" s="52"/>
      <c r="C25" s="53" t="s">
        <v>69</v>
      </c>
      <c r="D25" s="54" t="s">
        <v>33</v>
      </c>
      <c r="E25" s="55" t="s">
        <v>69</v>
      </c>
      <c r="F25" s="56">
        <v>43168</v>
      </c>
      <c r="G25" s="57" t="s">
        <v>49</v>
      </c>
      <c r="H25" s="58">
        <v>326</v>
      </c>
      <c r="I25" s="58">
        <v>27</v>
      </c>
      <c r="J25" s="90">
        <v>27</v>
      </c>
      <c r="K25" s="59">
        <v>5</v>
      </c>
      <c r="L25" s="60">
        <v>3958.5</v>
      </c>
      <c r="M25" s="61">
        <v>699</v>
      </c>
      <c r="N25" s="60">
        <v>3193.4</v>
      </c>
      <c r="O25" s="61">
        <v>322</v>
      </c>
      <c r="P25" s="60">
        <v>3515.8</v>
      </c>
      <c r="Q25" s="61">
        <v>342</v>
      </c>
      <c r="R25" s="62">
        <f t="shared" si="0"/>
        <v>10667.7</v>
      </c>
      <c r="S25" s="63">
        <f t="shared" si="1"/>
        <v>1363</v>
      </c>
      <c r="T25" s="64">
        <f>S25/J25</f>
        <v>50.48148148148148</v>
      </c>
      <c r="U25" s="65">
        <f t="shared" si="2"/>
        <v>7.826632428466619</v>
      </c>
      <c r="V25" s="66">
        <v>28357.8</v>
      </c>
      <c r="W25" s="67">
        <v>3164</v>
      </c>
      <c r="X25" s="68">
        <f>IF(V25&lt;&gt;0,-(V25-R25)/V25,"")</f>
        <v>-0.6238177855828025</v>
      </c>
      <c r="Y25" s="68">
        <f>IF(W25&lt;&gt;0,-(W25-S25)/W25,"")</f>
        <v>-0.5692161820480405</v>
      </c>
      <c r="Z25" s="69">
        <v>2000799.1</v>
      </c>
      <c r="AA25" s="70">
        <v>189063</v>
      </c>
      <c r="AB25" s="71">
        <f t="shared" si="3"/>
        <v>10.582711053987296</v>
      </c>
    </row>
    <row r="26" spans="1:28" s="29" customFormat="1" ht="11.25">
      <c r="A26" s="32">
        <v>20</v>
      </c>
      <c r="B26" s="52"/>
      <c r="C26" s="53" t="s">
        <v>72</v>
      </c>
      <c r="D26" s="54" t="s">
        <v>31</v>
      </c>
      <c r="E26" s="55" t="s">
        <v>72</v>
      </c>
      <c r="F26" s="56">
        <v>43182</v>
      </c>
      <c r="G26" s="57" t="s">
        <v>41</v>
      </c>
      <c r="H26" s="58">
        <v>23</v>
      </c>
      <c r="I26" s="58">
        <v>23</v>
      </c>
      <c r="J26" s="90">
        <v>23</v>
      </c>
      <c r="K26" s="59">
        <v>2</v>
      </c>
      <c r="L26" s="60">
        <v>3577.01</v>
      </c>
      <c r="M26" s="61">
        <v>286</v>
      </c>
      <c r="N26" s="60">
        <v>6256.39</v>
      </c>
      <c r="O26" s="61">
        <v>525</v>
      </c>
      <c r="P26" s="60">
        <v>6249.47</v>
      </c>
      <c r="Q26" s="61">
        <v>486</v>
      </c>
      <c r="R26" s="62">
        <f t="shared" si="0"/>
        <v>16082.870000000003</v>
      </c>
      <c r="S26" s="63">
        <f t="shared" si="1"/>
        <v>1297</v>
      </c>
      <c r="T26" s="64">
        <f>S26/J26</f>
        <v>56.391304347826086</v>
      </c>
      <c r="U26" s="65">
        <f t="shared" si="2"/>
        <v>12.400053970701622</v>
      </c>
      <c r="V26" s="66">
        <v>20246.17</v>
      </c>
      <c r="W26" s="67">
        <v>1463</v>
      </c>
      <c r="X26" s="68">
        <f>IF(V26&lt;&gt;0,-(V26-R26)/V26,"")</f>
        <v>-0.2056339544713887</v>
      </c>
      <c r="Y26" s="68">
        <f>IF(W26&lt;&gt;0,-(W26-S26)/W26,"")</f>
        <v>-0.11346548188653452</v>
      </c>
      <c r="Z26" s="69">
        <v>58756.88</v>
      </c>
      <c r="AA26" s="70">
        <v>4992</v>
      </c>
      <c r="AB26" s="71">
        <f t="shared" si="3"/>
        <v>11.770208333333333</v>
      </c>
    </row>
    <row r="27" spans="1:28" s="29" customFormat="1" ht="11.25">
      <c r="A27" s="32">
        <v>21</v>
      </c>
      <c r="B27" s="72" t="s">
        <v>28</v>
      </c>
      <c r="C27" s="53" t="s">
        <v>102</v>
      </c>
      <c r="D27" s="54" t="s">
        <v>34</v>
      </c>
      <c r="E27" s="55" t="s">
        <v>103</v>
      </c>
      <c r="F27" s="56">
        <v>43196</v>
      </c>
      <c r="G27" s="57" t="s">
        <v>43</v>
      </c>
      <c r="H27" s="58">
        <v>39</v>
      </c>
      <c r="I27" s="58">
        <v>39</v>
      </c>
      <c r="J27" s="90">
        <v>39</v>
      </c>
      <c r="K27" s="59">
        <v>1</v>
      </c>
      <c r="L27" s="60">
        <v>1733</v>
      </c>
      <c r="M27" s="61">
        <v>124</v>
      </c>
      <c r="N27" s="60">
        <v>6647.5</v>
      </c>
      <c r="O27" s="61">
        <v>483</v>
      </c>
      <c r="P27" s="60">
        <v>9399.5</v>
      </c>
      <c r="Q27" s="61">
        <v>663</v>
      </c>
      <c r="R27" s="62">
        <f t="shared" si="0"/>
        <v>17780</v>
      </c>
      <c r="S27" s="63">
        <f t="shared" si="1"/>
        <v>1270</v>
      </c>
      <c r="T27" s="64">
        <f>S27/J27</f>
        <v>32.56410256410256</v>
      </c>
      <c r="U27" s="65">
        <f t="shared" si="2"/>
        <v>14</v>
      </c>
      <c r="V27" s="66"/>
      <c r="W27" s="67"/>
      <c r="X27" s="68"/>
      <c r="Y27" s="68"/>
      <c r="Z27" s="78">
        <v>17780</v>
      </c>
      <c r="AA27" s="79">
        <v>1270</v>
      </c>
      <c r="AB27" s="71">
        <f t="shared" si="3"/>
        <v>14</v>
      </c>
    </row>
    <row r="28" spans="1:28" s="29" customFormat="1" ht="11.25">
      <c r="A28" s="32">
        <v>22</v>
      </c>
      <c r="B28" s="80"/>
      <c r="C28" s="73" t="s">
        <v>91</v>
      </c>
      <c r="D28" s="74" t="s">
        <v>29</v>
      </c>
      <c r="E28" s="75" t="s">
        <v>92</v>
      </c>
      <c r="F28" s="76">
        <v>43189</v>
      </c>
      <c r="G28" s="57" t="s">
        <v>39</v>
      </c>
      <c r="H28" s="77">
        <v>95</v>
      </c>
      <c r="I28" s="77">
        <v>17</v>
      </c>
      <c r="J28" s="90">
        <v>17</v>
      </c>
      <c r="K28" s="59">
        <v>2</v>
      </c>
      <c r="L28" s="60">
        <v>5038.44</v>
      </c>
      <c r="M28" s="61">
        <v>297</v>
      </c>
      <c r="N28" s="60">
        <v>5944.94</v>
      </c>
      <c r="O28" s="61">
        <v>336</v>
      </c>
      <c r="P28" s="60">
        <v>7959.17</v>
      </c>
      <c r="Q28" s="61">
        <v>444</v>
      </c>
      <c r="R28" s="62">
        <f t="shared" si="0"/>
        <v>18942.55</v>
      </c>
      <c r="S28" s="63">
        <f t="shared" si="1"/>
        <v>1077</v>
      </c>
      <c r="T28" s="64">
        <f>S28/J28</f>
        <v>63.35294117647059</v>
      </c>
      <c r="U28" s="65">
        <f t="shared" si="2"/>
        <v>17.588254410399255</v>
      </c>
      <c r="V28" s="66">
        <v>102063.20000000001</v>
      </c>
      <c r="W28" s="67">
        <v>7362</v>
      </c>
      <c r="X28" s="68">
        <f aca="true" t="shared" si="6" ref="X28:X47">IF(V28&lt;&gt;0,-(V28-R28)/V28,"")</f>
        <v>-0.8144037223994545</v>
      </c>
      <c r="Y28" s="68">
        <f aca="true" t="shared" si="7" ref="Y28:Y47">IF(W28&lt;&gt;0,-(W28-S28)/W28,"")</f>
        <v>-0.8537082314588427</v>
      </c>
      <c r="Z28" s="78">
        <v>175814.5</v>
      </c>
      <c r="AA28" s="79">
        <v>12975</v>
      </c>
      <c r="AB28" s="71">
        <f t="shared" si="3"/>
        <v>13.550250481695569</v>
      </c>
    </row>
    <row r="29" spans="1:28" s="29" customFormat="1" ht="11.25">
      <c r="A29" s="32">
        <v>23</v>
      </c>
      <c r="B29" s="80"/>
      <c r="C29" s="73" t="s">
        <v>59</v>
      </c>
      <c r="D29" s="74" t="s">
        <v>29</v>
      </c>
      <c r="E29" s="75" t="s">
        <v>57</v>
      </c>
      <c r="F29" s="76">
        <v>43147</v>
      </c>
      <c r="G29" s="57" t="s">
        <v>39</v>
      </c>
      <c r="H29" s="77">
        <v>75</v>
      </c>
      <c r="I29" s="77">
        <v>4</v>
      </c>
      <c r="J29" s="90">
        <v>4</v>
      </c>
      <c r="K29" s="59">
        <v>8</v>
      </c>
      <c r="L29" s="60">
        <v>1124.75</v>
      </c>
      <c r="M29" s="61">
        <v>135</v>
      </c>
      <c r="N29" s="60">
        <v>2094.25</v>
      </c>
      <c r="O29" s="61">
        <v>254</v>
      </c>
      <c r="P29" s="60">
        <v>1982.11</v>
      </c>
      <c r="Q29" s="61">
        <v>245</v>
      </c>
      <c r="R29" s="62">
        <f t="shared" si="0"/>
        <v>5201.11</v>
      </c>
      <c r="S29" s="63">
        <f t="shared" si="1"/>
        <v>634</v>
      </c>
      <c r="T29" s="64">
        <f>S29/J29</f>
        <v>158.5</v>
      </c>
      <c r="U29" s="65">
        <f t="shared" si="2"/>
        <v>8.203643533123028</v>
      </c>
      <c r="V29" s="66">
        <v>10888.39</v>
      </c>
      <c r="W29" s="67">
        <v>1239</v>
      </c>
      <c r="X29" s="68">
        <f t="shared" si="6"/>
        <v>-0.522325155509676</v>
      </c>
      <c r="Y29" s="68">
        <f t="shared" si="7"/>
        <v>-0.4882970137207425</v>
      </c>
      <c r="Z29" s="78">
        <v>1227013</v>
      </c>
      <c r="AA29" s="79">
        <v>99064</v>
      </c>
      <c r="AB29" s="71">
        <f t="shared" si="3"/>
        <v>12.386063554873617</v>
      </c>
    </row>
    <row r="30" spans="1:28" s="29" customFormat="1" ht="11.25">
      <c r="A30" s="32">
        <v>24</v>
      </c>
      <c r="B30" s="52"/>
      <c r="C30" s="53" t="s">
        <v>64</v>
      </c>
      <c r="D30" s="54" t="s">
        <v>34</v>
      </c>
      <c r="E30" s="55" t="s">
        <v>65</v>
      </c>
      <c r="F30" s="56">
        <v>43161</v>
      </c>
      <c r="G30" s="57" t="s">
        <v>40</v>
      </c>
      <c r="H30" s="58">
        <v>180</v>
      </c>
      <c r="I30" s="58">
        <v>4</v>
      </c>
      <c r="J30" s="90">
        <v>4</v>
      </c>
      <c r="K30" s="59">
        <v>6</v>
      </c>
      <c r="L30" s="60">
        <v>616</v>
      </c>
      <c r="M30" s="61">
        <v>122</v>
      </c>
      <c r="N30" s="60">
        <v>1105</v>
      </c>
      <c r="O30" s="61">
        <v>213</v>
      </c>
      <c r="P30" s="60">
        <v>1078</v>
      </c>
      <c r="Q30" s="61">
        <v>211</v>
      </c>
      <c r="R30" s="62">
        <f t="shared" si="0"/>
        <v>2799</v>
      </c>
      <c r="S30" s="63">
        <f t="shared" si="1"/>
        <v>546</v>
      </c>
      <c r="T30" s="64">
        <f>S30/J30</f>
        <v>136.5</v>
      </c>
      <c r="U30" s="65">
        <f t="shared" si="2"/>
        <v>5.126373626373627</v>
      </c>
      <c r="V30" s="66">
        <v>8454.3</v>
      </c>
      <c r="W30" s="67">
        <v>912</v>
      </c>
      <c r="X30" s="68">
        <f t="shared" si="6"/>
        <v>-0.6689258720414464</v>
      </c>
      <c r="Y30" s="68">
        <f t="shared" si="7"/>
        <v>-0.40131578947368424</v>
      </c>
      <c r="Z30" s="81">
        <v>1003580.34</v>
      </c>
      <c r="AA30" s="82">
        <v>86155</v>
      </c>
      <c r="AB30" s="71">
        <f t="shared" si="3"/>
        <v>11.648544367709361</v>
      </c>
    </row>
    <row r="31" spans="1:28" s="29" customFormat="1" ht="11.25">
      <c r="A31" s="32">
        <v>25</v>
      </c>
      <c r="B31" s="52"/>
      <c r="C31" s="53" t="s">
        <v>81</v>
      </c>
      <c r="D31" s="54" t="s">
        <v>38</v>
      </c>
      <c r="E31" s="55" t="s">
        <v>82</v>
      </c>
      <c r="F31" s="56">
        <v>43182</v>
      </c>
      <c r="G31" s="57" t="s">
        <v>47</v>
      </c>
      <c r="H31" s="58">
        <v>14</v>
      </c>
      <c r="I31" s="58">
        <v>12</v>
      </c>
      <c r="J31" s="90">
        <v>12</v>
      </c>
      <c r="K31" s="59">
        <v>3</v>
      </c>
      <c r="L31" s="60">
        <v>1329.43</v>
      </c>
      <c r="M31" s="61">
        <v>143</v>
      </c>
      <c r="N31" s="60">
        <v>1348.4</v>
      </c>
      <c r="O31" s="61">
        <v>146</v>
      </c>
      <c r="P31" s="60">
        <v>2133.3</v>
      </c>
      <c r="Q31" s="61">
        <v>222</v>
      </c>
      <c r="R31" s="62">
        <f t="shared" si="0"/>
        <v>4811.13</v>
      </c>
      <c r="S31" s="63">
        <f t="shared" si="1"/>
        <v>511</v>
      </c>
      <c r="T31" s="64">
        <f>S31/J31</f>
        <v>42.583333333333336</v>
      </c>
      <c r="U31" s="65">
        <f t="shared" si="2"/>
        <v>9.415127201565557</v>
      </c>
      <c r="V31" s="66">
        <v>5789.39</v>
      </c>
      <c r="W31" s="67">
        <v>667</v>
      </c>
      <c r="X31" s="68">
        <f t="shared" si="6"/>
        <v>-0.16897462426956902</v>
      </c>
      <c r="Y31" s="68">
        <f t="shared" si="7"/>
        <v>-0.23388305847076463</v>
      </c>
      <c r="Z31" s="69">
        <v>38174.84</v>
      </c>
      <c r="AA31" s="70">
        <v>4315</v>
      </c>
      <c r="AB31" s="71">
        <f t="shared" si="3"/>
        <v>8.84700811123986</v>
      </c>
    </row>
    <row r="32" spans="1:28" s="29" customFormat="1" ht="11.25">
      <c r="A32" s="32">
        <v>26</v>
      </c>
      <c r="B32" s="52"/>
      <c r="C32" s="53" t="s">
        <v>80</v>
      </c>
      <c r="D32" s="54">
        <v>15</v>
      </c>
      <c r="E32" s="55" t="s">
        <v>80</v>
      </c>
      <c r="F32" s="56">
        <v>43274</v>
      </c>
      <c r="G32" s="57" t="s">
        <v>49</v>
      </c>
      <c r="H32" s="58">
        <v>264</v>
      </c>
      <c r="I32" s="58">
        <v>11</v>
      </c>
      <c r="J32" s="90">
        <v>11</v>
      </c>
      <c r="K32" s="59">
        <v>3</v>
      </c>
      <c r="L32" s="60">
        <v>1123</v>
      </c>
      <c r="M32" s="61">
        <v>84</v>
      </c>
      <c r="N32" s="60">
        <v>2248</v>
      </c>
      <c r="O32" s="61">
        <v>158</v>
      </c>
      <c r="P32" s="60">
        <v>2379</v>
      </c>
      <c r="Q32" s="61">
        <v>167</v>
      </c>
      <c r="R32" s="62">
        <f t="shared" si="0"/>
        <v>5750</v>
      </c>
      <c r="S32" s="63">
        <f t="shared" si="1"/>
        <v>409</v>
      </c>
      <c r="T32" s="64">
        <f>S32/J32</f>
        <v>37.18181818181818</v>
      </c>
      <c r="U32" s="65">
        <f t="shared" si="2"/>
        <v>14.058679706601467</v>
      </c>
      <c r="V32" s="66">
        <v>89996.42</v>
      </c>
      <c r="W32" s="67">
        <v>6759</v>
      </c>
      <c r="X32" s="68">
        <f t="shared" si="6"/>
        <v>-0.9361085696519929</v>
      </c>
      <c r="Y32" s="68">
        <f t="shared" si="7"/>
        <v>-0.9394880899541352</v>
      </c>
      <c r="Z32" s="69">
        <v>831225.09</v>
      </c>
      <c r="AA32" s="70">
        <v>66494</v>
      </c>
      <c r="AB32" s="71">
        <f t="shared" si="3"/>
        <v>12.500753301049718</v>
      </c>
    </row>
    <row r="33" spans="1:28" s="29" customFormat="1" ht="11.25">
      <c r="A33" s="32">
        <v>27</v>
      </c>
      <c r="B33" s="52"/>
      <c r="C33" s="53" t="s">
        <v>60</v>
      </c>
      <c r="D33" s="54" t="s">
        <v>38</v>
      </c>
      <c r="E33" s="55" t="s">
        <v>60</v>
      </c>
      <c r="F33" s="56">
        <v>43147</v>
      </c>
      <c r="G33" s="57" t="s">
        <v>32</v>
      </c>
      <c r="H33" s="58">
        <v>299</v>
      </c>
      <c r="I33" s="58">
        <v>3</v>
      </c>
      <c r="J33" s="90">
        <v>3</v>
      </c>
      <c r="K33" s="59">
        <v>8</v>
      </c>
      <c r="L33" s="60">
        <v>2006</v>
      </c>
      <c r="M33" s="61">
        <v>99</v>
      </c>
      <c r="N33" s="60">
        <v>2747</v>
      </c>
      <c r="O33" s="61">
        <v>143</v>
      </c>
      <c r="P33" s="60">
        <v>2860</v>
      </c>
      <c r="Q33" s="61">
        <v>143</v>
      </c>
      <c r="R33" s="62">
        <f t="shared" si="0"/>
        <v>7613</v>
      </c>
      <c r="S33" s="63">
        <f t="shared" si="1"/>
        <v>385</v>
      </c>
      <c r="T33" s="64">
        <f>S33/J33</f>
        <v>128.33333333333334</v>
      </c>
      <c r="U33" s="65">
        <f t="shared" si="2"/>
        <v>19.774025974025975</v>
      </c>
      <c r="V33" s="66">
        <v>31837</v>
      </c>
      <c r="W33" s="67">
        <v>1457</v>
      </c>
      <c r="X33" s="68">
        <f t="shared" si="6"/>
        <v>-0.7608757106511292</v>
      </c>
      <c r="Y33" s="68">
        <f t="shared" si="7"/>
        <v>-0.7357584076870282</v>
      </c>
      <c r="Z33" s="69">
        <v>10467001</v>
      </c>
      <c r="AA33" s="70">
        <v>691597</v>
      </c>
      <c r="AB33" s="71">
        <f t="shared" si="3"/>
        <v>15.134537888394542</v>
      </c>
    </row>
    <row r="34" spans="1:28" s="29" customFormat="1" ht="11.25">
      <c r="A34" s="32">
        <v>28</v>
      </c>
      <c r="B34" s="52"/>
      <c r="C34" s="53" t="s">
        <v>46</v>
      </c>
      <c r="D34" s="54" t="s">
        <v>29</v>
      </c>
      <c r="E34" s="55" t="s">
        <v>46</v>
      </c>
      <c r="F34" s="56">
        <v>43189</v>
      </c>
      <c r="G34" s="57" t="s">
        <v>42</v>
      </c>
      <c r="H34" s="58">
        <v>42</v>
      </c>
      <c r="I34" s="58">
        <v>12</v>
      </c>
      <c r="J34" s="90">
        <v>12</v>
      </c>
      <c r="K34" s="59">
        <v>2</v>
      </c>
      <c r="L34" s="60">
        <v>650</v>
      </c>
      <c r="M34" s="61">
        <v>73</v>
      </c>
      <c r="N34" s="60">
        <v>1215</v>
      </c>
      <c r="O34" s="61">
        <v>133</v>
      </c>
      <c r="P34" s="60">
        <v>1458</v>
      </c>
      <c r="Q34" s="61">
        <v>154</v>
      </c>
      <c r="R34" s="62">
        <f t="shared" si="0"/>
        <v>3323</v>
      </c>
      <c r="S34" s="63">
        <f t="shared" si="1"/>
        <v>360</v>
      </c>
      <c r="T34" s="64">
        <f>S34/J34</f>
        <v>30</v>
      </c>
      <c r="U34" s="65">
        <f t="shared" si="2"/>
        <v>9.230555555555556</v>
      </c>
      <c r="V34" s="66">
        <v>18621</v>
      </c>
      <c r="W34" s="67">
        <v>1734</v>
      </c>
      <c r="X34" s="68">
        <f t="shared" si="6"/>
        <v>-0.8215455668331454</v>
      </c>
      <c r="Y34" s="68">
        <f t="shared" si="7"/>
        <v>-0.7923875432525952</v>
      </c>
      <c r="Z34" s="69">
        <v>29183</v>
      </c>
      <c r="AA34" s="70">
        <v>2840</v>
      </c>
      <c r="AB34" s="71">
        <f t="shared" si="3"/>
        <v>10.275704225352113</v>
      </c>
    </row>
    <row r="35" spans="1:28" s="29" customFormat="1" ht="11.25">
      <c r="A35" s="32">
        <v>29</v>
      </c>
      <c r="B35" s="52"/>
      <c r="C35" s="53" t="s">
        <v>90</v>
      </c>
      <c r="D35" s="54" t="s">
        <v>44</v>
      </c>
      <c r="E35" s="55" t="s">
        <v>50</v>
      </c>
      <c r="F35" s="56">
        <v>43189</v>
      </c>
      <c r="G35" s="57" t="s">
        <v>43</v>
      </c>
      <c r="H35" s="58">
        <v>32</v>
      </c>
      <c r="I35" s="58">
        <v>9</v>
      </c>
      <c r="J35" s="90">
        <v>9</v>
      </c>
      <c r="K35" s="59">
        <v>2</v>
      </c>
      <c r="L35" s="60">
        <v>738</v>
      </c>
      <c r="M35" s="61">
        <v>61</v>
      </c>
      <c r="N35" s="60">
        <v>1772</v>
      </c>
      <c r="O35" s="61">
        <v>144</v>
      </c>
      <c r="P35" s="60">
        <v>1338</v>
      </c>
      <c r="Q35" s="61">
        <v>109</v>
      </c>
      <c r="R35" s="62">
        <f t="shared" si="0"/>
        <v>3848</v>
      </c>
      <c r="S35" s="63">
        <f t="shared" si="1"/>
        <v>314</v>
      </c>
      <c r="T35" s="64">
        <f>S35/J35</f>
        <v>34.888888888888886</v>
      </c>
      <c r="U35" s="65">
        <f t="shared" si="2"/>
        <v>12.254777070063694</v>
      </c>
      <c r="V35" s="66">
        <v>22349</v>
      </c>
      <c r="W35" s="67">
        <v>1719</v>
      </c>
      <c r="X35" s="68">
        <f t="shared" si="6"/>
        <v>-0.8278222739272451</v>
      </c>
      <c r="Y35" s="68">
        <f t="shared" si="7"/>
        <v>-0.8173356602675974</v>
      </c>
      <c r="Z35" s="78">
        <v>37917.5</v>
      </c>
      <c r="AA35" s="79">
        <v>3100</v>
      </c>
      <c r="AB35" s="71">
        <f t="shared" si="3"/>
        <v>12.231451612903227</v>
      </c>
    </row>
    <row r="36" spans="1:28" s="29" customFormat="1" ht="11.25">
      <c r="A36" s="32">
        <v>30</v>
      </c>
      <c r="B36" s="52"/>
      <c r="C36" s="53" t="s">
        <v>54</v>
      </c>
      <c r="D36" s="54" t="s">
        <v>38</v>
      </c>
      <c r="E36" s="55" t="s">
        <v>54</v>
      </c>
      <c r="F36" s="56">
        <v>43133</v>
      </c>
      <c r="G36" s="57" t="s">
        <v>49</v>
      </c>
      <c r="H36" s="58">
        <v>271</v>
      </c>
      <c r="I36" s="58">
        <v>1</v>
      </c>
      <c r="J36" s="90">
        <v>1</v>
      </c>
      <c r="K36" s="59">
        <v>10</v>
      </c>
      <c r="L36" s="60">
        <v>580</v>
      </c>
      <c r="M36" s="61">
        <v>107</v>
      </c>
      <c r="N36" s="60">
        <v>441</v>
      </c>
      <c r="O36" s="61">
        <v>78</v>
      </c>
      <c r="P36" s="60">
        <v>291</v>
      </c>
      <c r="Q36" s="61">
        <v>68</v>
      </c>
      <c r="R36" s="62">
        <f t="shared" si="0"/>
        <v>1312</v>
      </c>
      <c r="S36" s="63">
        <f t="shared" si="1"/>
        <v>253</v>
      </c>
      <c r="T36" s="64">
        <f>S36/J36</f>
        <v>253</v>
      </c>
      <c r="U36" s="65">
        <f t="shared" si="2"/>
        <v>5.1857707509881426</v>
      </c>
      <c r="V36" s="66">
        <v>1664.32</v>
      </c>
      <c r="W36" s="67">
        <v>71</v>
      </c>
      <c r="X36" s="68">
        <f t="shared" si="6"/>
        <v>-0.2116900596039223</v>
      </c>
      <c r="Y36" s="68">
        <f t="shared" si="7"/>
        <v>2.563380281690141</v>
      </c>
      <c r="Z36" s="69">
        <v>10995693.58</v>
      </c>
      <c r="AA36" s="70">
        <v>842155</v>
      </c>
      <c r="AB36" s="71">
        <f t="shared" si="3"/>
        <v>13.056614969928338</v>
      </c>
    </row>
    <row r="37" spans="1:28" s="29" customFormat="1" ht="11.25">
      <c r="A37" s="32">
        <v>31</v>
      </c>
      <c r="B37" s="52"/>
      <c r="C37" s="53" t="s">
        <v>79</v>
      </c>
      <c r="D37" s="54" t="s">
        <v>29</v>
      </c>
      <c r="E37" s="55" t="s">
        <v>79</v>
      </c>
      <c r="F37" s="56">
        <v>43182</v>
      </c>
      <c r="G37" s="57" t="s">
        <v>40</v>
      </c>
      <c r="H37" s="58">
        <v>44</v>
      </c>
      <c r="I37" s="58">
        <v>10</v>
      </c>
      <c r="J37" s="90">
        <v>10</v>
      </c>
      <c r="K37" s="59">
        <v>3</v>
      </c>
      <c r="L37" s="60">
        <v>792</v>
      </c>
      <c r="M37" s="61">
        <v>58</v>
      </c>
      <c r="N37" s="60">
        <v>1056</v>
      </c>
      <c r="O37" s="61">
        <v>78</v>
      </c>
      <c r="P37" s="60">
        <v>1339</v>
      </c>
      <c r="Q37" s="61">
        <v>104</v>
      </c>
      <c r="R37" s="62">
        <f t="shared" si="0"/>
        <v>3187</v>
      </c>
      <c r="S37" s="63">
        <f t="shared" si="1"/>
        <v>240</v>
      </c>
      <c r="T37" s="64">
        <f>S37/J37</f>
        <v>24</v>
      </c>
      <c r="U37" s="65">
        <f t="shared" si="2"/>
        <v>13.279166666666667</v>
      </c>
      <c r="V37" s="66">
        <v>5057</v>
      </c>
      <c r="W37" s="67">
        <v>331</v>
      </c>
      <c r="X37" s="68">
        <f t="shared" si="6"/>
        <v>-0.36978445718805614</v>
      </c>
      <c r="Y37" s="68">
        <f t="shared" si="7"/>
        <v>-0.27492447129909364</v>
      </c>
      <c r="Z37" s="81">
        <v>81488.38</v>
      </c>
      <c r="AA37" s="82">
        <v>5962</v>
      </c>
      <c r="AB37" s="71">
        <f t="shared" si="3"/>
        <v>13.667960415967796</v>
      </c>
    </row>
    <row r="38" spans="1:28" s="29" customFormat="1" ht="11.25">
      <c r="A38" s="32">
        <v>32</v>
      </c>
      <c r="B38" s="80"/>
      <c r="C38" s="73" t="s">
        <v>93</v>
      </c>
      <c r="D38" s="74" t="s">
        <v>29</v>
      </c>
      <c r="E38" s="75" t="s">
        <v>94</v>
      </c>
      <c r="F38" s="76">
        <v>43189</v>
      </c>
      <c r="G38" s="57" t="s">
        <v>39</v>
      </c>
      <c r="H38" s="77">
        <v>46</v>
      </c>
      <c r="I38" s="77">
        <v>6</v>
      </c>
      <c r="J38" s="90">
        <v>6</v>
      </c>
      <c r="K38" s="59">
        <v>2</v>
      </c>
      <c r="L38" s="60">
        <v>233.5</v>
      </c>
      <c r="M38" s="61">
        <v>24</v>
      </c>
      <c r="N38" s="60">
        <v>695</v>
      </c>
      <c r="O38" s="61">
        <v>61</v>
      </c>
      <c r="P38" s="60">
        <v>709.73</v>
      </c>
      <c r="Q38" s="61">
        <v>61</v>
      </c>
      <c r="R38" s="62">
        <f t="shared" si="0"/>
        <v>1638.23</v>
      </c>
      <c r="S38" s="63">
        <f t="shared" si="1"/>
        <v>146</v>
      </c>
      <c r="T38" s="64">
        <f>S38/J38</f>
        <v>24.333333333333332</v>
      </c>
      <c r="U38" s="65">
        <f t="shared" si="2"/>
        <v>11.220753424657534</v>
      </c>
      <c r="V38" s="66">
        <v>23430.300000000003</v>
      </c>
      <c r="W38" s="67">
        <v>2009</v>
      </c>
      <c r="X38" s="68">
        <f t="shared" si="6"/>
        <v>-0.9300807074599984</v>
      </c>
      <c r="Y38" s="68">
        <f t="shared" si="7"/>
        <v>-0.9273270283723245</v>
      </c>
      <c r="Z38" s="78">
        <v>39017.75</v>
      </c>
      <c r="AA38" s="79">
        <v>3512</v>
      </c>
      <c r="AB38" s="71">
        <f t="shared" si="3"/>
        <v>11.109837699316628</v>
      </c>
    </row>
    <row r="39" spans="1:28" s="29" customFormat="1" ht="11.25">
      <c r="A39" s="32">
        <v>33</v>
      </c>
      <c r="B39" s="52"/>
      <c r="C39" s="53" t="s">
        <v>76</v>
      </c>
      <c r="D39" s="54" t="s">
        <v>31</v>
      </c>
      <c r="E39" s="55" t="s">
        <v>76</v>
      </c>
      <c r="F39" s="56">
        <v>42452</v>
      </c>
      <c r="G39" s="57" t="s">
        <v>41</v>
      </c>
      <c r="H39" s="58">
        <v>22</v>
      </c>
      <c r="I39" s="58">
        <v>5</v>
      </c>
      <c r="J39" s="90">
        <v>5</v>
      </c>
      <c r="K39" s="59">
        <v>3</v>
      </c>
      <c r="L39" s="60">
        <v>446</v>
      </c>
      <c r="M39" s="61">
        <v>42</v>
      </c>
      <c r="N39" s="60">
        <v>616</v>
      </c>
      <c r="O39" s="61">
        <v>57</v>
      </c>
      <c r="P39" s="60">
        <v>584</v>
      </c>
      <c r="Q39" s="61">
        <v>45</v>
      </c>
      <c r="R39" s="62">
        <f aca="true" t="shared" si="8" ref="R39:R47">L39+N39+P39</f>
        <v>1646</v>
      </c>
      <c r="S39" s="63">
        <f aca="true" t="shared" si="9" ref="S39:S47">M39+O39+Q39</f>
        <v>144</v>
      </c>
      <c r="T39" s="64">
        <f>S39/J39</f>
        <v>28.8</v>
      </c>
      <c r="U39" s="65">
        <f aca="true" t="shared" si="10" ref="U39:U47">R39/S39</f>
        <v>11.430555555555555</v>
      </c>
      <c r="V39" s="66">
        <v>4416</v>
      </c>
      <c r="W39" s="67">
        <v>372</v>
      </c>
      <c r="X39" s="68">
        <f t="shared" si="6"/>
        <v>-0.6272644927536232</v>
      </c>
      <c r="Y39" s="68">
        <f t="shared" si="7"/>
        <v>-0.6129032258064516</v>
      </c>
      <c r="Z39" s="69">
        <v>35420.55</v>
      </c>
      <c r="AA39" s="70">
        <v>2937</v>
      </c>
      <c r="AB39" s="71">
        <f t="shared" si="3"/>
        <v>12.060112359550562</v>
      </c>
    </row>
    <row r="40" spans="1:28" s="29" customFormat="1" ht="11.25">
      <c r="A40" s="32">
        <v>34</v>
      </c>
      <c r="B40" s="52"/>
      <c r="C40" s="53" t="s">
        <v>71</v>
      </c>
      <c r="D40" s="54" t="s">
        <v>29</v>
      </c>
      <c r="E40" s="55" t="s">
        <v>71</v>
      </c>
      <c r="F40" s="56">
        <v>43168</v>
      </c>
      <c r="G40" s="57" t="s">
        <v>32</v>
      </c>
      <c r="H40" s="58">
        <v>28</v>
      </c>
      <c r="I40" s="58">
        <v>1</v>
      </c>
      <c r="J40" s="90">
        <v>1</v>
      </c>
      <c r="K40" s="59">
        <v>5</v>
      </c>
      <c r="L40" s="60">
        <v>230</v>
      </c>
      <c r="M40" s="61">
        <v>11</v>
      </c>
      <c r="N40" s="60">
        <v>714</v>
      </c>
      <c r="O40" s="61">
        <v>38</v>
      </c>
      <c r="P40" s="60">
        <v>889</v>
      </c>
      <c r="Q40" s="61">
        <v>46</v>
      </c>
      <c r="R40" s="62">
        <f t="shared" si="8"/>
        <v>1833</v>
      </c>
      <c r="S40" s="63">
        <f t="shared" si="9"/>
        <v>95</v>
      </c>
      <c r="T40" s="64">
        <f>S40/J40</f>
        <v>95</v>
      </c>
      <c r="U40" s="65">
        <f t="shared" si="10"/>
        <v>19.294736842105262</v>
      </c>
      <c r="V40" s="66">
        <v>10313</v>
      </c>
      <c r="W40" s="67">
        <v>514</v>
      </c>
      <c r="X40" s="68">
        <f t="shared" si="6"/>
        <v>-0.8222631629981577</v>
      </c>
      <c r="Y40" s="68">
        <f t="shared" si="7"/>
        <v>-0.8151750972762646</v>
      </c>
      <c r="Z40" s="69">
        <v>355747</v>
      </c>
      <c r="AA40" s="70">
        <v>21237</v>
      </c>
      <c r="AB40" s="71">
        <f t="shared" si="3"/>
        <v>16.751283137919668</v>
      </c>
    </row>
    <row r="41" spans="1:28" s="29" customFormat="1" ht="11.25">
      <c r="A41" s="32">
        <v>35</v>
      </c>
      <c r="B41" s="52"/>
      <c r="C41" s="53" t="s">
        <v>70</v>
      </c>
      <c r="D41" s="54" t="s">
        <v>33</v>
      </c>
      <c r="E41" s="55" t="s">
        <v>70</v>
      </c>
      <c r="F41" s="56">
        <v>43168</v>
      </c>
      <c r="G41" s="57" t="s">
        <v>30</v>
      </c>
      <c r="H41" s="58">
        <v>60</v>
      </c>
      <c r="I41" s="58">
        <v>1</v>
      </c>
      <c r="J41" s="90">
        <v>1</v>
      </c>
      <c r="K41" s="59">
        <v>5</v>
      </c>
      <c r="L41" s="60">
        <v>0</v>
      </c>
      <c r="M41" s="61">
        <v>0</v>
      </c>
      <c r="N41" s="60">
        <v>936</v>
      </c>
      <c r="O41" s="61">
        <v>72</v>
      </c>
      <c r="P41" s="60">
        <v>0</v>
      </c>
      <c r="Q41" s="61">
        <v>0</v>
      </c>
      <c r="R41" s="62">
        <f t="shared" si="8"/>
        <v>936</v>
      </c>
      <c r="S41" s="63">
        <f t="shared" si="9"/>
        <v>72</v>
      </c>
      <c r="T41" s="64">
        <f>S41/J41</f>
        <v>72</v>
      </c>
      <c r="U41" s="65">
        <f t="shared" si="10"/>
        <v>13</v>
      </c>
      <c r="V41" s="66">
        <v>580</v>
      </c>
      <c r="W41" s="67">
        <v>80</v>
      </c>
      <c r="X41" s="68">
        <f t="shared" si="6"/>
        <v>0.6137931034482759</v>
      </c>
      <c r="Y41" s="68">
        <f t="shared" si="7"/>
        <v>-0.1</v>
      </c>
      <c r="Z41" s="69">
        <v>50794.84</v>
      </c>
      <c r="AA41" s="70">
        <v>4761</v>
      </c>
      <c r="AB41" s="71">
        <f t="shared" si="3"/>
        <v>10.66894349926486</v>
      </c>
    </row>
    <row r="42" spans="1:28" s="29" customFormat="1" ht="11.25">
      <c r="A42" s="32">
        <v>36</v>
      </c>
      <c r="B42" s="52"/>
      <c r="C42" s="53" t="s">
        <v>53</v>
      </c>
      <c r="D42" s="54" t="s">
        <v>29</v>
      </c>
      <c r="E42" s="55" t="s">
        <v>45</v>
      </c>
      <c r="F42" s="56">
        <v>43133</v>
      </c>
      <c r="G42" s="57" t="s">
        <v>40</v>
      </c>
      <c r="H42" s="58">
        <v>7</v>
      </c>
      <c r="I42" s="58">
        <v>1</v>
      </c>
      <c r="J42" s="90">
        <v>1</v>
      </c>
      <c r="K42" s="59">
        <v>10</v>
      </c>
      <c r="L42" s="60">
        <v>65</v>
      </c>
      <c r="M42" s="61">
        <v>5</v>
      </c>
      <c r="N42" s="60">
        <v>315</v>
      </c>
      <c r="O42" s="61">
        <v>26</v>
      </c>
      <c r="P42" s="60">
        <v>465</v>
      </c>
      <c r="Q42" s="61">
        <v>38</v>
      </c>
      <c r="R42" s="62">
        <f t="shared" si="8"/>
        <v>845</v>
      </c>
      <c r="S42" s="63">
        <f t="shared" si="9"/>
        <v>69</v>
      </c>
      <c r="T42" s="64">
        <f>S42/J42</f>
        <v>69</v>
      </c>
      <c r="U42" s="65">
        <f t="shared" si="10"/>
        <v>12.246376811594203</v>
      </c>
      <c r="V42" s="66">
        <v>630</v>
      </c>
      <c r="W42" s="67">
        <v>48</v>
      </c>
      <c r="X42" s="68">
        <f t="shared" si="6"/>
        <v>0.3412698412698413</v>
      </c>
      <c r="Y42" s="68">
        <f t="shared" si="7"/>
        <v>0.4375</v>
      </c>
      <c r="Z42" s="78">
        <v>533829.18</v>
      </c>
      <c r="AA42" s="79">
        <v>37647</v>
      </c>
      <c r="AB42" s="71">
        <f t="shared" si="3"/>
        <v>14.17985974978086</v>
      </c>
    </row>
    <row r="43" spans="1:28" s="29" customFormat="1" ht="11.25">
      <c r="A43" s="32">
        <v>37</v>
      </c>
      <c r="B43" s="52"/>
      <c r="C43" s="53" t="s">
        <v>61</v>
      </c>
      <c r="D43" s="54" t="s">
        <v>31</v>
      </c>
      <c r="E43" s="55" t="s">
        <v>62</v>
      </c>
      <c r="F43" s="56">
        <v>43154</v>
      </c>
      <c r="G43" s="57" t="s">
        <v>40</v>
      </c>
      <c r="H43" s="58">
        <v>40</v>
      </c>
      <c r="I43" s="58">
        <v>1</v>
      </c>
      <c r="J43" s="90">
        <v>1</v>
      </c>
      <c r="K43" s="59">
        <v>7</v>
      </c>
      <c r="L43" s="60">
        <v>90</v>
      </c>
      <c r="M43" s="61">
        <v>8</v>
      </c>
      <c r="N43" s="60">
        <v>195</v>
      </c>
      <c r="O43" s="61">
        <v>16</v>
      </c>
      <c r="P43" s="60">
        <v>220</v>
      </c>
      <c r="Q43" s="61">
        <v>19</v>
      </c>
      <c r="R43" s="62">
        <f t="shared" si="8"/>
        <v>505</v>
      </c>
      <c r="S43" s="63">
        <f t="shared" si="9"/>
        <v>43</v>
      </c>
      <c r="T43" s="64">
        <f>S43/J43</f>
        <v>43</v>
      </c>
      <c r="U43" s="65">
        <f t="shared" si="10"/>
        <v>11.744186046511627</v>
      </c>
      <c r="V43" s="66">
        <v>1656</v>
      </c>
      <c r="W43" s="67">
        <v>91</v>
      </c>
      <c r="X43" s="68">
        <f t="shared" si="6"/>
        <v>-0.6950483091787439</v>
      </c>
      <c r="Y43" s="68">
        <f t="shared" si="7"/>
        <v>-0.5274725274725275</v>
      </c>
      <c r="Z43" s="81">
        <v>255788.41</v>
      </c>
      <c r="AA43" s="82">
        <v>17683</v>
      </c>
      <c r="AB43" s="71">
        <f t="shared" si="3"/>
        <v>14.465215743934852</v>
      </c>
    </row>
    <row r="44" spans="1:28" s="29" customFormat="1" ht="11.25">
      <c r="A44" s="32">
        <v>38</v>
      </c>
      <c r="B44" s="52"/>
      <c r="C44" s="53" t="s">
        <v>52</v>
      </c>
      <c r="D44" s="54" t="s">
        <v>33</v>
      </c>
      <c r="E44" s="55" t="s">
        <v>52</v>
      </c>
      <c r="F44" s="56">
        <v>43098</v>
      </c>
      <c r="G44" s="57" t="s">
        <v>49</v>
      </c>
      <c r="H44" s="58">
        <v>27</v>
      </c>
      <c r="I44" s="58">
        <v>1</v>
      </c>
      <c r="J44" s="90">
        <v>1</v>
      </c>
      <c r="K44" s="59">
        <v>15</v>
      </c>
      <c r="L44" s="60">
        <v>50</v>
      </c>
      <c r="M44" s="61">
        <v>2</v>
      </c>
      <c r="N44" s="60">
        <v>250</v>
      </c>
      <c r="O44" s="61">
        <v>10</v>
      </c>
      <c r="P44" s="60">
        <v>375</v>
      </c>
      <c r="Q44" s="61">
        <v>15</v>
      </c>
      <c r="R44" s="62">
        <f t="shared" si="8"/>
        <v>675</v>
      </c>
      <c r="S44" s="63">
        <f t="shared" si="9"/>
        <v>27</v>
      </c>
      <c r="T44" s="64">
        <f>S44/J44</f>
        <v>27</v>
      </c>
      <c r="U44" s="65">
        <f t="shared" si="10"/>
        <v>25</v>
      </c>
      <c r="V44" s="66">
        <v>725</v>
      </c>
      <c r="W44" s="67">
        <v>29</v>
      </c>
      <c r="X44" s="68">
        <f t="shared" si="6"/>
        <v>-0.06896551724137931</v>
      </c>
      <c r="Y44" s="68">
        <f t="shared" si="7"/>
        <v>-0.06896551724137931</v>
      </c>
      <c r="Z44" s="69">
        <v>1445508.31</v>
      </c>
      <c r="AA44" s="70">
        <v>100973</v>
      </c>
      <c r="AB44" s="71">
        <f t="shared" si="3"/>
        <v>14.315790458835531</v>
      </c>
    </row>
    <row r="45" spans="1:28" s="29" customFormat="1" ht="11.25">
      <c r="A45" s="32">
        <v>39</v>
      </c>
      <c r="B45" s="52"/>
      <c r="C45" s="53" t="s">
        <v>55</v>
      </c>
      <c r="D45" s="54" t="s">
        <v>33</v>
      </c>
      <c r="E45" s="55" t="s">
        <v>56</v>
      </c>
      <c r="F45" s="56">
        <v>43140</v>
      </c>
      <c r="G45" s="57" t="s">
        <v>43</v>
      </c>
      <c r="H45" s="58">
        <v>87</v>
      </c>
      <c r="I45" s="58">
        <v>1</v>
      </c>
      <c r="J45" s="90">
        <v>1</v>
      </c>
      <c r="K45" s="59">
        <v>8</v>
      </c>
      <c r="L45" s="60">
        <v>96</v>
      </c>
      <c r="M45" s="61">
        <v>12</v>
      </c>
      <c r="N45" s="60">
        <v>32</v>
      </c>
      <c r="O45" s="61">
        <v>4</v>
      </c>
      <c r="P45" s="60">
        <v>16</v>
      </c>
      <c r="Q45" s="61">
        <v>2</v>
      </c>
      <c r="R45" s="62">
        <f t="shared" si="8"/>
        <v>144</v>
      </c>
      <c r="S45" s="63">
        <f t="shared" si="9"/>
        <v>18</v>
      </c>
      <c r="T45" s="64">
        <f>S45/J45</f>
        <v>18</v>
      </c>
      <c r="U45" s="65">
        <f t="shared" si="10"/>
        <v>8</v>
      </c>
      <c r="V45" s="66">
        <v>0</v>
      </c>
      <c r="W45" s="67">
        <v>0</v>
      </c>
      <c r="X45" s="68">
        <f t="shared" si="6"/>
      </c>
      <c r="Y45" s="68">
        <f t="shared" si="7"/>
      </c>
      <c r="Z45" s="78">
        <v>397269.06</v>
      </c>
      <c r="AA45" s="79">
        <v>31882</v>
      </c>
      <c r="AB45" s="71">
        <f t="shared" si="3"/>
        <v>12.460606611881312</v>
      </c>
    </row>
    <row r="46" spans="1:28" s="29" customFormat="1" ht="11.25">
      <c r="A46" s="32">
        <v>40</v>
      </c>
      <c r="B46" s="52"/>
      <c r="C46" s="53" t="s">
        <v>63</v>
      </c>
      <c r="D46" s="54" t="s">
        <v>31</v>
      </c>
      <c r="E46" s="55" t="s">
        <v>63</v>
      </c>
      <c r="F46" s="56">
        <v>43123</v>
      </c>
      <c r="G46" s="57" t="s">
        <v>49</v>
      </c>
      <c r="H46" s="58">
        <v>197</v>
      </c>
      <c r="I46" s="58">
        <v>2</v>
      </c>
      <c r="J46" s="90">
        <v>2</v>
      </c>
      <c r="K46" s="59">
        <v>7</v>
      </c>
      <c r="L46" s="60">
        <v>0</v>
      </c>
      <c r="M46" s="61">
        <v>0</v>
      </c>
      <c r="N46" s="60">
        <v>0</v>
      </c>
      <c r="O46" s="61">
        <v>0</v>
      </c>
      <c r="P46" s="60">
        <v>162</v>
      </c>
      <c r="Q46" s="61">
        <v>15</v>
      </c>
      <c r="R46" s="62">
        <f t="shared" si="8"/>
        <v>162</v>
      </c>
      <c r="S46" s="63">
        <f t="shared" si="9"/>
        <v>15</v>
      </c>
      <c r="T46" s="64">
        <f>S46/J46</f>
        <v>7.5</v>
      </c>
      <c r="U46" s="65">
        <f t="shared" si="10"/>
        <v>10.8</v>
      </c>
      <c r="V46" s="66">
        <v>2548</v>
      </c>
      <c r="W46" s="67">
        <v>196</v>
      </c>
      <c r="X46" s="68">
        <f t="shared" si="6"/>
        <v>-0.9364207221350078</v>
      </c>
      <c r="Y46" s="68">
        <f t="shared" si="7"/>
        <v>-0.923469387755102</v>
      </c>
      <c r="Z46" s="69">
        <v>1199262.07</v>
      </c>
      <c r="AA46" s="70">
        <v>103067</v>
      </c>
      <c r="AB46" s="71">
        <f t="shared" si="3"/>
        <v>11.635752180620374</v>
      </c>
    </row>
    <row r="47" spans="1:28" s="29" customFormat="1" ht="11.25">
      <c r="A47" s="32">
        <v>41</v>
      </c>
      <c r="B47" s="80"/>
      <c r="C47" s="73" t="s">
        <v>51</v>
      </c>
      <c r="D47" s="74" t="s">
        <v>33</v>
      </c>
      <c r="E47" s="75" t="s">
        <v>51</v>
      </c>
      <c r="F47" s="76">
        <v>43035</v>
      </c>
      <c r="G47" s="57" t="s">
        <v>37</v>
      </c>
      <c r="H47" s="77">
        <v>377</v>
      </c>
      <c r="I47" s="77">
        <v>1</v>
      </c>
      <c r="J47" s="90">
        <v>1</v>
      </c>
      <c r="K47" s="59">
        <v>24</v>
      </c>
      <c r="L47" s="60">
        <v>5</v>
      </c>
      <c r="M47" s="61">
        <v>1</v>
      </c>
      <c r="N47" s="60">
        <v>0</v>
      </c>
      <c r="O47" s="61">
        <v>0</v>
      </c>
      <c r="P47" s="60">
        <v>0</v>
      </c>
      <c r="Q47" s="61">
        <v>0</v>
      </c>
      <c r="R47" s="62">
        <f t="shared" si="8"/>
        <v>5</v>
      </c>
      <c r="S47" s="63">
        <f t="shared" si="9"/>
        <v>1</v>
      </c>
      <c r="T47" s="64">
        <f>S47/J47</f>
        <v>1</v>
      </c>
      <c r="U47" s="65">
        <f t="shared" si="10"/>
        <v>5</v>
      </c>
      <c r="V47" s="66">
        <v>247</v>
      </c>
      <c r="W47" s="67">
        <v>29</v>
      </c>
      <c r="X47" s="68">
        <f t="shared" si="6"/>
        <v>-0.979757085020243</v>
      </c>
      <c r="Y47" s="68">
        <f t="shared" si="7"/>
        <v>-0.9655172413793104</v>
      </c>
      <c r="Z47" s="78">
        <v>65735722</v>
      </c>
      <c r="AA47" s="79">
        <v>5546188</v>
      </c>
      <c r="AB47" s="71">
        <f t="shared" si="3"/>
        <v>11.852415028123822</v>
      </c>
    </row>
  </sheetData>
  <sheetProtection formatCells="0" formatColumns="0" formatRows="0" insertColumns="0" insertRows="0" insertHyperlinks="0" deleteColumns="0" deleteRows="0" sort="0" autoFilter="0" pivotTables="0"/>
  <mergeCells count="11">
    <mergeCell ref="B1:C1"/>
    <mergeCell ref="B2:C2"/>
    <mergeCell ref="B3:C3"/>
    <mergeCell ref="L4:M4"/>
    <mergeCell ref="N4:O4"/>
    <mergeCell ref="P4:Q4"/>
    <mergeCell ref="L1:AB3"/>
    <mergeCell ref="R4:U4"/>
    <mergeCell ref="V4:W4"/>
    <mergeCell ref="X4:Y4"/>
    <mergeCell ref="Z4:AB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Win7</cp:lastModifiedBy>
  <cp:lastPrinted>2015-01-21T23:11:37Z</cp:lastPrinted>
  <dcterms:created xsi:type="dcterms:W3CDTF">2006-03-15T09:07:04Z</dcterms:created>
  <dcterms:modified xsi:type="dcterms:W3CDTF">2018-04-12T05:17:56Z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-1892574857</vt:r8>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y fmtid="{D5CDD505-2E9C-101B-9397-08002B2CF9AE}" pid="7" name="KSOProductBuildVer">
    <vt:lpwstr>1033-10.2.0.5811</vt:lpwstr>
  </property>
</Properties>
</file>