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24000" windowHeight="8145" tabRatio="685" activeTab="0"/>
  </bookViews>
  <sheets>
    <sheet name="23-29.3.2018 (hafta)" sheetId="1" r:id="rId1"/>
  </sheets>
  <definedNames>
    <definedName name="_xlnm.Print_Area" localSheetId="0">'23-29.3.2018 (hafta)'!#REF!</definedName>
  </definedNames>
  <calcPr fullCalcOnLoad="1"/>
</workbook>
</file>

<file path=xl/sharedStrings.xml><?xml version="1.0" encoding="utf-8"?>
<sst xmlns="http://schemas.openxmlformats.org/spreadsheetml/2006/main" count="337" uniqueCount="163">
  <si>
    <t xml:space="preserve"> </t>
  </si>
  <si>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</si>
  <si>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</si>
  <si>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</si>
  <si>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</si>
  <si>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</si>
  <si>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</si>
  <si>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</si>
  <si>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</si>
  <si>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</si>
  <si>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</si>
  <si>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</si>
  <si>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</si>
  <si>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</si>
  <si>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</si>
  <si>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</si>
  <si>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</si>
  <si>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</si>
  <si>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</si>
  <si>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</si>
  <si>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</si>
  <si>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</si>
  <si>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</si>
  <si>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YENİ</t>
  </si>
  <si>
    <t>15+</t>
  </si>
  <si>
    <t>CHANTIER FILMS</t>
  </si>
  <si>
    <t>18+</t>
  </si>
  <si>
    <t>UIP TURKEY</t>
  </si>
  <si>
    <t>7+</t>
  </si>
  <si>
    <t>7A</t>
  </si>
  <si>
    <t>G</t>
  </si>
  <si>
    <t>7+13A</t>
  </si>
  <si>
    <t>13A</t>
  </si>
  <si>
    <t>WARNER BROS. TURKEY</t>
  </si>
  <si>
    <t>13+</t>
  </si>
  <si>
    <t>TME</t>
  </si>
  <si>
    <t>BİR FİLM</t>
  </si>
  <si>
    <t>BS DAĞITIM</t>
  </si>
  <si>
    <t>M3 FİLM</t>
  </si>
  <si>
    <t>MC FİLM</t>
  </si>
  <si>
    <t>ÖZEN FİLM</t>
  </si>
  <si>
    <t>KURMACA</t>
  </si>
  <si>
    <t>DERİN FİLM</t>
  </si>
  <si>
    <t>13+15A</t>
  </si>
  <si>
    <t>BLING</t>
  </si>
  <si>
    <t>EN SÜPER KAHRAMANLAR</t>
  </si>
  <si>
    <t>PARAMPARÇA</t>
  </si>
  <si>
    <t>AMY</t>
  </si>
  <si>
    <t>FİLMARTI</t>
  </si>
  <si>
    <t>BOSS BABY</t>
  </si>
  <si>
    <t>PATRON BEBEK</t>
  </si>
  <si>
    <t>MASHA I MEDVED</t>
  </si>
  <si>
    <t>MAŞA İLE KOCA AYI</t>
  </si>
  <si>
    <t>ÇIKIŞ KOPYA SAYISI</t>
  </si>
  <si>
    <t>KAYGI</t>
  </si>
  <si>
    <t>DIE HASCHENSCHULE: JAGD NACH DEM GOLDENEN</t>
  </si>
  <si>
    <t>TAVŞAN OKULU</t>
  </si>
  <si>
    <t>AY KARDEŞLER 3: SİRKTE CURCUNA</t>
  </si>
  <si>
    <t>BOONIE BEARS: THE BIG TOP SECRET</t>
  </si>
  <si>
    <t>CGVMARS DAĞITIM</t>
  </si>
  <si>
    <t>LES AS DE LA JUNGLE - OPERATION BENQUISE</t>
  </si>
  <si>
    <t>ORMAN ÇETESİ</t>
  </si>
  <si>
    <t>BALERİN VE AFACAN MUCİT</t>
  </si>
  <si>
    <t>BALLERINA</t>
  </si>
  <si>
    <t>THE MOJICONS</t>
  </si>
  <si>
    <t>SEVİMLİ EMOJİLER</t>
  </si>
  <si>
    <t>DORAEMON: BUZ DEVRİ MACERASI</t>
  </si>
  <si>
    <t>EIGA DORAEMON: NOBITA NO NANKYOKUKACHIKOCHI DAIBOUKEN</t>
  </si>
  <si>
    <t>THE SON OF BIGFOOT</t>
  </si>
  <si>
    <t>KOCA AYAK VE OĞLU</t>
  </si>
  <si>
    <t>HAPPY END</t>
  </si>
  <si>
    <t>MUTLU SON</t>
  </si>
  <si>
    <t>A STORK'S JOURNEY</t>
  </si>
  <si>
    <t>BAK ŞU LEYLEĞE</t>
  </si>
  <si>
    <t>YOL ARKADAŞIM</t>
  </si>
  <si>
    <t>AYLA</t>
  </si>
  <si>
    <t>BU JIAN BU SAN</t>
  </si>
  <si>
    <t>KARE</t>
  </si>
  <si>
    <t>TAMİRCİKLER: GİZLİ GÖREV</t>
  </si>
  <si>
    <t>FIKSIKI: BOLSHOY SEKRET</t>
  </si>
  <si>
    <t>SUBURBICON</t>
  </si>
  <si>
    <t>ACI TATLI EKŞİ</t>
  </si>
  <si>
    <t>FERDINAND</t>
  </si>
  <si>
    <t>LOVING VINCENT</t>
  </si>
  <si>
    <t>BOBBY THE HEDGEHOG</t>
  </si>
  <si>
    <t>BOBİ: DİKENLERİN GÜCÜ ADINA!</t>
  </si>
  <si>
    <t>ARİF V 216</t>
  </si>
  <si>
    <t>DELİHA 2</t>
  </si>
  <si>
    <t>LOVELESS</t>
  </si>
  <si>
    <t>SEVGİSİZ</t>
  </si>
  <si>
    <t>BOONIE BEARS: ENTANGLED WORLDS</t>
  </si>
  <si>
    <t>AYI KARDEŞLER: FANTASTİK DÜNYALAR</t>
  </si>
  <si>
    <t>LABİRENT: SON İSYAN</t>
  </si>
  <si>
    <t>MAZE RUNNER: DEATH CURE</t>
  </si>
  <si>
    <t>ÖLÜMLÜ DÜNYA</t>
  </si>
  <si>
    <t>AUS DEM NICHTS</t>
  </si>
  <si>
    <t>CEBİMDEKİ YABANCI</t>
  </si>
  <si>
    <t>CİN ÇEŞMESİ</t>
  </si>
  <si>
    <t>GÜZEL ADAM SÜREYYA</t>
  </si>
  <si>
    <t>LEO DA VINCI: MISSION MONA LISA</t>
  </si>
  <si>
    <t>LEO DA VINCI: MONA LISA MACERASI</t>
  </si>
  <si>
    <t>FIFTY SHADE FREED</t>
  </si>
  <si>
    <t>ÖZGÜRLÜĞÜN ELLİ TONU</t>
  </si>
  <si>
    <t>SOFRA SIRLARI</t>
  </si>
  <si>
    <t>HADİ BE OĞLUM</t>
  </si>
  <si>
    <t>HAPPY FAMILY</t>
  </si>
  <si>
    <t>MUTLU CANAVAR AİLESİ</t>
  </si>
  <si>
    <t>SUYUN SESİ</t>
  </si>
  <si>
    <t>ANTEP FISTIĞI</t>
  </si>
  <si>
    <t>THE SHAPE OF WATER</t>
  </si>
  <si>
    <t>BLACK PANTHER</t>
  </si>
  <si>
    <t>CALL ME BY YOUR NAME</t>
  </si>
  <si>
    <t>BENİ ADINLA ÇAĞIR</t>
  </si>
  <si>
    <t>ALEM-İ CİN</t>
  </si>
  <si>
    <t>SAMSON</t>
  </si>
  <si>
    <t>23.02.201(</t>
  </si>
  <si>
    <t>GÖREVİMİZ TATİL</t>
  </si>
  <si>
    <t>PETER RABBIT</t>
  </si>
  <si>
    <t>TAVŞAN PETER</t>
  </si>
  <si>
    <t>PLOEY: YOU NEVER FLY ALONE</t>
  </si>
  <si>
    <t>PULOİ: ASLA YALNIZ UÇMAYACAKSIN</t>
  </si>
  <si>
    <t>MUDBOUND</t>
  </si>
  <si>
    <t>SAVAŞTAN SONRA</t>
  </si>
  <si>
    <t>AİLECEK ŞAŞKINIZ</t>
  </si>
  <si>
    <t>THE CROSSBREED</t>
  </si>
  <si>
    <t>MELEZ</t>
  </si>
  <si>
    <t>RED SPARROW</t>
  </si>
  <si>
    <t>KIZIL SERÇE</t>
  </si>
  <si>
    <t>DİRENİŞ: KARATAY</t>
  </si>
  <si>
    <t>LOCMAN</t>
  </si>
  <si>
    <t>VISAGES VILLAGES</t>
  </si>
  <si>
    <t>MEKANLAR VE YÜZLER</t>
  </si>
  <si>
    <t>GNOME ALONE</t>
  </si>
  <si>
    <t>KÜÇÜK KAHRAMANLAR</t>
  </si>
  <si>
    <t>ZİYARETÇİLER: GECE AVI</t>
  </si>
  <si>
    <t>THE STRANGERS: PRAY AT NIGHT</t>
  </si>
  <si>
    <t>PHANTOM THREAD</t>
  </si>
  <si>
    <t>TOMB RAIDER</t>
  </si>
  <si>
    <t>THE DEATH OF STALIN</t>
  </si>
  <si>
    <t>STALIN'İN ÖLÜMÜ</t>
  </si>
  <si>
    <t>DÜĞÜM SALONU</t>
  </si>
  <si>
    <t>7 DAYS IN ENTEBBE</t>
  </si>
  <si>
    <t>ENTEBBE'DE 7 GÜN</t>
  </si>
  <si>
    <t>NE VAR?</t>
  </si>
  <si>
    <t>TUT YÜREĞİMDEN ANNE</t>
  </si>
  <si>
    <t>DEATH WISH</t>
  </si>
  <si>
    <t>ÖLDÜRME ARZUSU</t>
  </si>
  <si>
    <t>KAYBEDENLER KULÜBÜ YOLDA</t>
  </si>
  <si>
    <t>KAR</t>
  </si>
  <si>
    <t>MARTI</t>
  </si>
  <si>
    <t>VYKRADENA PRYNTSESA: RUSLAN I LUDMILA</t>
  </si>
  <si>
    <t>KAYIP PRENSES</t>
  </si>
  <si>
    <t>GERÇEK KESİT: MANYAK</t>
  </si>
  <si>
    <t>ÇOCUKLAR SANA EMANET</t>
  </si>
  <si>
    <t>ZAT-I MAHFUZ</t>
  </si>
  <si>
    <t>JUSQU'A LA GARDE</t>
  </si>
  <si>
    <t>VELAYET</t>
  </si>
  <si>
    <t>BORDO BERELİLER: AFRİN</t>
  </si>
  <si>
    <t>PACIFIC RIM: UPRISING</t>
  </si>
  <si>
    <t>PASİFİK SAVAŞI: İSYAN</t>
  </si>
  <si>
    <t>23 - 29 MART 2018 / 13. VİZYON HAFTASI</t>
  </si>
  <si>
    <t>READY PLAYER ONE</t>
  </si>
  <si>
    <t>BAŞLAT: READY PLAYER ONE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</si>
</sst>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1F]d\ mmmm\ yy;@"/>
    <numFmt numFmtId="185" formatCode="_-* #,##0.00\ &quot;₺&quot;_-;\-* #,##0.00\ &quot;₺&quot;_-;_-* &quot;-&quot;??\ &quot;₺&quot;_-;_-@_-"/>
    <numFmt numFmtId="186" formatCode="_-* #,##0.00\ _Y_T_L_-;\-* #,##0.00\ _Y_T_L_-;_-* &quot;-&quot;??\ _Y_T_L_-;_-@_-"/>
    <numFmt numFmtId="187" formatCode="dd/mm/yy;@"/>
    <numFmt numFmtId="188" formatCode="[$-F400]h:mm:ss\ AM/PM"/>
    <numFmt numFmtId="189" formatCode="0\ %\ "/>
    <numFmt numFmtId="190" formatCode="#,##0.00\ "/>
    <numFmt numFmtId="191" formatCode="#,##0.00\ \ "/>
    <numFmt numFmtId="192" formatCode="#,##0\ "/>
    <numFmt numFmtId="193" formatCode="#,##0.00\ &quot;TL&quot;"/>
    <numFmt numFmtId="194" formatCode="_(* #,##0_);_(* \(#,##0\);_(* &quot;-&quot;??_);_(@_)"/>
    <numFmt numFmtId="195" formatCode="_-* #,##0.00\ _₺_-;\-* #,##0.00\ _₺_-;_-* &quot;-&quot;??\ _₺_-;_-@_-"/>
    <numFmt numFmtId="196" formatCode="#,##0.00\ _Y_T_L"/>
    <numFmt numFmtId="197" formatCode="_ * #,##0.00_)\ &quot;TRY&quot;_ ;_ * \(#,##0.00\)\ &quot;TRY&quot;_ ;_ * &quot;-&quot;??_)\ &quot;TRY&quot;_ ;_ @_ "/>
    <numFmt numFmtId="198" formatCode="#,##0\ \ "/>
    <numFmt numFmtId="199" formatCode="#,##0.00_ ;\-#,##0.00\ 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[$€-2]\ #,##0.00_);[Red]\([$€-2]\ #,##0.00\)"/>
    <numFmt numFmtId="205" formatCode="mmm/yyyy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8"/>
      <name val="Corbel"/>
      <family val="2"/>
    </font>
    <font>
      <sz val="7"/>
      <color indexed="9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sz val="7"/>
      <name val="Calibri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63"/>
      <name val="Calibri"/>
      <family val="2"/>
    </font>
    <font>
      <sz val="7"/>
      <name val="Verdana"/>
      <family val="2"/>
    </font>
    <font>
      <sz val="5"/>
      <color indexed="9"/>
      <name val="Calibri"/>
      <family val="2"/>
    </font>
    <font>
      <u val="single"/>
      <sz val="8"/>
      <name val="Arial"/>
      <family val="2"/>
    </font>
    <font>
      <sz val="7"/>
      <color indexed="63"/>
      <name val="Calibri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10"/>
      <name val="Webdings"/>
      <family val="1"/>
    </font>
    <font>
      <b/>
      <sz val="7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b/>
      <sz val="7"/>
      <color indexed="3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15"/>
      <name val="Calibri"/>
      <family val="2"/>
    </font>
    <font>
      <b/>
      <sz val="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 tint="0.34999001026153564"/>
      <name val="Calibri"/>
      <family val="2"/>
    </font>
    <font>
      <b/>
      <sz val="7"/>
      <color rgb="FF0070C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sz val="7"/>
      <color rgb="FF0070C0"/>
      <name val="Arial"/>
      <family val="2"/>
    </font>
    <font>
      <sz val="7"/>
      <color rgb="FF0070C0"/>
      <name val="Calibri"/>
      <family val="2"/>
    </font>
    <font>
      <b/>
      <sz val="7"/>
      <color rgb="FF00B0F0"/>
      <name val="Calibri"/>
      <family val="2"/>
    </font>
    <font>
      <b/>
      <sz val="8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14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24" borderId="0" applyNumberFormat="0" applyBorder="0" applyAlignment="0" applyProtection="0"/>
    <xf numFmtId="184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5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5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0" fontId="61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187" fontId="6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3" fontId="7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8" fillId="34" borderId="0" xfId="0" applyFont="1" applyFill="1" applyAlignment="1">
      <alignment horizontal="center" vertical="center"/>
    </xf>
    <xf numFmtId="0" fontId="0" fillId="34" borderId="0" xfId="0" applyNumberFormat="1" applyFont="1" applyFill="1" applyAlignment="1">
      <alignment vertical="center"/>
    </xf>
    <xf numFmtId="187" fontId="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43" fontId="9" fillId="35" borderId="11" xfId="44" applyFont="1" applyFill="1" applyBorder="1" applyAlignment="1" applyProtection="1">
      <alignment horizontal="center"/>
      <protection locked="0"/>
    </xf>
    <xf numFmtId="187" fontId="9" fillId="35" borderId="11" xfId="0" applyNumberFormat="1" applyFont="1" applyFill="1" applyBorder="1" applyAlignment="1" applyProtection="1">
      <alignment horizontal="center"/>
      <protection locked="0"/>
    </xf>
    <xf numFmtId="0" fontId="9" fillId="35" borderId="11" xfId="0" applyFont="1" applyFill="1" applyBorder="1" applyAlignment="1" applyProtection="1">
      <alignment horizontal="center"/>
      <protection locked="0"/>
    </xf>
    <xf numFmtId="43" fontId="9" fillId="35" borderId="12" xfId="44" applyFont="1" applyFill="1" applyBorder="1" applyAlignment="1" applyProtection="1">
      <alignment horizontal="center" vertical="center"/>
      <protection/>
    </xf>
    <xf numFmtId="0" fontId="10" fillId="35" borderId="12" xfId="0" applyNumberFormat="1" applyFont="1" applyFill="1" applyBorder="1" applyAlignment="1" applyProtection="1">
      <alignment horizontal="center" vertical="center" textRotation="90"/>
      <protection locked="0"/>
    </xf>
    <xf numFmtId="187" fontId="9" fillId="35" borderId="12" xfId="0" applyNumberFormat="1" applyFont="1" applyFill="1" applyBorder="1" applyAlignment="1" applyProtection="1">
      <alignment horizontal="center" vertical="center" textRotation="90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9" fillId="35" borderId="12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4" fontId="9" fillId="35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center" vertical="center" wrapText="1"/>
      <protection/>
    </xf>
    <xf numFmtId="4" fontId="6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 horizontal="left" vertical="center"/>
      <protection/>
    </xf>
    <xf numFmtId="4" fontId="15" fillId="34" borderId="0" xfId="0" applyNumberFormat="1" applyFont="1" applyFill="1" applyBorder="1" applyAlignment="1" applyProtection="1">
      <alignment horizontal="right" vertical="center"/>
      <protection/>
    </xf>
    <xf numFmtId="3" fontId="7" fillId="34" borderId="0" xfId="0" applyNumberFormat="1" applyFont="1" applyFill="1" applyBorder="1" applyAlignment="1" applyProtection="1">
      <alignment horizontal="right" vertical="center"/>
      <protection/>
    </xf>
    <xf numFmtId="1" fontId="4" fillId="34" borderId="0" xfId="0" applyNumberFormat="1" applyFont="1" applyFill="1" applyBorder="1" applyAlignment="1" applyProtection="1">
      <alignment horizontal="right" vertical="center"/>
      <protection/>
    </xf>
    <xf numFmtId="3" fontId="6" fillId="34" borderId="0" xfId="0" applyNumberFormat="1" applyFont="1" applyFill="1" applyBorder="1" applyAlignment="1" applyProtection="1">
      <alignment horizontal="right" vertical="center"/>
      <protection/>
    </xf>
    <xf numFmtId="14" fontId="11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4" fontId="7" fillId="34" borderId="0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3" fillId="35" borderId="11" xfId="0" applyNumberFormat="1" applyFont="1" applyFill="1" applyBorder="1" applyAlignment="1" applyProtection="1">
      <alignment horizontal="center" wrapText="1"/>
      <protection locked="0"/>
    </xf>
    <xf numFmtId="0" fontId="16" fillId="35" borderId="11" xfId="0" applyNumberFormat="1" applyFont="1" applyFill="1" applyBorder="1" applyAlignment="1">
      <alignment horizontal="center" textRotation="90"/>
    </xf>
    <xf numFmtId="2" fontId="3" fillId="35" borderId="12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>
      <alignment vertical="center"/>
    </xf>
    <xf numFmtId="187" fontId="8" fillId="34" borderId="0" xfId="0" applyNumberFormat="1" applyFont="1" applyFill="1" applyAlignment="1">
      <alignment horizontal="center" vertical="center"/>
    </xf>
    <xf numFmtId="0" fontId="2" fillId="34" borderId="0" xfId="0" applyFont="1" applyFill="1" applyBorder="1" applyAlignment="1" applyProtection="1">
      <alignment horizontal="left" vertical="center"/>
      <protection locked="0"/>
    </xf>
    <xf numFmtId="187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Alignment="1">
      <alignment horizontal="center" vertical="center"/>
    </xf>
    <xf numFmtId="3" fontId="9" fillId="35" borderId="12" xfId="0" applyNumberFormat="1" applyFont="1" applyFill="1" applyBorder="1" applyAlignment="1" applyProtection="1">
      <alignment horizontal="center" vertical="center" textRotation="90" wrapText="1"/>
      <protection/>
    </xf>
    <xf numFmtId="2" fontId="18" fillId="34" borderId="13" xfId="0" applyNumberFormat="1" applyFont="1" applyFill="1" applyBorder="1" applyAlignment="1" applyProtection="1">
      <alignment horizontal="center" vertical="center"/>
      <protection/>
    </xf>
    <xf numFmtId="188" fontId="67" fillId="0" borderId="13" xfId="0" applyNumberFormat="1" applyFont="1" applyFill="1" applyBorder="1" applyAlignment="1">
      <alignment vertical="center"/>
    </xf>
    <xf numFmtId="0" fontId="41" fillId="0" borderId="13" xfId="0" applyNumberFormat="1" applyFont="1" applyFill="1" applyBorder="1" applyAlignment="1" applyProtection="1">
      <alignment horizontal="center" vertical="center"/>
      <protection/>
    </xf>
    <xf numFmtId="188" fontId="11" fillId="0" borderId="13" xfId="0" applyNumberFormat="1" applyFont="1" applyFill="1" applyBorder="1" applyAlignment="1">
      <alignment vertical="center"/>
    </xf>
    <xf numFmtId="187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/>
    </xf>
    <xf numFmtId="4" fontId="68" fillId="0" borderId="13" xfId="0" applyNumberFormat="1" applyFont="1" applyFill="1" applyBorder="1" applyAlignment="1">
      <alignment vertical="center"/>
    </xf>
    <xf numFmtId="3" fontId="68" fillId="0" borderId="13" xfId="0" applyNumberFormat="1" applyFont="1" applyFill="1" applyBorder="1" applyAlignment="1">
      <alignment vertical="center"/>
    </xf>
    <xf numFmtId="3" fontId="11" fillId="0" borderId="13" xfId="130" applyNumberFormat="1" applyFont="1" applyFill="1" applyBorder="1" applyAlignment="1" applyProtection="1">
      <alignment vertical="center"/>
      <protection/>
    </xf>
    <xf numFmtId="2" fontId="11" fillId="0" borderId="13" xfId="130" applyNumberFormat="1" applyFont="1" applyFill="1" applyBorder="1" applyAlignment="1" applyProtection="1">
      <alignment vertical="center"/>
      <protection/>
    </xf>
    <xf numFmtId="4" fontId="11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68" fillId="0" borderId="13" xfId="44" applyNumberFormat="1" applyFont="1" applyFill="1" applyBorder="1" applyAlignment="1" applyProtection="1">
      <alignment vertical="center"/>
      <protection locked="0"/>
    </xf>
    <xf numFmtId="3" fontId="68" fillId="0" borderId="13" xfId="44" applyNumberFormat="1" applyFont="1" applyFill="1" applyBorder="1" applyAlignment="1" applyProtection="1">
      <alignment vertical="center"/>
      <protection locked="0"/>
    </xf>
    <xf numFmtId="9" fontId="11" fillId="0" borderId="13" xfId="132" applyNumberFormat="1" applyFont="1" applyFill="1" applyBorder="1" applyAlignment="1" applyProtection="1">
      <alignment horizontal="right" vertical="center"/>
      <protection/>
    </xf>
    <xf numFmtId="4" fontId="11" fillId="0" borderId="13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Fill="1" applyBorder="1" applyAlignment="1" applyProtection="1">
      <alignment vertical="center"/>
      <protection locked="0"/>
    </xf>
    <xf numFmtId="2" fontId="11" fillId="0" borderId="13" xfId="0" applyNumberFormat="1" applyFont="1" applyFill="1" applyBorder="1" applyAlignment="1" applyProtection="1">
      <alignment vertical="center"/>
      <protection/>
    </xf>
    <xf numFmtId="2" fontId="11" fillId="36" borderId="13" xfId="0" applyNumberFormat="1" applyFont="1" applyFill="1" applyBorder="1" applyAlignment="1" applyProtection="1">
      <alignment horizontal="center" vertical="center"/>
      <protection/>
    </xf>
    <xf numFmtId="0" fontId="67" fillId="0" borderId="13" xfId="0" applyFont="1" applyFill="1" applyBorder="1" applyAlignment="1">
      <alignment vertical="center"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center"/>
      <protection locked="0"/>
    </xf>
    <xf numFmtId="187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13" xfId="0" applyNumberFormat="1" applyFont="1" applyFill="1" applyBorder="1" applyAlignment="1">
      <alignment horizontal="center" vertical="center"/>
    </xf>
    <xf numFmtId="4" fontId="11" fillId="0" borderId="13" xfId="46" applyNumberFormat="1" applyFont="1" applyFill="1" applyBorder="1" applyAlignment="1" applyProtection="1">
      <alignment vertical="center"/>
      <protection locked="0"/>
    </xf>
    <xf numFmtId="3" fontId="11" fillId="0" borderId="13" xfId="46" applyNumberFormat="1" applyFont="1" applyFill="1" applyBorder="1" applyAlignment="1" applyProtection="1">
      <alignment vertical="center"/>
      <protection locked="0"/>
    </xf>
    <xf numFmtId="3" fontId="68" fillId="0" borderId="13" xfId="46" applyNumberFormat="1" applyFont="1" applyFill="1" applyBorder="1" applyAlignment="1" applyProtection="1">
      <alignment vertical="center"/>
      <protection locked="0"/>
    </xf>
    <xf numFmtId="0" fontId="18" fillId="34" borderId="13" xfId="0" applyFont="1" applyFill="1" applyBorder="1" applyAlignment="1">
      <alignment horizontal="center" vertical="center"/>
    </xf>
    <xf numFmtId="4" fontId="11" fillId="0" borderId="13" xfId="67" applyNumberFormat="1" applyFont="1" applyFill="1" applyBorder="1" applyAlignment="1">
      <alignment vertical="center"/>
    </xf>
    <xf numFmtId="3" fontId="11" fillId="0" borderId="13" xfId="67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69" fillId="34" borderId="0" xfId="0" applyFont="1" applyFill="1" applyAlignment="1">
      <alignment horizontal="center" vertical="center"/>
    </xf>
    <xf numFmtId="0" fontId="70" fillId="34" borderId="0" xfId="0" applyNumberFormat="1" applyFont="1" applyFill="1" applyAlignment="1">
      <alignment horizontal="center" vertical="center"/>
    </xf>
    <xf numFmtId="0" fontId="71" fillId="34" borderId="0" xfId="0" applyFont="1" applyFill="1" applyBorder="1" applyAlignment="1" applyProtection="1">
      <alignment horizontal="center" vertical="center"/>
      <protection locked="0"/>
    </xf>
    <xf numFmtId="0" fontId="68" fillId="35" borderId="11" xfId="0" applyFont="1" applyFill="1" applyBorder="1" applyAlignment="1" applyProtection="1">
      <alignment horizontal="center"/>
      <protection locked="0"/>
    </xf>
    <xf numFmtId="4" fontId="72" fillId="34" borderId="0" xfId="0" applyNumberFormat="1" applyFont="1" applyFill="1" applyBorder="1" applyAlignment="1" applyProtection="1">
      <alignment horizontal="center" vertical="center"/>
      <protection/>
    </xf>
    <xf numFmtId="0" fontId="73" fillId="0" borderId="13" xfId="0" applyFont="1" applyFill="1" applyBorder="1" applyAlignment="1">
      <alignment horizontal="center" vertical="center"/>
    </xf>
    <xf numFmtId="0" fontId="74" fillId="35" borderId="12" xfId="0" applyNumberFormat="1" applyFont="1" applyFill="1" applyBorder="1" applyAlignment="1" applyProtection="1">
      <alignment horizontal="center" vertical="center" textRotation="90"/>
      <protection locked="0"/>
    </xf>
    <xf numFmtId="4" fontId="14" fillId="34" borderId="0" xfId="0" applyNumberFormat="1" applyFont="1" applyFill="1" applyBorder="1" applyAlignment="1" applyProtection="1">
      <alignment horizontal="left" vertical="center"/>
      <protection/>
    </xf>
    <xf numFmtId="3" fontId="14" fillId="34" borderId="0" xfId="0" applyNumberFormat="1" applyFont="1" applyFill="1" applyBorder="1" applyAlignment="1" applyProtection="1">
      <alignment horizontal="left" vertical="center"/>
      <protection/>
    </xf>
    <xf numFmtId="4" fontId="23" fillId="0" borderId="13" xfId="44" applyNumberFormat="1" applyFont="1" applyFill="1" applyBorder="1" applyAlignment="1" applyProtection="1">
      <alignment vertical="center"/>
      <protection locked="0"/>
    </xf>
    <xf numFmtId="3" fontId="23" fillId="0" borderId="13" xfId="46" applyNumberFormat="1" applyFont="1" applyFill="1" applyBorder="1" applyAlignment="1" applyProtection="1">
      <alignment vertical="center"/>
      <protection locked="0"/>
    </xf>
    <xf numFmtId="3" fontId="23" fillId="0" borderId="13" xfId="44" applyNumberFormat="1" applyFont="1" applyFill="1" applyBorder="1" applyAlignment="1" applyProtection="1">
      <alignment vertical="center"/>
      <protection locked="0"/>
    </xf>
    <xf numFmtId="3" fontId="23" fillId="0" borderId="13" xfId="0" applyNumberFormat="1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vertical="center"/>
    </xf>
    <xf numFmtId="0" fontId="75" fillId="34" borderId="14" xfId="0" applyNumberFormat="1" applyFont="1" applyFill="1" applyBorder="1" applyAlignment="1" applyProtection="1">
      <alignment horizontal="center" vertical="center"/>
      <protection locked="0"/>
    </xf>
    <xf numFmtId="9" fontId="41" fillId="0" borderId="13" xfId="0" applyNumberFormat="1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34" borderId="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7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Alignment="1" applyProtection="1">
      <alignment wrapText="1"/>
      <protection locked="0"/>
    </xf>
    <xf numFmtId="0" fontId="13" fillId="34" borderId="0" xfId="0" applyFont="1" applyFill="1" applyAlignment="1">
      <alignment wrapText="1"/>
    </xf>
    <xf numFmtId="0" fontId="13" fillId="34" borderId="14" xfId="0" applyFont="1" applyFill="1" applyBorder="1" applyAlignment="1">
      <alignment wrapText="1"/>
    </xf>
  </cellXfs>
  <cellStyles count="129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Giriş" xfId="64"/>
    <cellStyle name="Hesaplama" xfId="65"/>
    <cellStyle name="İşaretli Hücre" xfId="66"/>
    <cellStyle name="İyi" xfId="67"/>
    <cellStyle name="Followed Hyperlink" xfId="68"/>
    <cellStyle name="Hyperlink" xfId="69"/>
    <cellStyle name="Köprü 2" xfId="70"/>
    <cellStyle name="Kötü" xfId="71"/>
    <cellStyle name="Normal 10" xfId="72"/>
    <cellStyle name="Normal 11" xfId="73"/>
    <cellStyle name="Normal 11 2" xfId="74"/>
    <cellStyle name="Normal 12" xfId="75"/>
    <cellStyle name="Normal 12 2" xfId="76"/>
    <cellStyle name="Normal 2" xfId="77"/>
    <cellStyle name="Normal 2 10 10" xfId="78"/>
    <cellStyle name="Normal 2 10 10 2" xfId="79"/>
    <cellStyle name="Normal 2 2" xfId="80"/>
    <cellStyle name="Normal 2 2 2" xfId="81"/>
    <cellStyle name="Normal 2 2 2 2" xfId="82"/>
    <cellStyle name="Normal 2 2 3" xfId="83"/>
    <cellStyle name="Normal 2 2 4" xfId="84"/>
    <cellStyle name="Normal 2 2 5" xfId="85"/>
    <cellStyle name="Normal 2 2 5 2" xfId="86"/>
    <cellStyle name="Normal 2 3" xfId="87"/>
    <cellStyle name="Normal 2 4" xfId="88"/>
    <cellStyle name="Normal 2 5" xfId="89"/>
    <cellStyle name="Normal 2 5 2" xfId="90"/>
    <cellStyle name="Normal 3" xfId="91"/>
    <cellStyle name="Normal 3 2" xfId="92"/>
    <cellStyle name="Normal 4" xfId="93"/>
    <cellStyle name="Normal 4 2" xfId="94"/>
    <cellStyle name="Normal 5" xfId="95"/>
    <cellStyle name="Normal 5 2" xfId="96"/>
    <cellStyle name="Normal 5 2 2" xfId="97"/>
    <cellStyle name="Normal 5 3" xfId="98"/>
    <cellStyle name="Normal 5 4" xfId="99"/>
    <cellStyle name="Normal 5 5" xfId="100"/>
    <cellStyle name="Normal 6" xfId="101"/>
    <cellStyle name="Normal 6 2" xfId="102"/>
    <cellStyle name="Normal 6 3" xfId="103"/>
    <cellStyle name="Normal 6 4" xfId="104"/>
    <cellStyle name="Normal 7" xfId="105"/>
    <cellStyle name="Normal 7 2" xfId="106"/>
    <cellStyle name="Normal 8" xfId="107"/>
    <cellStyle name="Normal 9" xfId="108"/>
    <cellStyle name="Not" xfId="109"/>
    <cellStyle name="Nötr" xfId="110"/>
    <cellStyle name="Onaylı" xfId="111"/>
    <cellStyle name="Currency" xfId="112"/>
    <cellStyle name="Currency [0]" xfId="113"/>
    <cellStyle name="ParaBirimi 2" xfId="114"/>
    <cellStyle name="ParaBirimi 3" xfId="115"/>
    <cellStyle name="Toplam" xfId="116"/>
    <cellStyle name="Uyarı Metni" xfId="117"/>
    <cellStyle name="Virgül 10" xfId="118"/>
    <cellStyle name="Virgül 2" xfId="119"/>
    <cellStyle name="Virgül 2 2" xfId="120"/>
    <cellStyle name="Virgül 3" xfId="121"/>
    <cellStyle name="Virgül 3 2" xfId="122"/>
    <cellStyle name="Virgül 4" xfId="123"/>
    <cellStyle name="Vurgu1" xfId="124"/>
    <cellStyle name="Vurgu2" xfId="125"/>
    <cellStyle name="Vurgu3" xfId="126"/>
    <cellStyle name="Vurgu4" xfId="127"/>
    <cellStyle name="Vurgu5" xfId="128"/>
    <cellStyle name="Vurgu6" xfId="129"/>
    <cellStyle name="Percent" xfId="130"/>
    <cellStyle name="Yüzde 2" xfId="131"/>
    <cellStyle name="Yüzde 2 2" xfId="132"/>
    <cellStyle name="Yüzde 2 3" xfId="133"/>
    <cellStyle name="Yüzde 2 4" xfId="134"/>
    <cellStyle name="Yüzde 2 4 2" xfId="135"/>
    <cellStyle name="Yüzde 3" xfId="136"/>
    <cellStyle name="Yüzde 4" xfId="137"/>
    <cellStyle name="Yüzde 5" xfId="138"/>
    <cellStyle name="Yüzde 6" xfId="139"/>
    <cellStyle name="Yüzde 6 2" xfId="140"/>
    <cellStyle name="Yüzde 7" xfId="141"/>
    <cellStyle name="Yüzde 7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4.28125" defaultRowHeight="12.75"/>
  <cols>
    <col min="1" max="1" width="2.7109375" style="4" bestFit="1" customWidth="1"/>
    <col min="2" max="2" width="3.28125" style="34" bestFit="1" customWidth="1"/>
    <col min="3" max="3" width="37.7109375" style="5" bestFit="1" customWidth="1"/>
    <col min="4" max="4" width="4.00390625" style="35" bestFit="1" customWidth="1"/>
    <col min="5" max="5" width="21.57421875" style="24" bestFit="1" customWidth="1"/>
    <col min="6" max="6" width="7.00390625" style="6" bestFit="1" customWidth="1"/>
    <col min="7" max="7" width="13.57421875" style="7" bestFit="1" customWidth="1"/>
    <col min="8" max="8" width="3.140625" style="8" customWidth="1"/>
    <col min="9" max="9" width="3.140625" style="8" bestFit="1" customWidth="1"/>
    <col min="10" max="10" width="3.140625" style="88" bestFit="1" customWidth="1"/>
    <col min="11" max="11" width="2.57421875" style="9" bestFit="1" customWidth="1"/>
    <col min="12" max="12" width="8.28125" style="27" bestFit="1" customWidth="1"/>
    <col min="13" max="13" width="5.57421875" style="33" bestFit="1" customWidth="1"/>
    <col min="14" max="14" width="4.28125" style="31" bestFit="1" customWidth="1"/>
    <col min="15" max="15" width="4.28125" style="37" bestFit="1" customWidth="1"/>
    <col min="16" max="16" width="8.28125" style="37" bestFit="1" customWidth="1"/>
    <col min="17" max="17" width="5.57421875" style="37" bestFit="1" customWidth="1"/>
    <col min="18" max="19" width="4.7109375" style="31" bestFit="1" customWidth="1"/>
    <col min="20" max="20" width="9.00390625" style="27" bestFit="1" customWidth="1"/>
    <col min="21" max="21" width="6.7109375" style="28" bestFit="1" customWidth="1"/>
    <col min="22" max="22" width="4.28125" style="38" bestFit="1" customWidth="1"/>
    <col min="23" max="16384" width="4.28125" style="5" customWidth="1"/>
  </cols>
  <sheetData>
    <row r="1" spans="1:22" s="1" customFormat="1" ht="12.75">
      <c r="A1" s="10" t="s">
        <v>0</v>
      </c>
      <c r="B1" s="106" t="s">
        <v>1</v>
      </c>
      <c r="C1" s="106"/>
      <c r="D1" s="98"/>
      <c r="E1" s="42"/>
      <c r="F1" s="43"/>
      <c r="G1" s="42"/>
      <c r="H1" s="11"/>
      <c r="I1" s="11"/>
      <c r="J1" s="84"/>
      <c r="K1" s="11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s="1" customFormat="1" ht="12.75">
      <c r="A2" s="10"/>
      <c r="B2" s="107" t="s">
        <v>2</v>
      </c>
      <c r="C2" s="108"/>
      <c r="D2" s="99"/>
      <c r="E2" s="12"/>
      <c r="F2" s="13"/>
      <c r="G2" s="12"/>
      <c r="H2" s="46"/>
      <c r="I2" s="46"/>
      <c r="J2" s="85"/>
      <c r="K2" s="14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1" customFormat="1" ht="11.25">
      <c r="A3" s="10"/>
      <c r="B3" s="109" t="s">
        <v>160</v>
      </c>
      <c r="C3" s="109"/>
      <c r="D3" s="100"/>
      <c r="E3" s="44"/>
      <c r="F3" s="45"/>
      <c r="G3" s="44"/>
      <c r="H3" s="15"/>
      <c r="I3" s="15"/>
      <c r="J3" s="86"/>
      <c r="K3" s="15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s="2" customFormat="1" ht="11.25" customHeight="1">
      <c r="A4" s="82"/>
      <c r="B4" s="39"/>
      <c r="C4" s="16"/>
      <c r="D4" s="40"/>
      <c r="E4" s="16"/>
      <c r="F4" s="17"/>
      <c r="G4" s="18"/>
      <c r="H4" s="18"/>
      <c r="I4" s="18"/>
      <c r="J4" s="87"/>
      <c r="K4" s="18"/>
      <c r="L4" s="102" t="s">
        <v>4</v>
      </c>
      <c r="M4" s="103"/>
      <c r="N4" s="104" t="s">
        <v>4</v>
      </c>
      <c r="O4" s="105"/>
      <c r="P4" s="104" t="s">
        <v>5</v>
      </c>
      <c r="Q4" s="105"/>
      <c r="R4" s="104" t="s">
        <v>3</v>
      </c>
      <c r="S4" s="105"/>
      <c r="T4" s="102" t="s">
        <v>6</v>
      </c>
      <c r="U4" s="102"/>
      <c r="V4" s="102"/>
    </row>
    <row r="5" spans="1:22" s="3" customFormat="1" ht="42.75" customHeight="1">
      <c r="A5" s="83"/>
      <c r="B5" s="41"/>
      <c r="C5" s="19" t="s">
        <v>7</v>
      </c>
      <c r="D5" s="20" t="s">
        <v>8</v>
      </c>
      <c r="E5" s="19" t="s">
        <v>9</v>
      </c>
      <c r="F5" s="21" t="s">
        <v>10</v>
      </c>
      <c r="G5" s="22" t="s">
        <v>11</v>
      </c>
      <c r="H5" s="23" t="s">
        <v>53</v>
      </c>
      <c r="I5" s="23" t="s">
        <v>12</v>
      </c>
      <c r="J5" s="90" t="s">
        <v>13</v>
      </c>
      <c r="K5" s="23" t="s">
        <v>14</v>
      </c>
      <c r="L5" s="25" t="s">
        <v>15</v>
      </c>
      <c r="M5" s="26" t="s">
        <v>21</v>
      </c>
      <c r="N5" s="47" t="s">
        <v>17</v>
      </c>
      <c r="O5" s="47" t="s">
        <v>18</v>
      </c>
      <c r="P5" s="25" t="s">
        <v>15</v>
      </c>
      <c r="Q5" s="26" t="s">
        <v>19</v>
      </c>
      <c r="R5" s="47" t="s">
        <v>20</v>
      </c>
      <c r="S5" s="47" t="s">
        <v>22</v>
      </c>
      <c r="T5" s="25" t="s">
        <v>15</v>
      </c>
      <c r="U5" s="26" t="s">
        <v>16</v>
      </c>
      <c r="V5" s="47" t="s">
        <v>18</v>
      </c>
    </row>
    <row r="6" spans="4:19" ht="11.25">
      <c r="D6" s="36"/>
      <c r="L6" s="30"/>
      <c r="M6" s="30"/>
      <c r="N6" s="30"/>
      <c r="O6" s="30"/>
      <c r="P6" s="30"/>
      <c r="Q6" s="30"/>
      <c r="R6" s="30"/>
      <c r="S6" s="30"/>
    </row>
    <row r="7" spans="1:22" s="29" customFormat="1" ht="11.25">
      <c r="A7" s="32">
        <v>1</v>
      </c>
      <c r="B7" s="48"/>
      <c r="C7" s="49" t="s">
        <v>123</v>
      </c>
      <c r="D7" s="50" t="s">
        <v>28</v>
      </c>
      <c r="E7" s="51" t="s">
        <v>123</v>
      </c>
      <c r="F7" s="52">
        <v>43161</v>
      </c>
      <c r="G7" s="53" t="s">
        <v>59</v>
      </c>
      <c r="H7" s="54">
        <v>406</v>
      </c>
      <c r="I7" s="54">
        <v>402</v>
      </c>
      <c r="J7" s="89">
        <v>550</v>
      </c>
      <c r="K7" s="55">
        <v>4</v>
      </c>
      <c r="L7" s="62">
        <v>5050936.68</v>
      </c>
      <c r="M7" s="63">
        <v>411359</v>
      </c>
      <c r="N7" s="58">
        <f>M7/J7</f>
        <v>747.9254545454545</v>
      </c>
      <c r="O7" s="59">
        <f aca="true" t="shared" si="0" ref="O7:O70">L7/M7</f>
        <v>12.278658495377517</v>
      </c>
      <c r="P7" s="93">
        <v>6077868.16</v>
      </c>
      <c r="Q7" s="95">
        <v>503498</v>
      </c>
      <c r="R7" s="64">
        <f>IF(P7&lt;&gt;0,-(P7-L7)/P7,"")</f>
        <v>-0.16896244751712422</v>
      </c>
      <c r="S7" s="64">
        <f>IF(Q7&lt;&gt;0,-(Q7-M7)/Q7,"")</f>
        <v>-0.18299774775669417</v>
      </c>
      <c r="T7" s="65">
        <v>35786170.12</v>
      </c>
      <c r="U7" s="66">
        <v>2954693</v>
      </c>
      <c r="V7" s="67">
        <f aca="true" t="shared" si="1" ref="V7:V70">T7/U7</f>
        <v>12.11163735792517</v>
      </c>
    </row>
    <row r="8" spans="1:22" s="29" customFormat="1" ht="11.25">
      <c r="A8" s="32">
        <v>2</v>
      </c>
      <c r="B8" s="48"/>
      <c r="C8" s="49" t="s">
        <v>147</v>
      </c>
      <c r="D8" s="50" t="s">
        <v>24</v>
      </c>
      <c r="E8" s="51" t="s">
        <v>147</v>
      </c>
      <c r="F8" s="52">
        <v>43175</v>
      </c>
      <c r="G8" s="53" t="s">
        <v>27</v>
      </c>
      <c r="H8" s="54">
        <v>346</v>
      </c>
      <c r="I8" s="54">
        <v>350</v>
      </c>
      <c r="J8" s="89">
        <v>350</v>
      </c>
      <c r="K8" s="55">
        <v>2</v>
      </c>
      <c r="L8" s="62">
        <v>2101319</v>
      </c>
      <c r="M8" s="63">
        <v>162482</v>
      </c>
      <c r="N8" s="58">
        <f>M8/J8</f>
        <v>464.2342857142857</v>
      </c>
      <c r="O8" s="59">
        <f t="shared" si="0"/>
        <v>12.932626383230142</v>
      </c>
      <c r="P8" s="93">
        <v>3399708</v>
      </c>
      <c r="Q8" s="95">
        <v>267164</v>
      </c>
      <c r="R8" s="64">
        <f>IF(P8&lt;&gt;0,-(P8-L8)/P8,"")</f>
        <v>-0.38191191714111916</v>
      </c>
      <c r="S8" s="64">
        <f>IF(Q8&lt;&gt;0,-(Q8-M8)/Q8,"")</f>
        <v>-0.3918267431240736</v>
      </c>
      <c r="T8" s="65">
        <v>5501027</v>
      </c>
      <c r="U8" s="66">
        <v>429646</v>
      </c>
      <c r="V8" s="67">
        <f t="shared" si="1"/>
        <v>12.803626706637557</v>
      </c>
    </row>
    <row r="9" spans="1:22" s="29" customFormat="1" ht="11.25">
      <c r="A9" s="32">
        <v>3</v>
      </c>
      <c r="B9" s="68" t="s">
        <v>23</v>
      </c>
      <c r="C9" s="49" t="s">
        <v>158</v>
      </c>
      <c r="D9" s="50" t="s">
        <v>32</v>
      </c>
      <c r="E9" s="51" t="s">
        <v>159</v>
      </c>
      <c r="F9" s="52">
        <v>43182</v>
      </c>
      <c r="G9" s="53" t="s">
        <v>27</v>
      </c>
      <c r="H9" s="54">
        <v>290</v>
      </c>
      <c r="I9" s="54">
        <v>290</v>
      </c>
      <c r="J9" s="89">
        <v>347</v>
      </c>
      <c r="K9" s="55">
        <v>1</v>
      </c>
      <c r="L9" s="62">
        <v>1864273</v>
      </c>
      <c r="M9" s="63">
        <v>127530</v>
      </c>
      <c r="N9" s="58">
        <f>M9/J9</f>
        <v>367.521613832853</v>
      </c>
      <c r="O9" s="59">
        <f t="shared" si="0"/>
        <v>14.618309417391986</v>
      </c>
      <c r="P9" s="93"/>
      <c r="Q9" s="95"/>
      <c r="R9" s="64"/>
      <c r="S9" s="64"/>
      <c r="T9" s="65">
        <v>1896705</v>
      </c>
      <c r="U9" s="66">
        <v>128539</v>
      </c>
      <c r="V9" s="67">
        <f t="shared" si="1"/>
        <v>14.755871758765823</v>
      </c>
    </row>
    <row r="10" spans="1:22" s="29" customFormat="1" ht="11.25">
      <c r="A10" s="32">
        <v>4</v>
      </c>
      <c r="B10" s="68" t="s">
        <v>23</v>
      </c>
      <c r="C10" s="69" t="s">
        <v>137</v>
      </c>
      <c r="D10" s="70" t="s">
        <v>34</v>
      </c>
      <c r="E10" s="71" t="s">
        <v>137</v>
      </c>
      <c r="F10" s="72">
        <v>43175</v>
      </c>
      <c r="G10" s="53" t="s">
        <v>33</v>
      </c>
      <c r="H10" s="73">
        <v>299</v>
      </c>
      <c r="I10" s="73">
        <v>294</v>
      </c>
      <c r="J10" s="89">
        <v>294</v>
      </c>
      <c r="K10" s="55">
        <v>2</v>
      </c>
      <c r="L10" s="62">
        <v>1339970</v>
      </c>
      <c r="M10" s="63">
        <v>95552</v>
      </c>
      <c r="N10" s="58">
        <f>M10/J10</f>
        <v>325.00680272108843</v>
      </c>
      <c r="O10" s="59">
        <f t="shared" si="0"/>
        <v>14.023463663764232</v>
      </c>
      <c r="P10" s="93">
        <v>2122702</v>
      </c>
      <c r="Q10" s="95">
        <v>142980</v>
      </c>
      <c r="R10" s="64">
        <f>IF(P10&lt;&gt;0,-(P10-L10)/P10,"")</f>
        <v>-0.36874323385948665</v>
      </c>
      <c r="S10" s="64">
        <f>IF(Q10&lt;&gt;0,-(Q10-M10)/Q10,"")</f>
        <v>-0.331710728773255</v>
      </c>
      <c r="T10" s="74">
        <v>3523551</v>
      </c>
      <c r="U10" s="75">
        <v>240508</v>
      </c>
      <c r="V10" s="67">
        <f t="shared" si="1"/>
        <v>14.650452375804546</v>
      </c>
    </row>
    <row r="11" spans="1:22" s="29" customFormat="1" ht="11.25">
      <c r="A11" s="32">
        <v>5</v>
      </c>
      <c r="B11" s="48"/>
      <c r="C11" s="49" t="s">
        <v>140</v>
      </c>
      <c r="D11" s="50" t="s">
        <v>34</v>
      </c>
      <c r="E11" s="51" t="s">
        <v>140</v>
      </c>
      <c r="F11" s="52">
        <v>43175</v>
      </c>
      <c r="G11" s="53" t="s">
        <v>59</v>
      </c>
      <c r="H11" s="54">
        <v>355</v>
      </c>
      <c r="I11" s="54">
        <v>321</v>
      </c>
      <c r="J11" s="89">
        <v>322</v>
      </c>
      <c r="K11" s="55">
        <v>2</v>
      </c>
      <c r="L11" s="62">
        <v>778759.97</v>
      </c>
      <c r="M11" s="63">
        <v>62464</v>
      </c>
      <c r="N11" s="58">
        <f>M11/J11</f>
        <v>193.98757763975155</v>
      </c>
      <c r="O11" s="59">
        <f t="shared" si="0"/>
        <v>12.467340708247951</v>
      </c>
      <c r="P11" s="93">
        <v>1072295.71</v>
      </c>
      <c r="Q11" s="95">
        <v>89433</v>
      </c>
      <c r="R11" s="64">
        <f>IF(P11&lt;&gt;0,-(P11-L11)/P11,"")</f>
        <v>-0.27374514069444517</v>
      </c>
      <c r="S11" s="64">
        <f>IF(Q11&lt;&gt;0,-(Q11-M11)/Q11,"")</f>
        <v>-0.30155535428756725</v>
      </c>
      <c r="T11" s="65">
        <v>1851055.68</v>
      </c>
      <c r="U11" s="66">
        <v>151897</v>
      </c>
      <c r="V11" s="67">
        <f t="shared" si="1"/>
        <v>12.186255686419086</v>
      </c>
    </row>
    <row r="12" spans="1:22" s="29" customFormat="1" ht="11.25">
      <c r="A12" s="32">
        <v>6</v>
      </c>
      <c r="B12" s="68" t="s">
        <v>23</v>
      </c>
      <c r="C12" s="49" t="s">
        <v>150</v>
      </c>
      <c r="D12" s="50" t="s">
        <v>28</v>
      </c>
      <c r="E12" s="51" t="s">
        <v>151</v>
      </c>
      <c r="F12" s="52">
        <v>43182</v>
      </c>
      <c r="G12" s="53" t="s">
        <v>36</v>
      </c>
      <c r="H12" s="54">
        <v>250</v>
      </c>
      <c r="I12" s="54">
        <v>250</v>
      </c>
      <c r="J12" s="89">
        <v>250</v>
      </c>
      <c r="K12" s="55">
        <v>1</v>
      </c>
      <c r="L12" s="62">
        <v>756124.27</v>
      </c>
      <c r="M12" s="63">
        <v>59281</v>
      </c>
      <c r="N12" s="58">
        <f>M12/J12</f>
        <v>237.124</v>
      </c>
      <c r="O12" s="59">
        <f t="shared" si="0"/>
        <v>12.75491759585702</v>
      </c>
      <c r="P12" s="93"/>
      <c r="Q12" s="95"/>
      <c r="R12" s="64"/>
      <c r="S12" s="64"/>
      <c r="T12" s="78">
        <v>756124.27</v>
      </c>
      <c r="U12" s="79">
        <v>59281</v>
      </c>
      <c r="V12" s="67">
        <f t="shared" si="1"/>
        <v>12.75491759585702</v>
      </c>
    </row>
    <row r="13" spans="1:22" s="29" customFormat="1" ht="11.25">
      <c r="A13" s="32">
        <v>7</v>
      </c>
      <c r="B13" s="68" t="s">
        <v>23</v>
      </c>
      <c r="C13" s="49" t="s">
        <v>153</v>
      </c>
      <c r="D13" s="50">
        <v>15</v>
      </c>
      <c r="E13" s="51" t="s">
        <v>153</v>
      </c>
      <c r="F13" s="52">
        <v>43274</v>
      </c>
      <c r="G13" s="53" t="s">
        <v>59</v>
      </c>
      <c r="H13" s="54">
        <v>264</v>
      </c>
      <c r="I13" s="54">
        <v>264</v>
      </c>
      <c r="J13" s="89">
        <v>273</v>
      </c>
      <c r="K13" s="55">
        <v>1</v>
      </c>
      <c r="L13" s="62">
        <v>674635.04</v>
      </c>
      <c r="M13" s="63">
        <v>53965</v>
      </c>
      <c r="N13" s="58">
        <f>M13/J13</f>
        <v>197.67399267399267</v>
      </c>
      <c r="O13" s="59">
        <f t="shared" si="0"/>
        <v>12.501344204577041</v>
      </c>
      <c r="P13" s="93">
        <v>1072295.71</v>
      </c>
      <c r="Q13" s="95">
        <v>89433</v>
      </c>
      <c r="R13" s="64"/>
      <c r="S13" s="64"/>
      <c r="T13" s="65">
        <v>681013.45</v>
      </c>
      <c r="U13" s="66">
        <v>54421</v>
      </c>
      <c r="V13" s="67">
        <f t="shared" si="1"/>
        <v>12.513798901159477</v>
      </c>
    </row>
    <row r="14" spans="1:22" s="29" customFormat="1" ht="11.25">
      <c r="A14" s="32">
        <v>8</v>
      </c>
      <c r="B14" s="68" t="s">
        <v>23</v>
      </c>
      <c r="C14" s="69" t="s">
        <v>157</v>
      </c>
      <c r="D14" s="70" t="s">
        <v>24</v>
      </c>
      <c r="E14" s="71" t="s">
        <v>157</v>
      </c>
      <c r="F14" s="72">
        <v>43182</v>
      </c>
      <c r="G14" s="53" t="s">
        <v>35</v>
      </c>
      <c r="H14" s="73">
        <v>249</v>
      </c>
      <c r="I14" s="73">
        <v>249</v>
      </c>
      <c r="J14" s="89">
        <v>249</v>
      </c>
      <c r="K14" s="55">
        <v>1</v>
      </c>
      <c r="L14" s="62">
        <v>404786.2</v>
      </c>
      <c r="M14" s="63">
        <v>34990</v>
      </c>
      <c r="N14" s="58">
        <f>M14/J14</f>
        <v>140.52208835341366</v>
      </c>
      <c r="O14" s="59">
        <f t="shared" si="0"/>
        <v>11.568625321520434</v>
      </c>
      <c r="P14" s="93"/>
      <c r="Q14" s="95"/>
      <c r="R14" s="64"/>
      <c r="S14" s="64"/>
      <c r="T14" s="74">
        <v>404786.2</v>
      </c>
      <c r="U14" s="75">
        <v>34990</v>
      </c>
      <c r="V14" s="67">
        <f t="shared" si="1"/>
        <v>11.568625321520434</v>
      </c>
    </row>
    <row r="15" spans="1:22" s="29" customFormat="1" ht="11.25">
      <c r="A15" s="32">
        <v>9</v>
      </c>
      <c r="B15" s="48"/>
      <c r="C15" s="49" t="s">
        <v>128</v>
      </c>
      <c r="D15" s="50" t="s">
        <v>28</v>
      </c>
      <c r="E15" s="51" t="s">
        <v>128</v>
      </c>
      <c r="F15" s="52">
        <v>43168</v>
      </c>
      <c r="G15" s="53" t="s">
        <v>59</v>
      </c>
      <c r="H15" s="54">
        <v>326</v>
      </c>
      <c r="I15" s="54">
        <v>128</v>
      </c>
      <c r="J15" s="89">
        <v>128</v>
      </c>
      <c r="K15" s="55">
        <v>3</v>
      </c>
      <c r="L15" s="62">
        <v>223022.68</v>
      </c>
      <c r="M15" s="63">
        <v>24842</v>
      </c>
      <c r="N15" s="58">
        <f>M15/J15</f>
        <v>194.078125</v>
      </c>
      <c r="O15" s="59">
        <f t="shared" si="0"/>
        <v>8.977645922228485</v>
      </c>
      <c r="P15" s="93">
        <v>496669.52</v>
      </c>
      <c r="Q15" s="95">
        <v>49175</v>
      </c>
      <c r="R15" s="64">
        <f aca="true" t="shared" si="2" ref="R15:S21">IF(P15&lt;&gt;0,-(P15-L15)/P15,"")</f>
        <v>-0.5509636266787622</v>
      </c>
      <c r="S15" s="64">
        <f t="shared" si="2"/>
        <v>-0.4948246059989832</v>
      </c>
      <c r="T15" s="65">
        <v>1907198.4</v>
      </c>
      <c r="U15" s="66">
        <v>176986</v>
      </c>
      <c r="V15" s="67">
        <f t="shared" si="1"/>
        <v>10.775984541150146</v>
      </c>
    </row>
    <row r="16" spans="1:22" s="29" customFormat="1" ht="11.25">
      <c r="A16" s="32">
        <v>10</v>
      </c>
      <c r="B16" s="77"/>
      <c r="C16" s="69" t="s">
        <v>126</v>
      </c>
      <c r="D16" s="70" t="s">
        <v>26</v>
      </c>
      <c r="E16" s="71" t="s">
        <v>127</v>
      </c>
      <c r="F16" s="72">
        <v>43161</v>
      </c>
      <c r="G16" s="53" t="s">
        <v>35</v>
      </c>
      <c r="H16" s="73">
        <v>207</v>
      </c>
      <c r="I16" s="73">
        <v>38</v>
      </c>
      <c r="J16" s="89">
        <v>38</v>
      </c>
      <c r="K16" s="55">
        <v>4</v>
      </c>
      <c r="L16" s="62">
        <v>178583.2</v>
      </c>
      <c r="M16" s="63">
        <v>10501</v>
      </c>
      <c r="N16" s="58">
        <f>M16/J16</f>
        <v>276.3421052631579</v>
      </c>
      <c r="O16" s="59">
        <f t="shared" si="0"/>
        <v>17.006304161508428</v>
      </c>
      <c r="P16" s="93">
        <v>293354.95</v>
      </c>
      <c r="Q16" s="95">
        <v>19663</v>
      </c>
      <c r="R16" s="64">
        <f t="shared" si="2"/>
        <v>-0.3912384979356919</v>
      </c>
      <c r="S16" s="64">
        <f t="shared" si="2"/>
        <v>-0.46595127905202666</v>
      </c>
      <c r="T16" s="74">
        <v>2721790.3900000006</v>
      </c>
      <c r="U16" s="75">
        <v>186661</v>
      </c>
      <c r="V16" s="67">
        <f t="shared" si="1"/>
        <v>14.581462597971727</v>
      </c>
    </row>
    <row r="17" spans="1:22" s="29" customFormat="1" ht="11.25">
      <c r="A17" s="32">
        <v>11</v>
      </c>
      <c r="B17" s="48"/>
      <c r="C17" s="49" t="s">
        <v>104</v>
      </c>
      <c r="D17" s="50" t="s">
        <v>28</v>
      </c>
      <c r="E17" s="51" t="s">
        <v>104</v>
      </c>
      <c r="F17" s="52">
        <v>43147</v>
      </c>
      <c r="G17" s="53" t="s">
        <v>59</v>
      </c>
      <c r="H17" s="54">
        <v>373</v>
      </c>
      <c r="I17" s="54">
        <v>44</v>
      </c>
      <c r="J17" s="89">
        <v>44</v>
      </c>
      <c r="K17" s="55">
        <v>6</v>
      </c>
      <c r="L17" s="62">
        <v>99835.41</v>
      </c>
      <c r="M17" s="63">
        <v>9909</v>
      </c>
      <c r="N17" s="58">
        <f>M17/J17</f>
        <v>225.20454545454547</v>
      </c>
      <c r="O17" s="59">
        <f t="shared" si="0"/>
        <v>10.075225552528005</v>
      </c>
      <c r="P17" s="93">
        <v>323589.19</v>
      </c>
      <c r="Q17" s="95">
        <v>32290</v>
      </c>
      <c r="R17" s="64">
        <f t="shared" si="2"/>
        <v>-0.69147482955163</v>
      </c>
      <c r="S17" s="64">
        <f t="shared" si="2"/>
        <v>-0.6931248064416228</v>
      </c>
      <c r="T17" s="65">
        <v>11257795.14</v>
      </c>
      <c r="U17" s="66">
        <v>951410</v>
      </c>
      <c r="V17" s="67">
        <f t="shared" si="1"/>
        <v>11.832748383977465</v>
      </c>
    </row>
    <row r="18" spans="1:22" s="29" customFormat="1" ht="11.25">
      <c r="A18" s="32">
        <v>12</v>
      </c>
      <c r="B18" s="48"/>
      <c r="C18" s="49" t="s">
        <v>110</v>
      </c>
      <c r="D18" s="50" t="s">
        <v>34</v>
      </c>
      <c r="E18" s="51" t="s">
        <v>110</v>
      </c>
      <c r="F18" s="52">
        <v>43147</v>
      </c>
      <c r="G18" s="53" t="s">
        <v>27</v>
      </c>
      <c r="H18" s="54">
        <v>299</v>
      </c>
      <c r="I18" s="54">
        <v>22</v>
      </c>
      <c r="J18" s="89">
        <v>22</v>
      </c>
      <c r="K18" s="55">
        <v>6</v>
      </c>
      <c r="L18" s="62">
        <v>104960</v>
      </c>
      <c r="M18" s="63">
        <v>7856</v>
      </c>
      <c r="N18" s="58">
        <f>M18/J18</f>
        <v>357.09090909090907</v>
      </c>
      <c r="O18" s="59">
        <f t="shared" si="0"/>
        <v>13.360488798370673</v>
      </c>
      <c r="P18" s="93">
        <v>170270</v>
      </c>
      <c r="Q18" s="95">
        <v>14051</v>
      </c>
      <c r="R18" s="64">
        <f t="shared" si="2"/>
        <v>-0.3835672755036119</v>
      </c>
      <c r="S18" s="64">
        <f t="shared" si="2"/>
        <v>-0.440893886556117</v>
      </c>
      <c r="T18" s="65">
        <v>10410662</v>
      </c>
      <c r="U18" s="66">
        <v>688846</v>
      </c>
      <c r="V18" s="67">
        <f t="shared" si="1"/>
        <v>15.113192208418138</v>
      </c>
    </row>
    <row r="19" spans="1:22" s="29" customFormat="1" ht="11.25">
      <c r="A19" s="32">
        <v>13</v>
      </c>
      <c r="B19" s="48"/>
      <c r="C19" s="49" t="s">
        <v>144</v>
      </c>
      <c r="D19" s="50" t="s">
        <v>30</v>
      </c>
      <c r="E19" s="51" t="s">
        <v>144</v>
      </c>
      <c r="F19" s="52">
        <v>43175</v>
      </c>
      <c r="G19" s="53" t="s">
        <v>39</v>
      </c>
      <c r="H19" s="54">
        <v>117</v>
      </c>
      <c r="I19" s="54">
        <v>19</v>
      </c>
      <c r="J19" s="89">
        <v>19</v>
      </c>
      <c r="K19" s="55">
        <v>2</v>
      </c>
      <c r="L19" s="62">
        <v>73372</v>
      </c>
      <c r="M19" s="63">
        <v>6447</v>
      </c>
      <c r="N19" s="58">
        <f>M19/J19</f>
        <v>339.3157894736842</v>
      </c>
      <c r="O19" s="59">
        <f t="shared" si="0"/>
        <v>11.380797270048085</v>
      </c>
      <c r="P19" s="93">
        <v>73372</v>
      </c>
      <c r="Q19" s="95">
        <v>6447</v>
      </c>
      <c r="R19" s="64">
        <f t="shared" si="2"/>
        <v>0</v>
      </c>
      <c r="S19" s="64">
        <f t="shared" si="2"/>
        <v>0</v>
      </c>
      <c r="T19" s="65">
        <v>76513</v>
      </c>
      <c r="U19" s="66">
        <v>6822</v>
      </c>
      <c r="V19" s="67">
        <f t="shared" si="1"/>
        <v>11.21562591615362</v>
      </c>
    </row>
    <row r="20" spans="1:22" s="29" customFormat="1" ht="11.25">
      <c r="A20" s="32">
        <v>14</v>
      </c>
      <c r="B20" s="48"/>
      <c r="C20" s="49" t="s">
        <v>119</v>
      </c>
      <c r="D20" s="50" t="s">
        <v>30</v>
      </c>
      <c r="E20" s="51" t="s">
        <v>120</v>
      </c>
      <c r="F20" s="52">
        <v>43161</v>
      </c>
      <c r="G20" s="53" t="s">
        <v>36</v>
      </c>
      <c r="H20" s="54">
        <v>180</v>
      </c>
      <c r="I20" s="54">
        <v>49</v>
      </c>
      <c r="J20" s="89">
        <v>49</v>
      </c>
      <c r="K20" s="55">
        <v>4</v>
      </c>
      <c r="L20" s="62">
        <v>70711.07</v>
      </c>
      <c r="M20" s="63">
        <v>6015</v>
      </c>
      <c r="N20" s="58">
        <f>M20/J20</f>
        <v>122.75510204081633</v>
      </c>
      <c r="O20" s="59">
        <f t="shared" si="0"/>
        <v>11.755788861180383</v>
      </c>
      <c r="P20" s="93">
        <v>147783.93</v>
      </c>
      <c r="Q20" s="95">
        <v>12901</v>
      </c>
      <c r="R20" s="64">
        <f t="shared" si="2"/>
        <v>-0.5215239573071306</v>
      </c>
      <c r="S20" s="64">
        <f t="shared" si="2"/>
        <v>-0.5337570730951089</v>
      </c>
      <c r="T20" s="78">
        <v>985047.1399999999</v>
      </c>
      <c r="U20" s="79">
        <v>83636</v>
      </c>
      <c r="V20" s="67">
        <f t="shared" si="1"/>
        <v>11.77778875125544</v>
      </c>
    </row>
    <row r="21" spans="1:22" s="29" customFormat="1" ht="11.25">
      <c r="A21" s="32">
        <v>15</v>
      </c>
      <c r="B21" s="77"/>
      <c r="C21" s="69" t="s">
        <v>109</v>
      </c>
      <c r="D21" s="70" t="s">
        <v>24</v>
      </c>
      <c r="E21" s="71" t="s">
        <v>107</v>
      </c>
      <c r="F21" s="72">
        <v>43147</v>
      </c>
      <c r="G21" s="53" t="s">
        <v>35</v>
      </c>
      <c r="H21" s="73">
        <v>75</v>
      </c>
      <c r="I21" s="73">
        <v>18</v>
      </c>
      <c r="J21" s="89">
        <v>18</v>
      </c>
      <c r="K21" s="55">
        <v>6</v>
      </c>
      <c r="L21" s="62">
        <v>49266.35</v>
      </c>
      <c r="M21" s="63">
        <v>5712</v>
      </c>
      <c r="N21" s="58">
        <f>M21/J21</f>
        <v>317.3333333333333</v>
      </c>
      <c r="O21" s="59">
        <f t="shared" si="0"/>
        <v>8.625061274509804</v>
      </c>
      <c r="P21" s="93">
        <v>79908.29</v>
      </c>
      <c r="Q21" s="95">
        <v>8882</v>
      </c>
      <c r="R21" s="64">
        <f t="shared" si="2"/>
        <v>-0.38346384336343575</v>
      </c>
      <c r="S21" s="64">
        <f t="shared" si="2"/>
        <v>-0.3569015987390227</v>
      </c>
      <c r="T21" s="74">
        <v>1204317.7200000002</v>
      </c>
      <c r="U21" s="75">
        <v>96431</v>
      </c>
      <c r="V21" s="67">
        <f t="shared" si="1"/>
        <v>12.488906264582969</v>
      </c>
    </row>
    <row r="22" spans="1:22" s="29" customFormat="1" ht="11.25">
      <c r="A22" s="32">
        <v>16</v>
      </c>
      <c r="B22" s="68" t="s">
        <v>23</v>
      </c>
      <c r="C22" s="49" t="s">
        <v>152</v>
      </c>
      <c r="D22" s="50" t="s">
        <v>24</v>
      </c>
      <c r="E22" s="51" t="s">
        <v>152</v>
      </c>
      <c r="F22" s="52">
        <v>43182</v>
      </c>
      <c r="G22" s="53" t="s">
        <v>36</v>
      </c>
      <c r="H22" s="54">
        <v>44</v>
      </c>
      <c r="I22" s="54">
        <v>44</v>
      </c>
      <c r="J22" s="89">
        <v>44</v>
      </c>
      <c r="K22" s="55">
        <v>1</v>
      </c>
      <c r="L22" s="62">
        <v>68135.78</v>
      </c>
      <c r="M22" s="63">
        <v>4926</v>
      </c>
      <c r="N22" s="58">
        <f>M22/J22</f>
        <v>111.95454545454545</v>
      </c>
      <c r="O22" s="59">
        <f t="shared" si="0"/>
        <v>13.831867641088104</v>
      </c>
      <c r="P22" s="93"/>
      <c r="Q22" s="95"/>
      <c r="R22" s="64"/>
      <c r="S22" s="64"/>
      <c r="T22" s="78">
        <v>68135.78</v>
      </c>
      <c r="U22" s="79">
        <v>4926</v>
      </c>
      <c r="V22" s="67">
        <f t="shared" si="1"/>
        <v>13.831867641088104</v>
      </c>
    </row>
    <row r="23" spans="1:22" s="29" customFormat="1" ht="11.25">
      <c r="A23" s="32">
        <v>17</v>
      </c>
      <c r="B23" s="77"/>
      <c r="C23" s="69" t="s">
        <v>132</v>
      </c>
      <c r="D23" s="70" t="s">
        <v>28</v>
      </c>
      <c r="E23" s="71" t="s">
        <v>133</v>
      </c>
      <c r="F23" s="72">
        <v>43168</v>
      </c>
      <c r="G23" s="53" t="s">
        <v>35</v>
      </c>
      <c r="H23" s="73">
        <v>248</v>
      </c>
      <c r="I23" s="73">
        <v>54</v>
      </c>
      <c r="J23" s="89">
        <v>54</v>
      </c>
      <c r="K23" s="55">
        <v>3</v>
      </c>
      <c r="L23" s="62">
        <v>53661.62</v>
      </c>
      <c r="M23" s="63">
        <v>4357</v>
      </c>
      <c r="N23" s="58">
        <f>M23/J23</f>
        <v>80.68518518518519</v>
      </c>
      <c r="O23" s="59">
        <f t="shared" si="0"/>
        <v>12.316185448703237</v>
      </c>
      <c r="P23" s="93">
        <v>245920.43</v>
      </c>
      <c r="Q23" s="95">
        <v>20356</v>
      </c>
      <c r="R23" s="64">
        <f aca="true" t="shared" si="3" ref="R23:S26">IF(P23&lt;&gt;0,-(P23-L23)/P23,"")</f>
        <v>-0.7817927530461785</v>
      </c>
      <c r="S23" s="64">
        <f t="shared" si="3"/>
        <v>-0.7859599135390057</v>
      </c>
      <c r="T23" s="74">
        <v>745909.87</v>
      </c>
      <c r="U23" s="75">
        <v>59875</v>
      </c>
      <c r="V23" s="67">
        <f t="shared" si="1"/>
        <v>12.457784885177453</v>
      </c>
    </row>
    <row r="24" spans="1:22" s="29" customFormat="1" ht="11.25">
      <c r="A24" s="32">
        <v>18</v>
      </c>
      <c r="B24" s="77"/>
      <c r="C24" s="69" t="s">
        <v>145</v>
      </c>
      <c r="D24" s="70" t="s">
        <v>24</v>
      </c>
      <c r="E24" s="71" t="s">
        <v>146</v>
      </c>
      <c r="F24" s="72">
        <v>43175</v>
      </c>
      <c r="G24" s="53" t="s">
        <v>35</v>
      </c>
      <c r="H24" s="73">
        <v>166</v>
      </c>
      <c r="I24" s="73">
        <v>31</v>
      </c>
      <c r="J24" s="89">
        <v>31</v>
      </c>
      <c r="K24" s="55">
        <v>2</v>
      </c>
      <c r="L24" s="62">
        <v>62849.99</v>
      </c>
      <c r="M24" s="63">
        <v>4147</v>
      </c>
      <c r="N24" s="58">
        <f>M24/J24</f>
        <v>133.7741935483871</v>
      </c>
      <c r="O24" s="59">
        <f t="shared" si="0"/>
        <v>15.15553170966964</v>
      </c>
      <c r="P24" s="93">
        <v>305286.89</v>
      </c>
      <c r="Q24" s="95">
        <v>23677</v>
      </c>
      <c r="R24" s="64">
        <f t="shared" si="3"/>
        <v>-0.7941281068440247</v>
      </c>
      <c r="S24" s="64">
        <f t="shared" si="3"/>
        <v>-0.8248511213413862</v>
      </c>
      <c r="T24" s="74">
        <v>368136.88</v>
      </c>
      <c r="U24" s="75">
        <v>27824</v>
      </c>
      <c r="V24" s="67">
        <f t="shared" si="1"/>
        <v>13.230911443358252</v>
      </c>
    </row>
    <row r="25" spans="1:22" s="29" customFormat="1" ht="11.25">
      <c r="A25" s="32">
        <v>19</v>
      </c>
      <c r="B25" s="77"/>
      <c r="C25" s="69" t="s">
        <v>108</v>
      </c>
      <c r="D25" s="70" t="s">
        <v>30</v>
      </c>
      <c r="E25" s="71" t="s">
        <v>108</v>
      </c>
      <c r="F25" s="72">
        <v>43147</v>
      </c>
      <c r="G25" s="53" t="s">
        <v>35</v>
      </c>
      <c r="H25" s="73">
        <v>5</v>
      </c>
      <c r="I25" s="73">
        <v>4</v>
      </c>
      <c r="J25" s="89">
        <v>4</v>
      </c>
      <c r="K25" s="55">
        <v>6</v>
      </c>
      <c r="L25" s="62">
        <v>43610.73</v>
      </c>
      <c r="M25" s="63">
        <v>4089</v>
      </c>
      <c r="N25" s="58">
        <f>M25/J25</f>
        <v>1022.25</v>
      </c>
      <c r="O25" s="59">
        <f t="shared" si="0"/>
        <v>10.665377842993397</v>
      </c>
      <c r="P25" s="93">
        <v>90462.18</v>
      </c>
      <c r="Q25" s="95">
        <v>9459</v>
      </c>
      <c r="R25" s="64">
        <f t="shared" si="3"/>
        <v>-0.5179120158280509</v>
      </c>
      <c r="S25" s="64">
        <f t="shared" si="3"/>
        <v>-0.5677132889311767</v>
      </c>
      <c r="T25" s="74">
        <v>776585.25</v>
      </c>
      <c r="U25" s="75">
        <v>75965</v>
      </c>
      <c r="V25" s="67">
        <f t="shared" si="1"/>
        <v>10.222934904232213</v>
      </c>
    </row>
    <row r="26" spans="1:22" s="29" customFormat="1" ht="11.25">
      <c r="A26" s="32">
        <v>20</v>
      </c>
      <c r="B26" s="48"/>
      <c r="C26" s="49" t="s">
        <v>138</v>
      </c>
      <c r="D26" s="50" t="s">
        <v>26</v>
      </c>
      <c r="E26" s="51" t="s">
        <v>139</v>
      </c>
      <c r="F26" s="52">
        <v>43175</v>
      </c>
      <c r="G26" s="53" t="s">
        <v>37</v>
      </c>
      <c r="H26" s="54">
        <v>25</v>
      </c>
      <c r="I26" s="54">
        <v>23</v>
      </c>
      <c r="J26" s="89">
        <v>23</v>
      </c>
      <c r="K26" s="55">
        <v>2</v>
      </c>
      <c r="L26" s="62">
        <v>32882.18</v>
      </c>
      <c r="M26" s="63">
        <v>2719</v>
      </c>
      <c r="N26" s="58">
        <f>M26/J26</f>
        <v>118.21739130434783</v>
      </c>
      <c r="O26" s="59">
        <f t="shared" si="0"/>
        <v>12.09348289812431</v>
      </c>
      <c r="P26" s="93">
        <v>48542.07</v>
      </c>
      <c r="Q26" s="95">
        <v>3965</v>
      </c>
      <c r="R26" s="64">
        <f t="shared" si="3"/>
        <v>-0.3226044954407589</v>
      </c>
      <c r="S26" s="64">
        <f t="shared" si="3"/>
        <v>-0.314249684741488</v>
      </c>
      <c r="T26" s="65">
        <v>81424.25</v>
      </c>
      <c r="U26" s="66">
        <v>6684</v>
      </c>
      <c r="V26" s="67">
        <f t="shared" si="1"/>
        <v>12.181964392579294</v>
      </c>
    </row>
    <row r="27" spans="1:22" s="29" customFormat="1" ht="11.25">
      <c r="A27" s="32">
        <v>21</v>
      </c>
      <c r="B27" s="68" t="s">
        <v>23</v>
      </c>
      <c r="C27" s="49" t="s">
        <v>155</v>
      </c>
      <c r="D27" s="50" t="s">
        <v>34</v>
      </c>
      <c r="E27" s="51" t="s">
        <v>156</v>
      </c>
      <c r="F27" s="52">
        <v>43182</v>
      </c>
      <c r="G27" s="53" t="s">
        <v>48</v>
      </c>
      <c r="H27" s="54">
        <v>14</v>
      </c>
      <c r="I27" s="54">
        <v>14</v>
      </c>
      <c r="J27" s="89">
        <v>14</v>
      </c>
      <c r="K27" s="55">
        <v>1</v>
      </c>
      <c r="L27" s="62">
        <v>23198.5</v>
      </c>
      <c r="M27" s="63">
        <v>2612</v>
      </c>
      <c r="N27" s="58">
        <f>M27/J27</f>
        <v>186.57142857142858</v>
      </c>
      <c r="O27" s="59">
        <f t="shared" si="0"/>
        <v>8.881508422664625</v>
      </c>
      <c r="P27" s="93"/>
      <c r="Q27" s="95"/>
      <c r="R27" s="64"/>
      <c r="S27" s="64"/>
      <c r="T27" s="65">
        <v>23198.5</v>
      </c>
      <c r="U27" s="66">
        <v>2612</v>
      </c>
      <c r="V27" s="67">
        <f t="shared" si="1"/>
        <v>8.881508422664625</v>
      </c>
    </row>
    <row r="28" spans="1:22" s="29" customFormat="1" ht="11.25">
      <c r="A28" s="32">
        <v>22</v>
      </c>
      <c r="B28" s="48"/>
      <c r="C28" s="49" t="s">
        <v>136</v>
      </c>
      <c r="D28" s="50" t="s">
        <v>24</v>
      </c>
      <c r="E28" s="51" t="s">
        <v>136</v>
      </c>
      <c r="F28" s="52">
        <v>43168</v>
      </c>
      <c r="G28" s="53" t="s">
        <v>27</v>
      </c>
      <c r="H28" s="54">
        <v>28</v>
      </c>
      <c r="I28" s="54">
        <v>6</v>
      </c>
      <c r="J28" s="89">
        <v>6</v>
      </c>
      <c r="K28" s="55">
        <v>3</v>
      </c>
      <c r="L28" s="62">
        <v>48887</v>
      </c>
      <c r="M28" s="63">
        <v>2372</v>
      </c>
      <c r="N28" s="58">
        <f>M28/J28</f>
        <v>395.3333333333333</v>
      </c>
      <c r="O28" s="59">
        <f t="shared" si="0"/>
        <v>20.610033726812816</v>
      </c>
      <c r="P28" s="93">
        <v>74091</v>
      </c>
      <c r="Q28" s="95">
        <v>4141</v>
      </c>
      <c r="R28" s="64">
        <f aca="true" t="shared" si="4" ref="R28:S33">IF(P28&lt;&gt;0,-(P28-L28)/P28,"")</f>
        <v>-0.3401762697223684</v>
      </c>
      <c r="S28" s="64">
        <f t="shared" si="4"/>
        <v>-0.42719149963776865</v>
      </c>
      <c r="T28" s="65">
        <v>337984</v>
      </c>
      <c r="U28" s="66">
        <v>20287</v>
      </c>
      <c r="V28" s="67">
        <f t="shared" si="1"/>
        <v>16.660127175038202</v>
      </c>
    </row>
    <row r="29" spans="1:22" s="29" customFormat="1" ht="11.25">
      <c r="A29" s="32">
        <v>23</v>
      </c>
      <c r="B29" s="77"/>
      <c r="C29" s="69" t="s">
        <v>75</v>
      </c>
      <c r="D29" s="70" t="s">
        <v>28</v>
      </c>
      <c r="E29" s="71" t="s">
        <v>75</v>
      </c>
      <c r="F29" s="72">
        <v>43035</v>
      </c>
      <c r="G29" s="53" t="s">
        <v>33</v>
      </c>
      <c r="H29" s="73">
        <v>377</v>
      </c>
      <c r="I29" s="73">
        <v>8</v>
      </c>
      <c r="J29" s="89">
        <v>8</v>
      </c>
      <c r="K29" s="55">
        <v>22</v>
      </c>
      <c r="L29" s="62">
        <v>18547</v>
      </c>
      <c r="M29" s="63">
        <v>2121</v>
      </c>
      <c r="N29" s="58">
        <f>M29/J29</f>
        <v>265.125</v>
      </c>
      <c r="O29" s="59">
        <f t="shared" si="0"/>
        <v>8.744460160301745</v>
      </c>
      <c r="P29" s="93">
        <v>17091</v>
      </c>
      <c r="Q29" s="95">
        <v>2964</v>
      </c>
      <c r="R29" s="64">
        <f t="shared" si="4"/>
        <v>0.08519103621789245</v>
      </c>
      <c r="S29" s="64">
        <f t="shared" si="4"/>
        <v>-0.28441295546558704</v>
      </c>
      <c r="T29" s="74">
        <v>65726350</v>
      </c>
      <c r="U29" s="75">
        <v>5545003</v>
      </c>
      <c r="V29" s="67">
        <f t="shared" si="1"/>
        <v>11.85325778903997</v>
      </c>
    </row>
    <row r="30" spans="1:22" s="29" customFormat="1" ht="11.25">
      <c r="A30" s="32">
        <v>24</v>
      </c>
      <c r="B30" s="77"/>
      <c r="C30" s="69" t="s">
        <v>82</v>
      </c>
      <c r="D30" s="70" t="s">
        <v>29</v>
      </c>
      <c r="E30" s="71" t="s">
        <v>82</v>
      </c>
      <c r="F30" s="72">
        <v>43091</v>
      </c>
      <c r="G30" s="53" t="s">
        <v>35</v>
      </c>
      <c r="H30" s="73">
        <v>264</v>
      </c>
      <c r="I30" s="73">
        <v>11</v>
      </c>
      <c r="J30" s="89">
        <v>11</v>
      </c>
      <c r="K30" s="55">
        <v>14</v>
      </c>
      <c r="L30" s="62">
        <v>9868</v>
      </c>
      <c r="M30" s="63">
        <v>2063</v>
      </c>
      <c r="N30" s="58">
        <f>M30/J30</f>
        <v>187.54545454545453</v>
      </c>
      <c r="O30" s="59">
        <f t="shared" si="0"/>
        <v>4.783325254483762</v>
      </c>
      <c r="P30" s="93">
        <v>3094</v>
      </c>
      <c r="Q30" s="95">
        <v>757</v>
      </c>
      <c r="R30" s="64">
        <f t="shared" si="4"/>
        <v>2.18939883645766</v>
      </c>
      <c r="S30" s="64">
        <f t="shared" si="4"/>
        <v>1.725231175693527</v>
      </c>
      <c r="T30" s="74">
        <v>5571620.32</v>
      </c>
      <c r="U30" s="75">
        <v>465056</v>
      </c>
      <c r="V30" s="67">
        <f t="shared" si="1"/>
        <v>11.980536365512972</v>
      </c>
    </row>
    <row r="31" spans="1:22" s="29" customFormat="1" ht="11.25">
      <c r="A31" s="32">
        <v>25</v>
      </c>
      <c r="B31" s="68" t="s">
        <v>23</v>
      </c>
      <c r="C31" s="49" t="s">
        <v>148</v>
      </c>
      <c r="D31" s="50" t="s">
        <v>26</v>
      </c>
      <c r="E31" s="51" t="s">
        <v>148</v>
      </c>
      <c r="F31" s="52">
        <v>42452</v>
      </c>
      <c r="G31" s="53" t="s">
        <v>37</v>
      </c>
      <c r="H31" s="54">
        <v>22</v>
      </c>
      <c r="I31" s="54">
        <v>22</v>
      </c>
      <c r="J31" s="89">
        <v>22</v>
      </c>
      <c r="K31" s="55">
        <v>1</v>
      </c>
      <c r="L31" s="62">
        <v>22425.05</v>
      </c>
      <c r="M31" s="63">
        <v>1820</v>
      </c>
      <c r="N31" s="58">
        <f>M31/J31</f>
        <v>82.72727272727273</v>
      </c>
      <c r="O31" s="59">
        <f t="shared" si="0"/>
        <v>12.321456043956044</v>
      </c>
      <c r="P31" s="93">
        <v>3323.5</v>
      </c>
      <c r="Q31" s="95">
        <v>305</v>
      </c>
      <c r="R31" s="64">
        <f t="shared" si="4"/>
        <v>5.747419888671581</v>
      </c>
      <c r="S31" s="64">
        <f t="shared" si="4"/>
        <v>4.967213114754099</v>
      </c>
      <c r="T31" s="65">
        <v>25748.55</v>
      </c>
      <c r="U31" s="66">
        <v>2125</v>
      </c>
      <c r="V31" s="67">
        <f t="shared" si="1"/>
        <v>12.116964705882353</v>
      </c>
    </row>
    <row r="32" spans="1:22" s="29" customFormat="1" ht="11.25">
      <c r="A32" s="32">
        <v>26</v>
      </c>
      <c r="B32" s="48"/>
      <c r="C32" s="69" t="s">
        <v>117</v>
      </c>
      <c r="D32" s="70" t="s">
        <v>28</v>
      </c>
      <c r="E32" s="71" t="s">
        <v>118</v>
      </c>
      <c r="F32" s="72">
        <v>43154</v>
      </c>
      <c r="G32" s="53" t="s">
        <v>33</v>
      </c>
      <c r="H32" s="73">
        <v>229</v>
      </c>
      <c r="I32" s="73">
        <v>14</v>
      </c>
      <c r="J32" s="89">
        <v>14</v>
      </c>
      <c r="K32" s="55">
        <v>5</v>
      </c>
      <c r="L32" s="62">
        <v>15042</v>
      </c>
      <c r="M32" s="63">
        <v>1360</v>
      </c>
      <c r="N32" s="58">
        <f>M32/J32</f>
        <v>97.14285714285714</v>
      </c>
      <c r="O32" s="59">
        <f t="shared" si="0"/>
        <v>11.060294117647059</v>
      </c>
      <c r="P32" s="93">
        <v>60224</v>
      </c>
      <c r="Q32" s="95">
        <v>5238</v>
      </c>
      <c r="R32" s="64">
        <f t="shared" si="4"/>
        <v>-0.7502324654622742</v>
      </c>
      <c r="S32" s="64">
        <f t="shared" si="4"/>
        <v>-0.7403589156166476</v>
      </c>
      <c r="T32" s="74">
        <v>2040137</v>
      </c>
      <c r="U32" s="75">
        <v>163943</v>
      </c>
      <c r="V32" s="67">
        <f t="shared" si="1"/>
        <v>12.444184869131345</v>
      </c>
    </row>
    <row r="33" spans="1:22" s="29" customFormat="1" ht="11.25">
      <c r="A33" s="32">
        <v>27</v>
      </c>
      <c r="B33" s="48"/>
      <c r="C33" s="49" t="s">
        <v>113</v>
      </c>
      <c r="D33" s="50" t="s">
        <v>26</v>
      </c>
      <c r="E33" s="51" t="s">
        <v>113</v>
      </c>
      <c r="F33" s="52">
        <v>43123</v>
      </c>
      <c r="G33" s="53" t="s">
        <v>59</v>
      </c>
      <c r="H33" s="54">
        <v>197</v>
      </c>
      <c r="I33" s="54">
        <v>7</v>
      </c>
      <c r="J33" s="89">
        <v>7</v>
      </c>
      <c r="K33" s="55">
        <v>5</v>
      </c>
      <c r="L33" s="62">
        <v>16678</v>
      </c>
      <c r="M33" s="63">
        <v>1306</v>
      </c>
      <c r="N33" s="58">
        <f>M33/J33</f>
        <v>186.57142857142858</v>
      </c>
      <c r="O33" s="59">
        <f t="shared" si="0"/>
        <v>12.770290964777947</v>
      </c>
      <c r="P33" s="93">
        <v>20674.5</v>
      </c>
      <c r="Q33" s="95">
        <v>1761</v>
      </c>
      <c r="R33" s="64">
        <f t="shared" si="4"/>
        <v>-0.19330576313816536</v>
      </c>
      <c r="S33" s="64">
        <f t="shared" si="4"/>
        <v>-0.25837592277115273</v>
      </c>
      <c r="T33" s="65">
        <v>1195188.07</v>
      </c>
      <c r="U33" s="66">
        <v>102741</v>
      </c>
      <c r="V33" s="67">
        <f t="shared" si="1"/>
        <v>11.633019631889898</v>
      </c>
    </row>
    <row r="34" spans="1:22" s="29" customFormat="1" ht="11.25">
      <c r="A34" s="32">
        <v>28</v>
      </c>
      <c r="B34" s="48"/>
      <c r="C34" s="69" t="s">
        <v>161</v>
      </c>
      <c r="D34" s="70" t="s">
        <v>31</v>
      </c>
      <c r="E34" s="71" t="s">
        <v>162</v>
      </c>
      <c r="F34" s="72">
        <v>43189</v>
      </c>
      <c r="G34" s="53" t="s">
        <v>33</v>
      </c>
      <c r="H34" s="73">
        <v>16</v>
      </c>
      <c r="I34" s="73">
        <v>16</v>
      </c>
      <c r="J34" s="89">
        <v>20</v>
      </c>
      <c r="K34" s="55">
        <v>0</v>
      </c>
      <c r="L34" s="62">
        <v>36358</v>
      </c>
      <c r="M34" s="63">
        <v>1283</v>
      </c>
      <c r="N34" s="58">
        <f>M34/J34</f>
        <v>64.15</v>
      </c>
      <c r="O34" s="59">
        <f t="shared" si="0"/>
        <v>28.338269680436476</v>
      </c>
      <c r="P34" s="93"/>
      <c r="Q34" s="95"/>
      <c r="R34" s="64"/>
      <c r="S34" s="64"/>
      <c r="T34" s="74">
        <v>36358</v>
      </c>
      <c r="U34" s="75">
        <v>1283</v>
      </c>
      <c r="V34" s="67">
        <f t="shared" si="1"/>
        <v>28.338269680436476</v>
      </c>
    </row>
    <row r="35" spans="1:22" s="29" customFormat="1" ht="11.25">
      <c r="A35" s="32">
        <v>29</v>
      </c>
      <c r="B35" s="68" t="s">
        <v>23</v>
      </c>
      <c r="C35" s="49" t="s">
        <v>149</v>
      </c>
      <c r="D35" s="50" t="s">
        <v>34</v>
      </c>
      <c r="E35" s="51" t="s">
        <v>149</v>
      </c>
      <c r="F35" s="52">
        <v>43182</v>
      </c>
      <c r="G35" s="53" t="s">
        <v>37</v>
      </c>
      <c r="H35" s="54">
        <v>14</v>
      </c>
      <c r="I35" s="54">
        <v>14</v>
      </c>
      <c r="J35" s="89">
        <v>14</v>
      </c>
      <c r="K35" s="55">
        <v>1</v>
      </c>
      <c r="L35" s="62">
        <v>10997</v>
      </c>
      <c r="M35" s="63">
        <v>1183</v>
      </c>
      <c r="N35" s="58">
        <f>M35/J35</f>
        <v>84.5</v>
      </c>
      <c r="O35" s="59">
        <f t="shared" si="0"/>
        <v>9.29585798816568</v>
      </c>
      <c r="P35" s="93">
        <v>1312</v>
      </c>
      <c r="Q35" s="95">
        <v>91</v>
      </c>
      <c r="R35" s="64">
        <f aca="true" t="shared" si="5" ref="R35:R45">IF(P35&lt;&gt;0,-(P35-L35)/P35,"")</f>
        <v>7.381859756097561</v>
      </c>
      <c r="S35" s="64">
        <f aca="true" t="shared" si="6" ref="S35:S45">IF(Q35&lt;&gt;0,-(Q35-M35)/Q35,"")</f>
        <v>12</v>
      </c>
      <c r="T35" s="65">
        <v>12309</v>
      </c>
      <c r="U35" s="66">
        <v>1274</v>
      </c>
      <c r="V35" s="67">
        <f t="shared" si="1"/>
        <v>9.661695447409732</v>
      </c>
    </row>
    <row r="36" spans="1:22" s="29" customFormat="1" ht="11.25">
      <c r="A36" s="32">
        <v>30</v>
      </c>
      <c r="B36" s="48"/>
      <c r="C36" s="49" t="s">
        <v>96</v>
      </c>
      <c r="D36" s="50" t="s">
        <v>34</v>
      </c>
      <c r="E36" s="51" t="s">
        <v>96</v>
      </c>
      <c r="F36" s="52">
        <v>43133</v>
      </c>
      <c r="G36" s="53" t="s">
        <v>59</v>
      </c>
      <c r="H36" s="54">
        <v>271</v>
      </c>
      <c r="I36" s="54">
        <v>3</v>
      </c>
      <c r="J36" s="89">
        <v>3</v>
      </c>
      <c r="K36" s="55">
        <v>8</v>
      </c>
      <c r="L36" s="62">
        <v>11747.81</v>
      </c>
      <c r="M36" s="63">
        <v>1034</v>
      </c>
      <c r="N36" s="58">
        <f>M36/J36</f>
        <v>344.6666666666667</v>
      </c>
      <c r="O36" s="59">
        <f t="shared" si="0"/>
        <v>11.36151837524178</v>
      </c>
      <c r="P36" s="93">
        <v>10104.27</v>
      </c>
      <c r="Q36" s="95">
        <v>1088</v>
      </c>
      <c r="R36" s="64">
        <f t="shared" si="5"/>
        <v>0.16265796539482802</v>
      </c>
      <c r="S36" s="64">
        <f t="shared" si="6"/>
        <v>-0.04963235294117647</v>
      </c>
      <c r="T36" s="65">
        <v>10988221.01</v>
      </c>
      <c r="U36" s="66">
        <v>841493</v>
      </c>
      <c r="V36" s="67">
        <f t="shared" si="1"/>
        <v>13.058006436179504</v>
      </c>
    </row>
    <row r="37" spans="1:22" s="29" customFormat="1" ht="11.25">
      <c r="A37" s="32">
        <v>31</v>
      </c>
      <c r="B37" s="48"/>
      <c r="C37" s="49" t="s">
        <v>116</v>
      </c>
      <c r="D37" s="50" t="s">
        <v>28</v>
      </c>
      <c r="E37" s="49" t="s">
        <v>116</v>
      </c>
      <c r="F37" s="52">
        <v>43154</v>
      </c>
      <c r="G37" s="53" t="s">
        <v>27</v>
      </c>
      <c r="H37" s="54">
        <v>314</v>
      </c>
      <c r="I37" s="54">
        <v>6</v>
      </c>
      <c r="J37" s="89">
        <v>6</v>
      </c>
      <c r="K37" s="55">
        <v>5</v>
      </c>
      <c r="L37" s="62">
        <v>9915</v>
      </c>
      <c r="M37" s="63">
        <v>921</v>
      </c>
      <c r="N37" s="58">
        <f>M37/J37</f>
        <v>153.5</v>
      </c>
      <c r="O37" s="59">
        <f t="shared" si="0"/>
        <v>10.765472312703583</v>
      </c>
      <c r="P37" s="93">
        <v>67529</v>
      </c>
      <c r="Q37" s="95">
        <v>5685</v>
      </c>
      <c r="R37" s="64">
        <f t="shared" si="5"/>
        <v>-0.8531741918286958</v>
      </c>
      <c r="S37" s="64">
        <f t="shared" si="6"/>
        <v>-0.8379947229551451</v>
      </c>
      <c r="T37" s="65">
        <v>3862308</v>
      </c>
      <c r="U37" s="66">
        <v>314485</v>
      </c>
      <c r="V37" s="67">
        <f t="shared" si="1"/>
        <v>12.281374310380464</v>
      </c>
    </row>
    <row r="38" spans="1:22" s="29" customFormat="1" ht="11.25">
      <c r="A38" s="32">
        <v>32</v>
      </c>
      <c r="B38" s="48"/>
      <c r="C38" s="49" t="s">
        <v>95</v>
      </c>
      <c r="D38" s="50" t="s">
        <v>24</v>
      </c>
      <c r="E38" s="51" t="s">
        <v>46</v>
      </c>
      <c r="F38" s="52">
        <v>43133</v>
      </c>
      <c r="G38" s="53" t="s">
        <v>36</v>
      </c>
      <c r="H38" s="54">
        <v>7</v>
      </c>
      <c r="I38" s="54">
        <v>4</v>
      </c>
      <c r="J38" s="89">
        <v>4</v>
      </c>
      <c r="K38" s="55">
        <v>8</v>
      </c>
      <c r="L38" s="62">
        <v>7008.4</v>
      </c>
      <c r="M38" s="76">
        <v>881</v>
      </c>
      <c r="N38" s="58">
        <f>M38/J38</f>
        <v>220.25</v>
      </c>
      <c r="O38" s="59">
        <f t="shared" si="0"/>
        <v>7.95505107832009</v>
      </c>
      <c r="P38" s="93">
        <v>3219</v>
      </c>
      <c r="Q38" s="94">
        <v>272</v>
      </c>
      <c r="R38" s="64">
        <f t="shared" si="5"/>
        <v>1.177197887542715</v>
      </c>
      <c r="S38" s="64">
        <f t="shared" si="6"/>
        <v>2.238970588235294</v>
      </c>
      <c r="T38" s="74">
        <v>529456.18</v>
      </c>
      <c r="U38" s="75">
        <v>37302</v>
      </c>
      <c r="V38" s="67">
        <f t="shared" si="1"/>
        <v>14.19377459653638</v>
      </c>
    </row>
    <row r="39" spans="1:22" s="29" customFormat="1" ht="11.25">
      <c r="A39" s="32">
        <v>33</v>
      </c>
      <c r="B39" s="48"/>
      <c r="C39" s="49" t="s">
        <v>84</v>
      </c>
      <c r="D39" s="50" t="s">
        <v>29</v>
      </c>
      <c r="E39" s="51" t="s">
        <v>85</v>
      </c>
      <c r="F39" s="52">
        <v>43105</v>
      </c>
      <c r="G39" s="53" t="s">
        <v>36</v>
      </c>
      <c r="H39" s="54">
        <v>118</v>
      </c>
      <c r="I39" s="54">
        <v>2</v>
      </c>
      <c r="J39" s="89">
        <v>2</v>
      </c>
      <c r="K39" s="55">
        <v>12</v>
      </c>
      <c r="L39" s="62">
        <v>4336</v>
      </c>
      <c r="M39" s="63">
        <v>847</v>
      </c>
      <c r="N39" s="58">
        <f>M39/J39</f>
        <v>423.5</v>
      </c>
      <c r="O39" s="59">
        <f t="shared" si="0"/>
        <v>5.119244391971665</v>
      </c>
      <c r="P39" s="93">
        <v>620</v>
      </c>
      <c r="Q39" s="95">
        <v>99</v>
      </c>
      <c r="R39" s="64">
        <f t="shared" si="5"/>
        <v>5.993548387096774</v>
      </c>
      <c r="S39" s="64">
        <f t="shared" si="6"/>
        <v>7.555555555555555</v>
      </c>
      <c r="T39" s="78">
        <v>625331.6699999999</v>
      </c>
      <c r="U39" s="79">
        <v>59280</v>
      </c>
      <c r="V39" s="67">
        <f t="shared" si="1"/>
        <v>10.548779858299595</v>
      </c>
    </row>
    <row r="40" spans="1:22" s="29" customFormat="1" ht="11.25">
      <c r="A40" s="32">
        <v>34</v>
      </c>
      <c r="B40" s="48"/>
      <c r="C40" s="49" t="s">
        <v>141</v>
      </c>
      <c r="D40" s="50" t="s">
        <v>34</v>
      </c>
      <c r="E40" s="51" t="s">
        <v>142</v>
      </c>
      <c r="F40" s="52">
        <v>43175</v>
      </c>
      <c r="G40" s="53" t="s">
        <v>25</v>
      </c>
      <c r="H40" s="54">
        <v>31</v>
      </c>
      <c r="I40" s="54">
        <v>5</v>
      </c>
      <c r="J40" s="89">
        <v>5</v>
      </c>
      <c r="K40" s="55">
        <v>2</v>
      </c>
      <c r="L40" s="62">
        <v>16383.69</v>
      </c>
      <c r="M40" s="63">
        <v>819</v>
      </c>
      <c r="N40" s="58">
        <f>M40/J40</f>
        <v>163.8</v>
      </c>
      <c r="O40" s="59">
        <f t="shared" si="0"/>
        <v>20.004505494505494</v>
      </c>
      <c r="P40" s="93">
        <v>50501.45</v>
      </c>
      <c r="Q40" s="95">
        <v>3228</v>
      </c>
      <c r="R40" s="64">
        <f t="shared" si="5"/>
        <v>-0.6755798100846608</v>
      </c>
      <c r="S40" s="64">
        <f t="shared" si="6"/>
        <v>-0.7462825278810409</v>
      </c>
      <c r="T40" s="65">
        <v>66885.14</v>
      </c>
      <c r="U40" s="66">
        <v>4047</v>
      </c>
      <c r="V40" s="67">
        <f t="shared" si="1"/>
        <v>16.527091672844083</v>
      </c>
    </row>
    <row r="41" spans="1:22" s="29" customFormat="1" ht="11.25">
      <c r="A41" s="32">
        <v>35</v>
      </c>
      <c r="B41" s="48"/>
      <c r="C41" s="49" t="s">
        <v>129</v>
      </c>
      <c r="D41" s="50" t="s">
        <v>28</v>
      </c>
      <c r="E41" s="51" t="s">
        <v>129</v>
      </c>
      <c r="F41" s="52">
        <v>43168</v>
      </c>
      <c r="G41" s="53" t="s">
        <v>25</v>
      </c>
      <c r="H41" s="54">
        <v>60</v>
      </c>
      <c r="I41" s="54">
        <v>5</v>
      </c>
      <c r="J41" s="89">
        <v>5</v>
      </c>
      <c r="K41" s="55">
        <v>3</v>
      </c>
      <c r="L41" s="62">
        <v>6305</v>
      </c>
      <c r="M41" s="63">
        <v>707</v>
      </c>
      <c r="N41" s="58">
        <f>M41/J41</f>
        <v>141.4</v>
      </c>
      <c r="O41" s="59">
        <f t="shared" si="0"/>
        <v>8.917963224893917</v>
      </c>
      <c r="P41" s="93">
        <v>6265.5</v>
      </c>
      <c r="Q41" s="95">
        <v>739</v>
      </c>
      <c r="R41" s="64">
        <f t="shared" si="5"/>
        <v>0.006304365174367568</v>
      </c>
      <c r="S41" s="64">
        <f t="shared" si="6"/>
        <v>-0.04330175913396482</v>
      </c>
      <c r="T41" s="65">
        <v>49242.84</v>
      </c>
      <c r="U41" s="66">
        <v>4605</v>
      </c>
      <c r="V41" s="67">
        <f t="shared" si="1"/>
        <v>10.693342019543973</v>
      </c>
    </row>
    <row r="42" spans="1:22" s="29" customFormat="1" ht="11.25">
      <c r="A42" s="32">
        <v>36</v>
      </c>
      <c r="B42" s="48"/>
      <c r="C42" s="49" t="s">
        <v>99</v>
      </c>
      <c r="D42" s="50" t="s">
        <v>28</v>
      </c>
      <c r="E42" s="51" t="s">
        <v>100</v>
      </c>
      <c r="F42" s="52">
        <v>43140</v>
      </c>
      <c r="G42" s="53" t="s">
        <v>40</v>
      </c>
      <c r="H42" s="54">
        <v>87</v>
      </c>
      <c r="I42" s="54">
        <v>6</v>
      </c>
      <c r="J42" s="89">
        <v>6</v>
      </c>
      <c r="K42" s="55">
        <v>6</v>
      </c>
      <c r="L42" s="62">
        <v>4160</v>
      </c>
      <c r="M42" s="76">
        <v>691</v>
      </c>
      <c r="N42" s="58">
        <f>M42/J42</f>
        <v>115.16666666666667</v>
      </c>
      <c r="O42" s="59">
        <f t="shared" si="0"/>
        <v>6.020260492040521</v>
      </c>
      <c r="P42" s="93">
        <v>2199</v>
      </c>
      <c r="Q42" s="94">
        <v>350</v>
      </c>
      <c r="R42" s="64">
        <f t="shared" si="5"/>
        <v>0.891768985902683</v>
      </c>
      <c r="S42" s="64">
        <f t="shared" si="6"/>
        <v>0.9742857142857143</v>
      </c>
      <c r="T42" s="74">
        <v>390710.06</v>
      </c>
      <c r="U42" s="75">
        <v>30490</v>
      </c>
      <c r="V42" s="67">
        <f t="shared" si="1"/>
        <v>12.814367333551985</v>
      </c>
    </row>
    <row r="43" spans="1:22" s="29" customFormat="1" ht="11.25">
      <c r="A43" s="32">
        <v>37</v>
      </c>
      <c r="B43" s="48"/>
      <c r="C43" s="49" t="s">
        <v>58</v>
      </c>
      <c r="D43" s="50" t="s">
        <v>29</v>
      </c>
      <c r="E43" s="51" t="s">
        <v>57</v>
      </c>
      <c r="F43" s="52">
        <v>42930</v>
      </c>
      <c r="G43" s="53" t="s">
        <v>36</v>
      </c>
      <c r="H43" s="54">
        <v>210</v>
      </c>
      <c r="I43" s="54">
        <v>1</v>
      </c>
      <c r="J43" s="89">
        <v>1</v>
      </c>
      <c r="K43" s="55">
        <v>24</v>
      </c>
      <c r="L43" s="62">
        <v>3243</v>
      </c>
      <c r="M43" s="76">
        <v>634</v>
      </c>
      <c r="N43" s="58">
        <f>M43/J43</f>
        <v>634</v>
      </c>
      <c r="O43" s="59">
        <f t="shared" si="0"/>
        <v>5.115141955835962</v>
      </c>
      <c r="P43" s="93">
        <v>255</v>
      </c>
      <c r="Q43" s="94">
        <v>51</v>
      </c>
      <c r="R43" s="64">
        <f t="shared" si="5"/>
        <v>11.717647058823529</v>
      </c>
      <c r="S43" s="64">
        <f t="shared" si="6"/>
        <v>11.431372549019608</v>
      </c>
      <c r="T43" s="74">
        <v>744028.6900000001</v>
      </c>
      <c r="U43" s="75">
        <v>72891</v>
      </c>
      <c r="V43" s="67">
        <f t="shared" si="1"/>
        <v>10.207415044381337</v>
      </c>
    </row>
    <row r="44" spans="1:22" s="29" customFormat="1" ht="11.25">
      <c r="A44" s="32">
        <v>38</v>
      </c>
      <c r="B44" s="48"/>
      <c r="C44" s="49" t="s">
        <v>54</v>
      </c>
      <c r="D44" s="50" t="s">
        <v>28</v>
      </c>
      <c r="E44" s="51" t="s">
        <v>54</v>
      </c>
      <c r="F44" s="52">
        <v>42867</v>
      </c>
      <c r="G44" s="53" t="s">
        <v>37</v>
      </c>
      <c r="H44" s="54">
        <v>22</v>
      </c>
      <c r="I44" s="54">
        <v>1</v>
      </c>
      <c r="J44" s="89">
        <v>1</v>
      </c>
      <c r="K44" s="55">
        <v>15</v>
      </c>
      <c r="L44" s="62">
        <v>3020.35</v>
      </c>
      <c r="M44" s="63">
        <v>604</v>
      </c>
      <c r="N44" s="58">
        <f>M44/J44</f>
        <v>604</v>
      </c>
      <c r="O44" s="59">
        <f t="shared" si="0"/>
        <v>5.000579470198676</v>
      </c>
      <c r="P44" s="93">
        <v>2625.6</v>
      </c>
      <c r="Q44" s="95">
        <v>525</v>
      </c>
      <c r="R44" s="64">
        <f t="shared" si="5"/>
        <v>0.15034658744667886</v>
      </c>
      <c r="S44" s="64">
        <f t="shared" si="6"/>
        <v>0.15047619047619049</v>
      </c>
      <c r="T44" s="65">
        <v>96715.1</v>
      </c>
      <c r="U44" s="66">
        <v>10248</v>
      </c>
      <c r="V44" s="67">
        <f t="shared" si="1"/>
        <v>9.437460967993756</v>
      </c>
    </row>
    <row r="45" spans="1:22" s="29" customFormat="1" ht="11.25">
      <c r="A45" s="32">
        <v>39</v>
      </c>
      <c r="B45" s="77"/>
      <c r="C45" s="69" t="s">
        <v>49</v>
      </c>
      <c r="D45" s="70" t="s">
        <v>28</v>
      </c>
      <c r="E45" s="71" t="s">
        <v>50</v>
      </c>
      <c r="F45" s="72">
        <v>42825</v>
      </c>
      <c r="G45" s="53" t="s">
        <v>35</v>
      </c>
      <c r="H45" s="73">
        <v>269</v>
      </c>
      <c r="I45" s="73">
        <v>4</v>
      </c>
      <c r="J45" s="89">
        <v>4</v>
      </c>
      <c r="K45" s="55">
        <v>42</v>
      </c>
      <c r="L45" s="62">
        <v>3200</v>
      </c>
      <c r="M45" s="63">
        <v>563</v>
      </c>
      <c r="N45" s="58">
        <f>M45/J45</f>
        <v>140.75</v>
      </c>
      <c r="O45" s="59">
        <f t="shared" si="0"/>
        <v>5.683836589698046</v>
      </c>
      <c r="P45" s="93">
        <v>384</v>
      </c>
      <c r="Q45" s="95">
        <v>96</v>
      </c>
      <c r="R45" s="64">
        <f t="shared" si="5"/>
        <v>7.333333333333333</v>
      </c>
      <c r="S45" s="64">
        <f t="shared" si="6"/>
        <v>4.864583333333333</v>
      </c>
      <c r="T45" s="74">
        <v>7198272.62</v>
      </c>
      <c r="U45" s="75">
        <v>604816</v>
      </c>
      <c r="V45" s="67">
        <f t="shared" si="1"/>
        <v>11.901590930134123</v>
      </c>
    </row>
    <row r="46" spans="1:22" s="29" customFormat="1" ht="11.25">
      <c r="A46" s="32">
        <v>40</v>
      </c>
      <c r="B46" s="68" t="s">
        <v>23</v>
      </c>
      <c r="C46" s="80" t="s">
        <v>154</v>
      </c>
      <c r="D46" s="50" t="s">
        <v>30</v>
      </c>
      <c r="E46" s="81" t="s">
        <v>154</v>
      </c>
      <c r="F46" s="52">
        <v>43182</v>
      </c>
      <c r="G46" s="53" t="s">
        <v>42</v>
      </c>
      <c r="H46" s="54">
        <v>8</v>
      </c>
      <c r="I46" s="54">
        <v>8</v>
      </c>
      <c r="J46" s="89">
        <v>8</v>
      </c>
      <c r="K46" s="55">
        <v>1</v>
      </c>
      <c r="L46" s="56">
        <v>5113</v>
      </c>
      <c r="M46" s="57">
        <v>500</v>
      </c>
      <c r="N46" s="58">
        <f>M46/J46</f>
        <v>62.5</v>
      </c>
      <c r="O46" s="59">
        <f t="shared" si="0"/>
        <v>10.226</v>
      </c>
      <c r="P46" s="97"/>
      <c r="Q46" s="96"/>
      <c r="R46" s="64"/>
      <c r="S46" s="64"/>
      <c r="T46" s="60">
        <v>5113</v>
      </c>
      <c r="U46" s="61">
        <v>501</v>
      </c>
      <c r="V46" s="67">
        <f t="shared" si="1"/>
        <v>10.20558882235529</v>
      </c>
    </row>
    <row r="47" spans="1:22" s="29" customFormat="1" ht="11.25">
      <c r="A47" s="32">
        <v>41</v>
      </c>
      <c r="B47" s="48"/>
      <c r="C47" s="49" t="s">
        <v>80</v>
      </c>
      <c r="D47" s="50" t="s">
        <v>24</v>
      </c>
      <c r="E47" s="51" t="s">
        <v>80</v>
      </c>
      <c r="F47" s="52">
        <v>43077</v>
      </c>
      <c r="G47" s="53" t="s">
        <v>36</v>
      </c>
      <c r="H47" s="54">
        <v>49</v>
      </c>
      <c r="I47" s="54">
        <v>1</v>
      </c>
      <c r="J47" s="89">
        <v>1</v>
      </c>
      <c r="K47" s="55">
        <v>6</v>
      </c>
      <c r="L47" s="62">
        <v>2376</v>
      </c>
      <c r="M47" s="63">
        <v>475</v>
      </c>
      <c r="N47" s="58">
        <f>M47/J47</f>
        <v>475</v>
      </c>
      <c r="O47" s="59">
        <f t="shared" si="0"/>
        <v>5.002105263157895</v>
      </c>
      <c r="P47" s="93">
        <v>1188</v>
      </c>
      <c r="Q47" s="95">
        <v>238</v>
      </c>
      <c r="R47" s="64">
        <f aca="true" t="shared" si="7" ref="R47:R81">IF(P47&lt;&gt;0,-(P47-L47)/P47,"")</f>
        <v>1</v>
      </c>
      <c r="S47" s="64">
        <f aca="true" t="shared" si="8" ref="S47:S81">IF(Q47&lt;&gt;0,-(Q47-M47)/Q47,"")</f>
        <v>0.9957983193277311</v>
      </c>
      <c r="T47" s="78">
        <v>184258.99</v>
      </c>
      <c r="U47" s="79">
        <v>12735</v>
      </c>
      <c r="V47" s="67">
        <f t="shared" si="1"/>
        <v>14.468707499018452</v>
      </c>
    </row>
    <row r="48" spans="1:22" s="29" customFormat="1" ht="11.25">
      <c r="A48" s="32">
        <v>42</v>
      </c>
      <c r="B48" s="77"/>
      <c r="C48" s="69" t="s">
        <v>135</v>
      </c>
      <c r="D48" s="101" t="s">
        <v>24</v>
      </c>
      <c r="E48" s="71" t="s">
        <v>134</v>
      </c>
      <c r="F48" s="72">
        <v>43168</v>
      </c>
      <c r="G48" s="53" t="s">
        <v>35</v>
      </c>
      <c r="H48" s="73">
        <v>158</v>
      </c>
      <c r="I48" s="73">
        <v>4</v>
      </c>
      <c r="J48" s="89">
        <v>4</v>
      </c>
      <c r="K48" s="55">
        <v>3</v>
      </c>
      <c r="L48" s="62">
        <v>6830.26</v>
      </c>
      <c r="M48" s="63">
        <v>426</v>
      </c>
      <c r="N48" s="58">
        <f>M48/J48</f>
        <v>106.5</v>
      </c>
      <c r="O48" s="59">
        <f t="shared" si="0"/>
        <v>16.033474178403758</v>
      </c>
      <c r="P48" s="93">
        <v>83304.72</v>
      </c>
      <c r="Q48" s="95">
        <v>6799</v>
      </c>
      <c r="R48" s="64">
        <f t="shared" si="7"/>
        <v>-0.9180087274766664</v>
      </c>
      <c r="S48" s="64">
        <f t="shared" si="8"/>
        <v>-0.9373437270186792</v>
      </c>
      <c r="T48" s="74">
        <v>469732.82999999996</v>
      </c>
      <c r="U48" s="75">
        <v>37410</v>
      </c>
      <c r="V48" s="67">
        <f t="shared" si="1"/>
        <v>12.556344025661586</v>
      </c>
    </row>
    <row r="49" spans="1:22" s="29" customFormat="1" ht="11.25">
      <c r="A49" s="32">
        <v>43</v>
      </c>
      <c r="B49" s="48"/>
      <c r="C49" s="49" t="s">
        <v>111</v>
      </c>
      <c r="D49" s="50" t="s">
        <v>26</v>
      </c>
      <c r="E49" s="51" t="s">
        <v>112</v>
      </c>
      <c r="F49" s="52">
        <v>43154</v>
      </c>
      <c r="G49" s="53" t="s">
        <v>36</v>
      </c>
      <c r="H49" s="54">
        <v>40</v>
      </c>
      <c r="I49" s="54">
        <v>3</v>
      </c>
      <c r="J49" s="89">
        <v>3</v>
      </c>
      <c r="K49" s="55">
        <v>5</v>
      </c>
      <c r="L49" s="62">
        <v>5402</v>
      </c>
      <c r="M49" s="63">
        <v>424</v>
      </c>
      <c r="N49" s="58">
        <f>M49/J49</f>
        <v>141.33333333333334</v>
      </c>
      <c r="O49" s="59">
        <f t="shared" si="0"/>
        <v>12.74056603773585</v>
      </c>
      <c r="P49" s="93">
        <v>15971.6</v>
      </c>
      <c r="Q49" s="95">
        <v>1142</v>
      </c>
      <c r="R49" s="64">
        <f t="shared" si="7"/>
        <v>-0.6617746500037567</v>
      </c>
      <c r="S49" s="64">
        <f t="shared" si="8"/>
        <v>-0.6287215411558669</v>
      </c>
      <c r="T49" s="78">
        <v>250914.01</v>
      </c>
      <c r="U49" s="79">
        <v>17083</v>
      </c>
      <c r="V49" s="67">
        <f t="shared" si="1"/>
        <v>14.687935959726044</v>
      </c>
    </row>
    <row r="50" spans="1:22" s="29" customFormat="1" ht="11.25">
      <c r="A50" s="32">
        <v>44</v>
      </c>
      <c r="B50" s="77"/>
      <c r="C50" s="69" t="s">
        <v>93</v>
      </c>
      <c r="D50" s="70" t="s">
        <v>43</v>
      </c>
      <c r="E50" s="71" t="s">
        <v>92</v>
      </c>
      <c r="F50" s="72">
        <v>43126</v>
      </c>
      <c r="G50" s="53" t="s">
        <v>35</v>
      </c>
      <c r="H50" s="73">
        <v>289</v>
      </c>
      <c r="I50" s="73">
        <v>1</v>
      </c>
      <c r="J50" s="89">
        <v>1</v>
      </c>
      <c r="K50" s="55">
        <v>7</v>
      </c>
      <c r="L50" s="62">
        <v>3584.22</v>
      </c>
      <c r="M50" s="63">
        <v>400</v>
      </c>
      <c r="N50" s="58">
        <f>M50/J50</f>
        <v>400</v>
      </c>
      <c r="O50" s="59">
        <f t="shared" si="0"/>
        <v>8.96055</v>
      </c>
      <c r="P50" s="93">
        <v>23244.93</v>
      </c>
      <c r="Q50" s="95">
        <v>2375</v>
      </c>
      <c r="R50" s="64">
        <f t="shared" si="7"/>
        <v>-0.8458063758419577</v>
      </c>
      <c r="S50" s="64">
        <f t="shared" si="8"/>
        <v>-0.8315789473684211</v>
      </c>
      <c r="T50" s="74">
        <v>11923295.56</v>
      </c>
      <c r="U50" s="75">
        <v>892089</v>
      </c>
      <c r="V50" s="67">
        <f t="shared" si="1"/>
        <v>13.36558971134046</v>
      </c>
    </row>
    <row r="51" spans="1:22" s="29" customFormat="1" ht="11.25">
      <c r="A51" s="32">
        <v>45</v>
      </c>
      <c r="B51" s="48"/>
      <c r="C51" s="49" t="s">
        <v>55</v>
      </c>
      <c r="D51" s="50" t="s">
        <v>28</v>
      </c>
      <c r="E51" s="51" t="s">
        <v>56</v>
      </c>
      <c r="F51" s="52">
        <v>42909</v>
      </c>
      <c r="G51" s="53" t="s">
        <v>36</v>
      </c>
      <c r="H51" s="54">
        <v>114</v>
      </c>
      <c r="I51" s="54">
        <v>1</v>
      </c>
      <c r="J51" s="89">
        <v>1</v>
      </c>
      <c r="K51" s="55">
        <v>29</v>
      </c>
      <c r="L51" s="62">
        <v>1900.8</v>
      </c>
      <c r="M51" s="76">
        <v>380</v>
      </c>
      <c r="N51" s="58">
        <f>M51/J51</f>
        <v>380</v>
      </c>
      <c r="O51" s="59">
        <f t="shared" si="0"/>
        <v>5.002105263157895</v>
      </c>
      <c r="P51" s="93">
        <v>1188</v>
      </c>
      <c r="Q51" s="94">
        <v>238</v>
      </c>
      <c r="R51" s="64">
        <f t="shared" si="7"/>
        <v>0.6</v>
      </c>
      <c r="S51" s="64">
        <f t="shared" si="8"/>
        <v>0.5966386554621849</v>
      </c>
      <c r="T51" s="74">
        <v>285464.48</v>
      </c>
      <c r="U51" s="75">
        <v>30680</v>
      </c>
      <c r="V51" s="67">
        <f t="shared" si="1"/>
        <v>9.30457887874837</v>
      </c>
    </row>
    <row r="52" spans="1:22" s="29" customFormat="1" ht="11.25">
      <c r="A52" s="32">
        <v>46</v>
      </c>
      <c r="B52" s="48"/>
      <c r="C52" s="49" t="s">
        <v>98</v>
      </c>
      <c r="D52" s="50" t="s">
        <v>30</v>
      </c>
      <c r="E52" s="51" t="s">
        <v>98</v>
      </c>
      <c r="F52" s="52">
        <v>43140</v>
      </c>
      <c r="G52" s="53" t="s">
        <v>41</v>
      </c>
      <c r="H52" s="54">
        <v>51</v>
      </c>
      <c r="I52" s="54">
        <v>2</v>
      </c>
      <c r="J52" s="89">
        <v>2</v>
      </c>
      <c r="K52" s="55">
        <v>6</v>
      </c>
      <c r="L52" s="62">
        <v>4268</v>
      </c>
      <c r="M52" s="63">
        <v>378</v>
      </c>
      <c r="N52" s="58">
        <f>M52/J52</f>
        <v>189</v>
      </c>
      <c r="O52" s="59">
        <f t="shared" si="0"/>
        <v>11.291005291005291</v>
      </c>
      <c r="P52" s="93">
        <v>3159</v>
      </c>
      <c r="Q52" s="95">
        <v>323</v>
      </c>
      <c r="R52" s="64">
        <f t="shared" si="7"/>
        <v>0.3510604621715733</v>
      </c>
      <c r="S52" s="64">
        <f t="shared" si="8"/>
        <v>0.17027863777089783</v>
      </c>
      <c r="T52" s="65">
        <v>89437</v>
      </c>
      <c r="U52" s="66">
        <v>7888</v>
      </c>
      <c r="V52" s="67">
        <f t="shared" si="1"/>
        <v>11.338362068965518</v>
      </c>
    </row>
    <row r="53" spans="1:22" s="29" customFormat="1" ht="11.25">
      <c r="A53" s="32">
        <v>47</v>
      </c>
      <c r="B53" s="48"/>
      <c r="C53" s="49" t="s">
        <v>87</v>
      </c>
      <c r="D53" s="50" t="s">
        <v>29</v>
      </c>
      <c r="E53" s="51" t="s">
        <v>87</v>
      </c>
      <c r="F53" s="52">
        <v>43112</v>
      </c>
      <c r="G53" s="53" t="s">
        <v>59</v>
      </c>
      <c r="H53" s="54">
        <v>375</v>
      </c>
      <c r="I53" s="54">
        <v>2</v>
      </c>
      <c r="J53" s="89">
        <v>2</v>
      </c>
      <c r="K53" s="55">
        <v>10</v>
      </c>
      <c r="L53" s="62">
        <v>4020</v>
      </c>
      <c r="M53" s="63">
        <v>367</v>
      </c>
      <c r="N53" s="58">
        <f>M53/J53</f>
        <v>183.5</v>
      </c>
      <c r="O53" s="59">
        <f t="shared" si="0"/>
        <v>10.953678474114442</v>
      </c>
      <c r="P53" s="93">
        <v>3413</v>
      </c>
      <c r="Q53" s="95">
        <v>350</v>
      </c>
      <c r="R53" s="64">
        <f t="shared" si="7"/>
        <v>0.1778493993554058</v>
      </c>
      <c r="S53" s="64">
        <f t="shared" si="8"/>
        <v>0.04857142857142857</v>
      </c>
      <c r="T53" s="65">
        <v>24519044.31</v>
      </c>
      <c r="U53" s="66">
        <v>2096695</v>
      </c>
      <c r="V53" s="67">
        <f t="shared" si="1"/>
        <v>11.69413973420073</v>
      </c>
    </row>
    <row r="54" spans="1:22" s="29" customFormat="1" ht="11.25">
      <c r="A54" s="32">
        <v>48</v>
      </c>
      <c r="B54" s="48"/>
      <c r="C54" s="49" t="s">
        <v>83</v>
      </c>
      <c r="D54" s="50" t="s">
        <v>28</v>
      </c>
      <c r="E54" s="51" t="s">
        <v>83</v>
      </c>
      <c r="F54" s="52">
        <v>43098</v>
      </c>
      <c r="G54" s="53" t="s">
        <v>59</v>
      </c>
      <c r="H54" s="54">
        <v>27</v>
      </c>
      <c r="I54" s="54">
        <v>3</v>
      </c>
      <c r="J54" s="89">
        <v>3</v>
      </c>
      <c r="K54" s="55">
        <v>13</v>
      </c>
      <c r="L54" s="62">
        <v>6170</v>
      </c>
      <c r="M54" s="63">
        <v>366</v>
      </c>
      <c r="N54" s="58">
        <f>M54/J54</f>
        <v>122</v>
      </c>
      <c r="O54" s="59">
        <f t="shared" si="0"/>
        <v>16.85792349726776</v>
      </c>
      <c r="P54" s="93">
        <v>5797</v>
      </c>
      <c r="Q54" s="95">
        <v>364</v>
      </c>
      <c r="R54" s="64">
        <f t="shared" si="7"/>
        <v>0.06434362601345524</v>
      </c>
      <c r="S54" s="64">
        <f t="shared" si="8"/>
        <v>0.005494505494505495</v>
      </c>
      <c r="T54" s="65">
        <v>1443858.31</v>
      </c>
      <c r="U54" s="66">
        <v>100907</v>
      </c>
      <c r="V54" s="67">
        <f t="shared" si="1"/>
        <v>14.308802263470325</v>
      </c>
    </row>
    <row r="55" spans="1:22" s="29" customFormat="1" ht="11.25">
      <c r="A55" s="32">
        <v>49</v>
      </c>
      <c r="B55" s="48"/>
      <c r="C55" s="69" t="s">
        <v>94</v>
      </c>
      <c r="D55" s="70" t="s">
        <v>43</v>
      </c>
      <c r="E55" s="71" t="s">
        <v>94</v>
      </c>
      <c r="F55" s="72">
        <v>43126</v>
      </c>
      <c r="G55" s="53" t="s">
        <v>27</v>
      </c>
      <c r="H55" s="73">
        <v>278</v>
      </c>
      <c r="I55" s="73">
        <v>1</v>
      </c>
      <c r="J55" s="89">
        <v>1</v>
      </c>
      <c r="K55" s="55">
        <v>9</v>
      </c>
      <c r="L55" s="62">
        <v>4320</v>
      </c>
      <c r="M55" s="63">
        <v>360</v>
      </c>
      <c r="N55" s="58">
        <f>M55/J55</f>
        <v>360</v>
      </c>
      <c r="O55" s="59">
        <f t="shared" si="0"/>
        <v>12</v>
      </c>
      <c r="P55" s="93">
        <v>4745</v>
      </c>
      <c r="Q55" s="95">
        <v>522</v>
      </c>
      <c r="R55" s="64">
        <f t="shared" si="7"/>
        <v>-0.08956796628029505</v>
      </c>
      <c r="S55" s="64">
        <f t="shared" si="8"/>
        <v>-0.3103448275862069</v>
      </c>
      <c r="T55" s="74">
        <v>6777202</v>
      </c>
      <c r="U55" s="75">
        <v>552674</v>
      </c>
      <c r="V55" s="67">
        <f t="shared" si="1"/>
        <v>12.262567082945823</v>
      </c>
    </row>
    <row r="56" spans="1:22" s="29" customFormat="1" ht="11.25">
      <c r="A56" s="32">
        <v>50</v>
      </c>
      <c r="B56" s="48"/>
      <c r="C56" s="49" t="s">
        <v>47</v>
      </c>
      <c r="D56" s="50"/>
      <c r="E56" s="51" t="s">
        <v>47</v>
      </c>
      <c r="F56" s="52">
        <v>42293</v>
      </c>
      <c r="G56" s="53" t="s">
        <v>38</v>
      </c>
      <c r="H56" s="54">
        <v>22</v>
      </c>
      <c r="I56" s="54">
        <v>1</v>
      </c>
      <c r="J56" s="89">
        <v>1</v>
      </c>
      <c r="K56" s="55">
        <v>14</v>
      </c>
      <c r="L56" s="62">
        <v>1782</v>
      </c>
      <c r="M56" s="63">
        <v>356</v>
      </c>
      <c r="N56" s="58">
        <f>M56/J56</f>
        <v>356</v>
      </c>
      <c r="O56" s="59">
        <f t="shared" si="0"/>
        <v>5.00561797752809</v>
      </c>
      <c r="P56" s="93">
        <v>1663.2</v>
      </c>
      <c r="Q56" s="95">
        <v>333</v>
      </c>
      <c r="R56" s="64">
        <f t="shared" si="7"/>
        <v>0.0714285714285714</v>
      </c>
      <c r="S56" s="64">
        <f t="shared" si="8"/>
        <v>0.06906906906906907</v>
      </c>
      <c r="T56" s="65">
        <v>302603.57</v>
      </c>
      <c r="U56" s="66">
        <v>19702</v>
      </c>
      <c r="V56" s="67">
        <f t="shared" si="1"/>
        <v>15.359028017460156</v>
      </c>
    </row>
    <row r="57" spans="1:22" s="29" customFormat="1" ht="11.25">
      <c r="A57" s="32">
        <v>51</v>
      </c>
      <c r="B57" s="48"/>
      <c r="C57" s="49" t="s">
        <v>70</v>
      </c>
      <c r="D57" s="50" t="s">
        <v>43</v>
      </c>
      <c r="E57" s="51" t="s">
        <v>71</v>
      </c>
      <c r="F57" s="52">
        <v>43021</v>
      </c>
      <c r="G57" s="53" t="s">
        <v>37</v>
      </c>
      <c r="H57" s="54">
        <v>15</v>
      </c>
      <c r="I57" s="54">
        <v>1</v>
      </c>
      <c r="J57" s="89">
        <v>1</v>
      </c>
      <c r="K57" s="55">
        <v>17</v>
      </c>
      <c r="L57" s="62">
        <v>1782</v>
      </c>
      <c r="M57" s="63">
        <v>356</v>
      </c>
      <c r="N57" s="58">
        <f>M57/J57</f>
        <v>356</v>
      </c>
      <c r="O57" s="59">
        <f t="shared" si="0"/>
        <v>5.00561797752809</v>
      </c>
      <c r="P57" s="93">
        <v>1200</v>
      </c>
      <c r="Q57" s="95">
        <v>240</v>
      </c>
      <c r="R57" s="64">
        <f t="shared" si="7"/>
        <v>0.485</v>
      </c>
      <c r="S57" s="64">
        <f t="shared" si="8"/>
        <v>0.48333333333333334</v>
      </c>
      <c r="T57" s="65">
        <v>178136.72999999998</v>
      </c>
      <c r="U57" s="66">
        <v>15639</v>
      </c>
      <c r="V57" s="67">
        <f t="shared" si="1"/>
        <v>11.390544791866487</v>
      </c>
    </row>
    <row r="58" spans="1:22" s="29" customFormat="1" ht="11.25">
      <c r="A58" s="32">
        <v>52</v>
      </c>
      <c r="B58" s="48"/>
      <c r="C58" s="49" t="s">
        <v>44</v>
      </c>
      <c r="D58" s="50"/>
      <c r="E58" s="51" t="s">
        <v>45</v>
      </c>
      <c r="F58" s="52">
        <v>42664</v>
      </c>
      <c r="G58" s="53" t="s">
        <v>36</v>
      </c>
      <c r="H58" s="54">
        <v>138</v>
      </c>
      <c r="I58" s="54">
        <v>1</v>
      </c>
      <c r="J58" s="89">
        <v>1</v>
      </c>
      <c r="K58" s="55">
        <v>29</v>
      </c>
      <c r="L58" s="62">
        <v>1425.6</v>
      </c>
      <c r="M58" s="76">
        <v>285</v>
      </c>
      <c r="N58" s="58">
        <f>M58/J58</f>
        <v>285</v>
      </c>
      <c r="O58" s="59">
        <f t="shared" si="0"/>
        <v>5.002105263157895</v>
      </c>
      <c r="P58" s="93">
        <v>1188</v>
      </c>
      <c r="Q58" s="94">
        <v>238</v>
      </c>
      <c r="R58" s="64">
        <f t="shared" si="7"/>
        <v>0.19999999999999993</v>
      </c>
      <c r="S58" s="64">
        <f t="shared" si="8"/>
        <v>0.19747899159663865</v>
      </c>
      <c r="T58" s="74">
        <v>614553.9399999998</v>
      </c>
      <c r="U58" s="75">
        <v>57443</v>
      </c>
      <c r="V58" s="67">
        <f t="shared" si="1"/>
        <v>10.698500078338524</v>
      </c>
    </row>
    <row r="59" spans="1:22" s="29" customFormat="1" ht="11.25">
      <c r="A59" s="32">
        <v>53</v>
      </c>
      <c r="B59" s="48"/>
      <c r="C59" s="49" t="s">
        <v>67</v>
      </c>
      <c r="D59" s="50" t="s">
        <v>30</v>
      </c>
      <c r="E59" s="51" t="s">
        <v>66</v>
      </c>
      <c r="F59" s="52">
        <v>42965</v>
      </c>
      <c r="G59" s="53" t="s">
        <v>36</v>
      </c>
      <c r="H59" s="54">
        <v>125</v>
      </c>
      <c r="I59" s="54">
        <v>1</v>
      </c>
      <c r="J59" s="89">
        <v>1</v>
      </c>
      <c r="K59" s="55">
        <v>19</v>
      </c>
      <c r="L59" s="62">
        <v>1425.6</v>
      </c>
      <c r="M59" s="76">
        <v>285</v>
      </c>
      <c r="N59" s="58">
        <f>M59/J59</f>
        <v>285</v>
      </c>
      <c r="O59" s="59">
        <f t="shared" si="0"/>
        <v>5.002105263157895</v>
      </c>
      <c r="P59" s="93">
        <v>1425.6</v>
      </c>
      <c r="Q59" s="94">
        <v>285</v>
      </c>
      <c r="R59" s="64">
        <f t="shared" si="7"/>
        <v>0</v>
      </c>
      <c r="S59" s="64">
        <f t="shared" si="8"/>
        <v>0</v>
      </c>
      <c r="T59" s="74">
        <v>282058.70999999996</v>
      </c>
      <c r="U59" s="75">
        <v>28224</v>
      </c>
      <c r="V59" s="67">
        <f t="shared" si="1"/>
        <v>9.993576743197277</v>
      </c>
    </row>
    <row r="60" spans="1:24" s="29" customFormat="1" ht="11.25">
      <c r="A60" s="32">
        <v>54</v>
      </c>
      <c r="B60" s="48"/>
      <c r="C60" s="49" t="s">
        <v>51</v>
      </c>
      <c r="D60" s="50" t="s">
        <v>30</v>
      </c>
      <c r="E60" s="51" t="s">
        <v>52</v>
      </c>
      <c r="F60" s="52">
        <v>42846</v>
      </c>
      <c r="G60" s="53" t="s">
        <v>59</v>
      </c>
      <c r="H60" s="54">
        <v>246</v>
      </c>
      <c r="I60" s="54">
        <v>5</v>
      </c>
      <c r="J60" s="89">
        <v>5</v>
      </c>
      <c r="K60" s="55">
        <v>40</v>
      </c>
      <c r="L60" s="62">
        <v>1346</v>
      </c>
      <c r="M60" s="63">
        <v>239</v>
      </c>
      <c r="N60" s="58">
        <f>M60/J60</f>
        <v>47.8</v>
      </c>
      <c r="O60" s="59">
        <f t="shared" si="0"/>
        <v>5.631799163179917</v>
      </c>
      <c r="P60" s="93">
        <v>1651</v>
      </c>
      <c r="Q60" s="95">
        <v>298</v>
      </c>
      <c r="R60" s="64">
        <f t="shared" si="7"/>
        <v>-0.18473652331920049</v>
      </c>
      <c r="S60" s="64">
        <f t="shared" si="8"/>
        <v>-0.19798657718120805</v>
      </c>
      <c r="T60" s="65">
        <v>5009820.07</v>
      </c>
      <c r="U60" s="66">
        <v>467498</v>
      </c>
      <c r="V60" s="67">
        <f t="shared" si="1"/>
        <v>10.716238507972227</v>
      </c>
      <c r="W60" s="91"/>
      <c r="X60" s="92"/>
    </row>
    <row r="61" spans="1:24" s="29" customFormat="1" ht="11.25">
      <c r="A61" s="32">
        <v>55</v>
      </c>
      <c r="B61" s="48"/>
      <c r="C61" s="49" t="s">
        <v>103</v>
      </c>
      <c r="D61" s="50" t="s">
        <v>34</v>
      </c>
      <c r="E61" s="51" t="s">
        <v>103</v>
      </c>
      <c r="F61" s="52">
        <v>43147</v>
      </c>
      <c r="G61" s="53" t="s">
        <v>25</v>
      </c>
      <c r="H61" s="54">
        <v>154</v>
      </c>
      <c r="I61" s="54">
        <v>1</v>
      </c>
      <c r="J61" s="89">
        <v>1</v>
      </c>
      <c r="K61" s="55">
        <v>6</v>
      </c>
      <c r="L61" s="62">
        <v>2372</v>
      </c>
      <c r="M61" s="63">
        <v>237</v>
      </c>
      <c r="N61" s="58">
        <f>M61/J61</f>
        <v>237</v>
      </c>
      <c r="O61" s="59">
        <f t="shared" si="0"/>
        <v>10.0084388185654</v>
      </c>
      <c r="P61" s="93">
        <v>5801</v>
      </c>
      <c r="Q61" s="95">
        <v>544</v>
      </c>
      <c r="R61" s="64">
        <f t="shared" si="7"/>
        <v>-0.5911049818996724</v>
      </c>
      <c r="S61" s="64">
        <f t="shared" si="8"/>
        <v>-0.5643382352941176</v>
      </c>
      <c r="T61" s="65">
        <v>815688.59</v>
      </c>
      <c r="U61" s="66">
        <v>60239</v>
      </c>
      <c r="V61" s="67">
        <f t="shared" si="1"/>
        <v>13.540872026428062</v>
      </c>
      <c r="W61" s="91"/>
      <c r="X61" s="92"/>
    </row>
    <row r="62" spans="1:24" s="29" customFormat="1" ht="11.25">
      <c r="A62" s="32">
        <v>56</v>
      </c>
      <c r="B62" s="48"/>
      <c r="C62" s="49" t="s">
        <v>88</v>
      </c>
      <c r="D62" s="50" t="s">
        <v>24</v>
      </c>
      <c r="E62" s="51" t="s">
        <v>89</v>
      </c>
      <c r="F62" s="52">
        <v>43126</v>
      </c>
      <c r="G62" s="53" t="s">
        <v>37</v>
      </c>
      <c r="H62" s="54">
        <v>21</v>
      </c>
      <c r="I62" s="54">
        <v>7</v>
      </c>
      <c r="J62" s="89">
        <v>7</v>
      </c>
      <c r="K62" s="55">
        <v>8</v>
      </c>
      <c r="L62" s="62">
        <v>2851.5</v>
      </c>
      <c r="M62" s="63">
        <v>216</v>
      </c>
      <c r="N62" s="58">
        <f>M62/J62</f>
        <v>30.857142857142858</v>
      </c>
      <c r="O62" s="59">
        <f t="shared" si="0"/>
        <v>13.20138888888889</v>
      </c>
      <c r="P62" s="93">
        <v>1252.5</v>
      </c>
      <c r="Q62" s="95">
        <v>113</v>
      </c>
      <c r="R62" s="64">
        <f t="shared" si="7"/>
        <v>1.2766467065868263</v>
      </c>
      <c r="S62" s="64">
        <f t="shared" si="8"/>
        <v>0.911504424778761</v>
      </c>
      <c r="T62" s="65">
        <v>143418.07</v>
      </c>
      <c r="U62" s="66">
        <v>11533</v>
      </c>
      <c r="V62" s="67">
        <f t="shared" si="1"/>
        <v>12.435452180698865</v>
      </c>
      <c r="W62" s="91"/>
      <c r="X62" s="92"/>
    </row>
    <row r="63" spans="1:24" s="29" customFormat="1" ht="11.25">
      <c r="A63" s="32">
        <v>57</v>
      </c>
      <c r="B63" s="48"/>
      <c r="C63" s="49" t="s">
        <v>74</v>
      </c>
      <c r="D63" s="50" t="s">
        <v>31</v>
      </c>
      <c r="E63" s="51" t="s">
        <v>74</v>
      </c>
      <c r="F63" s="52">
        <v>43035</v>
      </c>
      <c r="G63" s="53" t="s">
        <v>59</v>
      </c>
      <c r="H63" s="54">
        <v>343</v>
      </c>
      <c r="I63" s="54">
        <v>1</v>
      </c>
      <c r="J63" s="89">
        <v>1</v>
      </c>
      <c r="K63" s="55">
        <v>17</v>
      </c>
      <c r="L63" s="62">
        <v>597</v>
      </c>
      <c r="M63" s="63">
        <v>199</v>
      </c>
      <c r="N63" s="58">
        <f>M63/J63</f>
        <v>199</v>
      </c>
      <c r="O63" s="59">
        <f t="shared" si="0"/>
        <v>3</v>
      </c>
      <c r="P63" s="93">
        <v>750</v>
      </c>
      <c r="Q63" s="95">
        <v>30</v>
      </c>
      <c r="R63" s="64">
        <f t="shared" si="7"/>
        <v>-0.204</v>
      </c>
      <c r="S63" s="64">
        <f t="shared" si="8"/>
        <v>5.633333333333334</v>
      </c>
      <c r="T63" s="65">
        <v>22286104.83</v>
      </c>
      <c r="U63" s="66">
        <v>2005108</v>
      </c>
      <c r="V63" s="67">
        <f t="shared" si="1"/>
        <v>11.1146655591619</v>
      </c>
      <c r="W63" s="91"/>
      <c r="X63" s="92"/>
    </row>
    <row r="64" spans="1:24" s="29" customFormat="1" ht="11.25">
      <c r="A64" s="32">
        <v>58</v>
      </c>
      <c r="B64" s="48"/>
      <c r="C64" s="49" t="s">
        <v>64</v>
      </c>
      <c r="D64" s="50" t="s">
        <v>30</v>
      </c>
      <c r="E64" s="51" t="s">
        <v>65</v>
      </c>
      <c r="F64" s="52">
        <v>42958</v>
      </c>
      <c r="G64" s="53" t="s">
        <v>59</v>
      </c>
      <c r="H64" s="54">
        <v>261</v>
      </c>
      <c r="I64" s="54">
        <v>1</v>
      </c>
      <c r="J64" s="89">
        <v>1</v>
      </c>
      <c r="K64" s="55">
        <v>21</v>
      </c>
      <c r="L64" s="62">
        <v>900</v>
      </c>
      <c r="M64" s="63">
        <v>180</v>
      </c>
      <c r="N64" s="58">
        <f>M64/J64</f>
        <v>180</v>
      </c>
      <c r="O64" s="59">
        <f t="shared" si="0"/>
        <v>5</v>
      </c>
      <c r="P64" s="93">
        <v>380</v>
      </c>
      <c r="Q64" s="95">
        <v>76</v>
      </c>
      <c r="R64" s="64">
        <f t="shared" si="7"/>
        <v>1.368421052631579</v>
      </c>
      <c r="S64" s="64">
        <f t="shared" si="8"/>
        <v>1.368421052631579</v>
      </c>
      <c r="T64" s="65">
        <v>986654.67</v>
      </c>
      <c r="U64" s="66">
        <v>86529</v>
      </c>
      <c r="V64" s="67">
        <f t="shared" si="1"/>
        <v>11.402589536455986</v>
      </c>
      <c r="W64" s="91"/>
      <c r="X64" s="92"/>
    </row>
    <row r="65" spans="1:24" s="29" customFormat="1" ht="11.25">
      <c r="A65" s="32">
        <v>59</v>
      </c>
      <c r="B65" s="48"/>
      <c r="C65" s="49" t="s">
        <v>130</v>
      </c>
      <c r="D65" s="50" t="s">
        <v>30</v>
      </c>
      <c r="E65" s="51" t="s">
        <v>131</v>
      </c>
      <c r="F65" s="52">
        <v>43168</v>
      </c>
      <c r="G65" s="53" t="s">
        <v>48</v>
      </c>
      <c r="H65" s="54">
        <v>14</v>
      </c>
      <c r="I65" s="54">
        <v>1</v>
      </c>
      <c r="J65" s="89">
        <v>1</v>
      </c>
      <c r="K65" s="55">
        <v>3</v>
      </c>
      <c r="L65" s="62">
        <v>2284</v>
      </c>
      <c r="M65" s="63">
        <v>149</v>
      </c>
      <c r="N65" s="58">
        <f>M65/J65</f>
        <v>149</v>
      </c>
      <c r="O65" s="59">
        <f t="shared" si="0"/>
        <v>15.328859060402685</v>
      </c>
      <c r="P65" s="93">
        <v>14083.39</v>
      </c>
      <c r="Q65" s="95">
        <v>1442</v>
      </c>
      <c r="R65" s="64">
        <f t="shared" si="7"/>
        <v>-0.8378231377530552</v>
      </c>
      <c r="S65" s="64">
        <f t="shared" si="8"/>
        <v>-0.8966712898751734</v>
      </c>
      <c r="T65" s="65">
        <v>34370.47</v>
      </c>
      <c r="U65" s="66">
        <v>3575</v>
      </c>
      <c r="V65" s="67">
        <f t="shared" si="1"/>
        <v>9.614117482517482</v>
      </c>
      <c r="W65" s="91"/>
      <c r="X65" s="92"/>
    </row>
    <row r="66" spans="1:24" s="29" customFormat="1" ht="11.25">
      <c r="A66" s="32">
        <v>60</v>
      </c>
      <c r="B66" s="48"/>
      <c r="C66" s="49" t="s">
        <v>79</v>
      </c>
      <c r="D66" s="50" t="s">
        <v>28</v>
      </c>
      <c r="E66" s="51" t="s">
        <v>78</v>
      </c>
      <c r="F66" s="52">
        <v>43070</v>
      </c>
      <c r="G66" s="53" t="s">
        <v>59</v>
      </c>
      <c r="H66" s="54">
        <v>166</v>
      </c>
      <c r="I66" s="54">
        <v>1</v>
      </c>
      <c r="J66" s="89">
        <v>1</v>
      </c>
      <c r="K66" s="55">
        <v>15</v>
      </c>
      <c r="L66" s="62">
        <v>640</v>
      </c>
      <c r="M66" s="63">
        <v>146</v>
      </c>
      <c r="N66" s="58">
        <f>M66/J66</f>
        <v>146</v>
      </c>
      <c r="O66" s="59">
        <f t="shared" si="0"/>
        <v>4.383561643835616</v>
      </c>
      <c r="P66" s="93">
        <v>200</v>
      </c>
      <c r="Q66" s="95">
        <v>40</v>
      </c>
      <c r="R66" s="64">
        <f t="shared" si="7"/>
        <v>2.2</v>
      </c>
      <c r="S66" s="64">
        <f t="shared" si="8"/>
        <v>2.65</v>
      </c>
      <c r="T66" s="65">
        <v>1098544.87</v>
      </c>
      <c r="U66" s="66">
        <v>96156</v>
      </c>
      <c r="V66" s="67">
        <f t="shared" si="1"/>
        <v>11.4246107367195</v>
      </c>
      <c r="W66" s="91"/>
      <c r="X66" s="92"/>
    </row>
    <row r="67" spans="1:24" s="29" customFormat="1" ht="11.25">
      <c r="A67" s="32">
        <v>61</v>
      </c>
      <c r="B67" s="48"/>
      <c r="C67" s="49" t="s">
        <v>121</v>
      </c>
      <c r="D67" s="50" t="s">
        <v>24</v>
      </c>
      <c r="E67" s="51" t="s">
        <v>122</v>
      </c>
      <c r="F67" s="52">
        <v>43161</v>
      </c>
      <c r="G67" s="53" t="s">
        <v>37</v>
      </c>
      <c r="H67" s="54">
        <v>21</v>
      </c>
      <c r="I67" s="54">
        <v>2</v>
      </c>
      <c r="J67" s="89">
        <v>2</v>
      </c>
      <c r="K67" s="55">
        <v>3</v>
      </c>
      <c r="L67" s="62">
        <v>1244</v>
      </c>
      <c r="M67" s="63">
        <v>131</v>
      </c>
      <c r="N67" s="58">
        <f>M67/J67</f>
        <v>65.5</v>
      </c>
      <c r="O67" s="59">
        <f t="shared" si="0"/>
        <v>9.49618320610687</v>
      </c>
      <c r="P67" s="93">
        <v>8414.6</v>
      </c>
      <c r="Q67" s="95">
        <v>873</v>
      </c>
      <c r="R67" s="64">
        <f t="shared" si="7"/>
        <v>-0.8521617189171202</v>
      </c>
      <c r="S67" s="64">
        <f t="shared" si="8"/>
        <v>-0.849942726231386</v>
      </c>
      <c r="T67" s="65">
        <v>74152.96</v>
      </c>
      <c r="U67" s="66">
        <v>5848</v>
      </c>
      <c r="V67" s="67">
        <f t="shared" si="1"/>
        <v>12.680054719562245</v>
      </c>
      <c r="W67" s="91"/>
      <c r="X67" s="92"/>
    </row>
    <row r="68" spans="1:24" s="29" customFormat="1" ht="11.25">
      <c r="A68" s="32">
        <v>62</v>
      </c>
      <c r="B68" s="48"/>
      <c r="C68" s="49" t="s">
        <v>124</v>
      </c>
      <c r="D68" s="50" t="s">
        <v>24</v>
      </c>
      <c r="E68" s="51" t="s">
        <v>125</v>
      </c>
      <c r="F68" s="52">
        <v>43161</v>
      </c>
      <c r="G68" s="53" t="s">
        <v>39</v>
      </c>
      <c r="H68" s="54">
        <v>43</v>
      </c>
      <c r="I68" s="54">
        <v>5</v>
      </c>
      <c r="J68" s="89">
        <v>5</v>
      </c>
      <c r="K68" s="55">
        <v>4</v>
      </c>
      <c r="L68" s="62">
        <v>1063</v>
      </c>
      <c r="M68" s="63">
        <v>112</v>
      </c>
      <c r="N68" s="58">
        <f>M68/J68</f>
        <v>22.4</v>
      </c>
      <c r="O68" s="59">
        <f t="shared" si="0"/>
        <v>9.491071428571429</v>
      </c>
      <c r="P68" s="93">
        <v>2367</v>
      </c>
      <c r="Q68" s="95">
        <v>239</v>
      </c>
      <c r="R68" s="64">
        <f t="shared" si="7"/>
        <v>-0.5509083227714406</v>
      </c>
      <c r="S68" s="64">
        <f t="shared" si="8"/>
        <v>-0.5313807531380753</v>
      </c>
      <c r="T68" s="65">
        <v>43608</v>
      </c>
      <c r="U68" s="66">
        <v>3841</v>
      </c>
      <c r="V68" s="67">
        <f t="shared" si="1"/>
        <v>11.353293413173652</v>
      </c>
      <c r="W68" s="91"/>
      <c r="X68" s="92"/>
    </row>
    <row r="69" spans="1:24" s="29" customFormat="1" ht="11.25">
      <c r="A69" s="32">
        <v>63</v>
      </c>
      <c r="B69" s="48"/>
      <c r="C69" s="49" t="s">
        <v>86</v>
      </c>
      <c r="D69" s="50" t="s">
        <v>31</v>
      </c>
      <c r="E69" s="51" t="s">
        <v>86</v>
      </c>
      <c r="F69" s="52">
        <v>43105</v>
      </c>
      <c r="G69" s="53" t="s">
        <v>59</v>
      </c>
      <c r="H69" s="54">
        <v>403</v>
      </c>
      <c r="I69" s="54">
        <v>1</v>
      </c>
      <c r="J69" s="89">
        <v>1</v>
      </c>
      <c r="K69" s="55">
        <v>10</v>
      </c>
      <c r="L69" s="62">
        <v>1044</v>
      </c>
      <c r="M69" s="63">
        <v>108</v>
      </c>
      <c r="N69" s="58">
        <f>M69/J69</f>
        <v>108</v>
      </c>
      <c r="O69" s="59">
        <f t="shared" si="0"/>
        <v>9.666666666666666</v>
      </c>
      <c r="P69" s="93">
        <v>24933.71</v>
      </c>
      <c r="Q69" s="95">
        <v>2754</v>
      </c>
      <c r="R69" s="64">
        <f t="shared" si="7"/>
        <v>-0.958128974789552</v>
      </c>
      <c r="S69" s="64">
        <f t="shared" si="8"/>
        <v>-0.9607843137254902</v>
      </c>
      <c r="T69" s="65">
        <v>62755963.03</v>
      </c>
      <c r="U69" s="66">
        <v>4942067</v>
      </c>
      <c r="V69" s="67">
        <f t="shared" si="1"/>
        <v>12.698322995216374</v>
      </c>
      <c r="W69" s="91"/>
      <c r="X69" s="92"/>
    </row>
    <row r="70" spans="1:24" s="29" customFormat="1" ht="11.25">
      <c r="A70" s="32">
        <v>64</v>
      </c>
      <c r="B70" s="77"/>
      <c r="C70" s="69" t="s">
        <v>105</v>
      </c>
      <c r="D70" s="70" t="s">
        <v>31</v>
      </c>
      <c r="E70" s="71" t="s">
        <v>106</v>
      </c>
      <c r="F70" s="72">
        <v>43147</v>
      </c>
      <c r="G70" s="53" t="s">
        <v>35</v>
      </c>
      <c r="H70" s="73">
        <v>235</v>
      </c>
      <c r="I70" s="73">
        <v>3</v>
      </c>
      <c r="J70" s="89">
        <v>3</v>
      </c>
      <c r="K70" s="55">
        <v>6</v>
      </c>
      <c r="L70" s="62">
        <v>906</v>
      </c>
      <c r="M70" s="63">
        <v>104</v>
      </c>
      <c r="N70" s="58">
        <f>M70/J70</f>
        <v>34.666666666666664</v>
      </c>
      <c r="O70" s="59">
        <f t="shared" si="0"/>
        <v>8.711538461538462</v>
      </c>
      <c r="P70" s="93">
        <v>781</v>
      </c>
      <c r="Q70" s="95">
        <v>90</v>
      </c>
      <c r="R70" s="64">
        <f t="shared" si="7"/>
        <v>0.16005121638924455</v>
      </c>
      <c r="S70" s="64">
        <f t="shared" si="8"/>
        <v>0.15555555555555556</v>
      </c>
      <c r="T70" s="74">
        <v>1145660.4200000002</v>
      </c>
      <c r="U70" s="75">
        <v>95020</v>
      </c>
      <c r="V70" s="67">
        <f t="shared" si="1"/>
        <v>12.057045043148813</v>
      </c>
      <c r="W70" s="91"/>
      <c r="X70" s="92"/>
    </row>
    <row r="71" spans="1:24" s="29" customFormat="1" ht="11.25">
      <c r="A71" s="32">
        <v>65</v>
      </c>
      <c r="B71" s="48"/>
      <c r="C71" s="49" t="s">
        <v>68</v>
      </c>
      <c r="D71" s="50" t="s">
        <v>28</v>
      </c>
      <c r="E71" s="51" t="s">
        <v>69</v>
      </c>
      <c r="F71" s="52">
        <v>42993</v>
      </c>
      <c r="G71" s="53" t="s">
        <v>59</v>
      </c>
      <c r="H71" s="54">
        <v>231</v>
      </c>
      <c r="I71" s="54">
        <v>1</v>
      </c>
      <c r="J71" s="89">
        <v>1</v>
      </c>
      <c r="K71" s="55">
        <v>20</v>
      </c>
      <c r="L71" s="62">
        <v>500</v>
      </c>
      <c r="M71" s="63">
        <v>100</v>
      </c>
      <c r="N71" s="58">
        <f>M71/J71</f>
        <v>100</v>
      </c>
      <c r="O71" s="59">
        <f aca="true" t="shared" si="9" ref="O71:O81">L71/M71</f>
        <v>5</v>
      </c>
      <c r="P71" s="93">
        <v>215</v>
      </c>
      <c r="Q71" s="95">
        <v>43</v>
      </c>
      <c r="R71" s="64">
        <f t="shared" si="7"/>
        <v>1.3255813953488371</v>
      </c>
      <c r="S71" s="64">
        <f t="shared" si="8"/>
        <v>1.3255813953488371</v>
      </c>
      <c r="T71" s="65">
        <v>1079914.97</v>
      </c>
      <c r="U71" s="66">
        <v>89142</v>
      </c>
      <c r="V71" s="67">
        <f aca="true" t="shared" si="10" ref="V71:V81">T71/U71</f>
        <v>12.114547239236275</v>
      </c>
      <c r="W71" s="91"/>
      <c r="X71" s="92"/>
    </row>
    <row r="72" spans="1:24" s="29" customFormat="1" ht="11.25">
      <c r="A72" s="32">
        <v>66</v>
      </c>
      <c r="B72" s="48"/>
      <c r="C72" s="49" t="s">
        <v>97</v>
      </c>
      <c r="D72" s="50" t="s">
        <v>26</v>
      </c>
      <c r="E72" s="51" t="s">
        <v>97</v>
      </c>
      <c r="F72" s="52">
        <v>43133</v>
      </c>
      <c r="G72" s="53" t="s">
        <v>39</v>
      </c>
      <c r="H72" s="54">
        <v>60</v>
      </c>
      <c r="I72" s="54">
        <v>1</v>
      </c>
      <c r="J72" s="89">
        <v>1</v>
      </c>
      <c r="K72" s="55">
        <v>6</v>
      </c>
      <c r="L72" s="62">
        <v>663</v>
      </c>
      <c r="M72" s="63">
        <v>84</v>
      </c>
      <c r="N72" s="58">
        <f>M72/J72</f>
        <v>84</v>
      </c>
      <c r="O72" s="59">
        <f t="shared" si="9"/>
        <v>7.892857142857143</v>
      </c>
      <c r="P72" s="93">
        <v>1123</v>
      </c>
      <c r="Q72" s="95">
        <v>120</v>
      </c>
      <c r="R72" s="64">
        <f t="shared" si="7"/>
        <v>-0.40961709706144256</v>
      </c>
      <c r="S72" s="64">
        <f t="shared" si="8"/>
        <v>-0.3</v>
      </c>
      <c r="T72" s="65">
        <v>76751</v>
      </c>
      <c r="U72" s="66">
        <v>7767</v>
      </c>
      <c r="V72" s="67">
        <f t="shared" si="10"/>
        <v>9.881678897901377</v>
      </c>
      <c r="W72" s="91"/>
      <c r="X72" s="92"/>
    </row>
    <row r="73" spans="1:24" s="29" customFormat="1" ht="11.25">
      <c r="A73" s="32">
        <v>67</v>
      </c>
      <c r="B73" s="48"/>
      <c r="C73" s="49" t="s">
        <v>81</v>
      </c>
      <c r="D73" s="50" t="s">
        <v>30</v>
      </c>
      <c r="E73" s="51" t="s">
        <v>81</v>
      </c>
      <c r="F73" s="52">
        <v>43091</v>
      </c>
      <c r="G73" s="53" t="s">
        <v>59</v>
      </c>
      <c r="H73" s="54">
        <v>340</v>
      </c>
      <c r="I73" s="54">
        <v>1</v>
      </c>
      <c r="J73" s="89">
        <v>1</v>
      </c>
      <c r="K73" s="55">
        <v>10</v>
      </c>
      <c r="L73" s="62">
        <v>947</v>
      </c>
      <c r="M73" s="63">
        <v>76</v>
      </c>
      <c r="N73" s="58">
        <f>M73/J73</f>
        <v>76</v>
      </c>
      <c r="O73" s="59">
        <f t="shared" si="9"/>
        <v>12.460526315789474</v>
      </c>
      <c r="P73" s="93">
        <v>652.5</v>
      </c>
      <c r="Q73" s="95">
        <v>83</v>
      </c>
      <c r="R73" s="64">
        <f t="shared" si="7"/>
        <v>0.45134099616858236</v>
      </c>
      <c r="S73" s="64">
        <f t="shared" si="8"/>
        <v>-0.08433734939759036</v>
      </c>
      <c r="T73" s="65">
        <v>7330741.03</v>
      </c>
      <c r="U73" s="66">
        <v>618632</v>
      </c>
      <c r="V73" s="67">
        <f t="shared" si="10"/>
        <v>11.849922134645476</v>
      </c>
      <c r="W73" s="91"/>
      <c r="X73" s="92"/>
    </row>
    <row r="74" spans="1:24" s="29" customFormat="1" ht="11.25">
      <c r="A74" s="32">
        <v>68</v>
      </c>
      <c r="B74" s="48"/>
      <c r="C74" s="49" t="s">
        <v>63</v>
      </c>
      <c r="D74" s="50" t="s">
        <v>29</v>
      </c>
      <c r="E74" s="51" t="s">
        <v>62</v>
      </c>
      <c r="F74" s="52">
        <v>42951</v>
      </c>
      <c r="G74" s="53" t="s">
        <v>59</v>
      </c>
      <c r="H74" s="54">
        <v>235</v>
      </c>
      <c r="I74" s="54">
        <v>1</v>
      </c>
      <c r="J74" s="89">
        <v>1</v>
      </c>
      <c r="K74" s="55">
        <v>16</v>
      </c>
      <c r="L74" s="62">
        <v>300</v>
      </c>
      <c r="M74" s="63">
        <v>75</v>
      </c>
      <c r="N74" s="58">
        <f>M74/J74</f>
        <v>75</v>
      </c>
      <c r="O74" s="59">
        <f t="shared" si="9"/>
        <v>4</v>
      </c>
      <c r="P74" s="93">
        <v>448</v>
      </c>
      <c r="Q74" s="95">
        <v>64</v>
      </c>
      <c r="R74" s="64">
        <f t="shared" si="7"/>
        <v>-0.33035714285714285</v>
      </c>
      <c r="S74" s="64">
        <f t="shared" si="8"/>
        <v>0.171875</v>
      </c>
      <c r="T74" s="65">
        <v>1619926.93</v>
      </c>
      <c r="U74" s="66">
        <v>140617</v>
      </c>
      <c r="V74" s="67">
        <f t="shared" si="10"/>
        <v>11.52013575883428</v>
      </c>
      <c r="W74" s="91"/>
      <c r="X74" s="92"/>
    </row>
    <row r="75" spans="1:24" s="29" customFormat="1" ht="11.25">
      <c r="A75" s="32">
        <v>69</v>
      </c>
      <c r="B75" s="48"/>
      <c r="C75" s="49" t="s">
        <v>101</v>
      </c>
      <c r="D75" s="50" t="s">
        <v>26</v>
      </c>
      <c r="E75" s="51" t="s">
        <v>102</v>
      </c>
      <c r="F75" s="52">
        <v>43140</v>
      </c>
      <c r="G75" s="53" t="s">
        <v>27</v>
      </c>
      <c r="H75" s="54">
        <v>250</v>
      </c>
      <c r="I75" s="54">
        <v>1</v>
      </c>
      <c r="J75" s="89">
        <v>1</v>
      </c>
      <c r="K75" s="55">
        <v>7</v>
      </c>
      <c r="L75" s="62">
        <v>1031</v>
      </c>
      <c r="M75" s="63">
        <v>63</v>
      </c>
      <c r="N75" s="58">
        <f>M75/J75</f>
        <v>63</v>
      </c>
      <c r="O75" s="59">
        <f t="shared" si="9"/>
        <v>16.365079365079364</v>
      </c>
      <c r="P75" s="93">
        <v>1995</v>
      </c>
      <c r="Q75" s="95">
        <v>117</v>
      </c>
      <c r="R75" s="64">
        <f t="shared" si="7"/>
        <v>-0.4832080200501253</v>
      </c>
      <c r="S75" s="64">
        <f t="shared" si="8"/>
        <v>-0.46153846153846156</v>
      </c>
      <c r="T75" s="65">
        <v>5866983</v>
      </c>
      <c r="U75" s="66">
        <v>426029</v>
      </c>
      <c r="V75" s="67">
        <f t="shared" si="10"/>
        <v>13.77132307894533</v>
      </c>
      <c r="W75" s="91"/>
      <c r="X75" s="92"/>
    </row>
    <row r="76" spans="1:24" s="29" customFormat="1" ht="11.25">
      <c r="A76" s="32">
        <v>70</v>
      </c>
      <c r="B76" s="48"/>
      <c r="C76" s="49" t="s">
        <v>76</v>
      </c>
      <c r="D76" s="50" t="s">
        <v>24</v>
      </c>
      <c r="E76" s="51" t="s">
        <v>77</v>
      </c>
      <c r="F76" s="52">
        <v>43042</v>
      </c>
      <c r="G76" s="53" t="s">
        <v>37</v>
      </c>
      <c r="H76" s="54">
        <v>21</v>
      </c>
      <c r="I76" s="54">
        <v>1</v>
      </c>
      <c r="J76" s="89">
        <v>1</v>
      </c>
      <c r="K76" s="55">
        <v>16</v>
      </c>
      <c r="L76" s="62">
        <v>540</v>
      </c>
      <c r="M76" s="63">
        <v>60</v>
      </c>
      <c r="N76" s="58">
        <f>M76/J76</f>
        <v>60</v>
      </c>
      <c r="O76" s="59">
        <f t="shared" si="9"/>
        <v>9</v>
      </c>
      <c r="P76" s="93">
        <v>1782</v>
      </c>
      <c r="Q76" s="95">
        <v>356</v>
      </c>
      <c r="R76" s="64">
        <f t="shared" si="7"/>
        <v>-0.696969696969697</v>
      </c>
      <c r="S76" s="64">
        <f t="shared" si="8"/>
        <v>-0.8314606741573034</v>
      </c>
      <c r="T76" s="65">
        <v>247053.00999999998</v>
      </c>
      <c r="U76" s="66">
        <v>20344</v>
      </c>
      <c r="V76" s="67">
        <f t="shared" si="10"/>
        <v>12.143777526543452</v>
      </c>
      <c r="W76" s="91"/>
      <c r="X76" s="92"/>
    </row>
    <row r="77" spans="1:24" s="29" customFormat="1" ht="11.25">
      <c r="A77" s="32">
        <v>71</v>
      </c>
      <c r="B77" s="77"/>
      <c r="C77" s="69" t="s">
        <v>72</v>
      </c>
      <c r="D77" s="70" t="s">
        <v>30</v>
      </c>
      <c r="E77" s="71" t="s">
        <v>73</v>
      </c>
      <c r="F77" s="72">
        <v>43028</v>
      </c>
      <c r="G77" s="53" t="s">
        <v>35</v>
      </c>
      <c r="H77" s="73">
        <v>230</v>
      </c>
      <c r="I77" s="73">
        <v>1</v>
      </c>
      <c r="J77" s="89">
        <v>1</v>
      </c>
      <c r="K77" s="55">
        <v>20</v>
      </c>
      <c r="L77" s="62">
        <v>217</v>
      </c>
      <c r="M77" s="63">
        <v>31</v>
      </c>
      <c r="N77" s="58">
        <f>M77/J77</f>
        <v>31</v>
      </c>
      <c r="O77" s="59">
        <f t="shared" si="9"/>
        <v>7</v>
      </c>
      <c r="P77" s="93">
        <v>987</v>
      </c>
      <c r="Q77" s="95">
        <v>196</v>
      </c>
      <c r="R77" s="64">
        <f t="shared" si="7"/>
        <v>-0.7801418439716312</v>
      </c>
      <c r="S77" s="64">
        <f t="shared" si="8"/>
        <v>-0.8418367346938775</v>
      </c>
      <c r="T77" s="74">
        <v>1473649.94</v>
      </c>
      <c r="U77" s="75">
        <v>119158</v>
      </c>
      <c r="V77" s="67">
        <f t="shared" si="10"/>
        <v>12.367192634988838</v>
      </c>
      <c r="W77" s="91"/>
      <c r="X77" s="92"/>
    </row>
    <row r="78" spans="1:24" s="29" customFormat="1" ht="11.25">
      <c r="A78" s="32">
        <v>72</v>
      </c>
      <c r="B78" s="48"/>
      <c r="C78" s="49" t="s">
        <v>60</v>
      </c>
      <c r="D78" s="50" t="s">
        <v>28</v>
      </c>
      <c r="E78" s="51" t="s">
        <v>61</v>
      </c>
      <c r="F78" s="52">
        <v>42944</v>
      </c>
      <c r="G78" s="53" t="s">
        <v>36</v>
      </c>
      <c r="H78" s="54">
        <v>166</v>
      </c>
      <c r="I78" s="54">
        <v>1</v>
      </c>
      <c r="J78" s="89">
        <v>1</v>
      </c>
      <c r="K78" s="55">
        <v>21</v>
      </c>
      <c r="L78" s="62">
        <v>130</v>
      </c>
      <c r="M78" s="76">
        <v>26</v>
      </c>
      <c r="N78" s="58">
        <f>M78/J78</f>
        <v>26</v>
      </c>
      <c r="O78" s="59">
        <f t="shared" si="9"/>
        <v>5</v>
      </c>
      <c r="P78" s="93">
        <v>1301</v>
      </c>
      <c r="Q78" s="94">
        <v>318</v>
      </c>
      <c r="R78" s="64">
        <f t="shared" si="7"/>
        <v>-0.9000768639508071</v>
      </c>
      <c r="S78" s="64">
        <f t="shared" si="8"/>
        <v>-0.9182389937106918</v>
      </c>
      <c r="T78" s="74">
        <v>681123.63</v>
      </c>
      <c r="U78" s="75">
        <v>64940</v>
      </c>
      <c r="V78" s="67">
        <f t="shared" si="10"/>
        <v>10.488506775485064</v>
      </c>
      <c r="W78" s="91"/>
      <c r="X78" s="92"/>
    </row>
    <row r="79" spans="1:24" s="29" customFormat="1" ht="11.25">
      <c r="A79" s="32">
        <v>73</v>
      </c>
      <c r="B79" s="48"/>
      <c r="C79" s="49" t="s">
        <v>90</v>
      </c>
      <c r="D79" s="50" t="s">
        <v>29</v>
      </c>
      <c r="E79" s="51" t="s">
        <v>91</v>
      </c>
      <c r="F79" s="52">
        <v>43126</v>
      </c>
      <c r="G79" s="53" t="s">
        <v>36</v>
      </c>
      <c r="H79" s="54">
        <v>141</v>
      </c>
      <c r="I79" s="54">
        <v>1</v>
      </c>
      <c r="J79" s="89">
        <v>1</v>
      </c>
      <c r="K79" s="55">
        <v>9</v>
      </c>
      <c r="L79" s="62">
        <v>240</v>
      </c>
      <c r="M79" s="63">
        <v>20</v>
      </c>
      <c r="N79" s="58">
        <f>M79/J79</f>
        <v>20</v>
      </c>
      <c r="O79" s="59">
        <f t="shared" si="9"/>
        <v>12</v>
      </c>
      <c r="P79" s="93">
        <v>1677.6</v>
      </c>
      <c r="Q79" s="95">
        <v>305</v>
      </c>
      <c r="R79" s="64">
        <f t="shared" si="7"/>
        <v>-0.8569384835479256</v>
      </c>
      <c r="S79" s="64">
        <f t="shared" si="8"/>
        <v>-0.9344262295081968</v>
      </c>
      <c r="T79" s="78">
        <v>1509275.4600000004</v>
      </c>
      <c r="U79" s="79">
        <v>119111</v>
      </c>
      <c r="V79" s="67">
        <f t="shared" si="10"/>
        <v>12.671167734298264</v>
      </c>
      <c r="W79" s="91"/>
      <c r="X79" s="92"/>
    </row>
    <row r="80" spans="1:24" s="29" customFormat="1" ht="11.25">
      <c r="A80" s="32">
        <v>74</v>
      </c>
      <c r="B80" s="48"/>
      <c r="C80" s="49" t="s">
        <v>114</v>
      </c>
      <c r="D80" s="50" t="s">
        <v>24</v>
      </c>
      <c r="E80" s="51" t="s">
        <v>114</v>
      </c>
      <c r="F80" s="52" t="s">
        <v>115</v>
      </c>
      <c r="G80" s="53" t="s">
        <v>40</v>
      </c>
      <c r="H80" s="54">
        <v>49</v>
      </c>
      <c r="I80" s="54">
        <v>1</v>
      </c>
      <c r="J80" s="89">
        <v>1</v>
      </c>
      <c r="K80" s="55">
        <v>4</v>
      </c>
      <c r="L80" s="62">
        <v>99</v>
      </c>
      <c r="M80" s="76">
        <v>19</v>
      </c>
      <c r="N80" s="58">
        <f>M80/J80</f>
        <v>19</v>
      </c>
      <c r="O80" s="59">
        <f t="shared" si="9"/>
        <v>5.2105263157894735</v>
      </c>
      <c r="P80" s="93">
        <v>1797</v>
      </c>
      <c r="Q80" s="94">
        <v>211</v>
      </c>
      <c r="R80" s="64">
        <f t="shared" si="7"/>
        <v>-0.9449081803005008</v>
      </c>
      <c r="S80" s="64">
        <f t="shared" si="8"/>
        <v>-0.909952606635071</v>
      </c>
      <c r="T80" s="74">
        <v>65341</v>
      </c>
      <c r="U80" s="75">
        <v>5033</v>
      </c>
      <c r="V80" s="67">
        <f t="shared" si="10"/>
        <v>12.982515398370753</v>
      </c>
      <c r="W80" s="91"/>
      <c r="X80" s="92"/>
    </row>
    <row r="81" spans="1:24" s="29" customFormat="1" ht="11.25">
      <c r="A81" s="32">
        <v>75</v>
      </c>
      <c r="B81" s="48"/>
      <c r="C81" s="80" t="s">
        <v>143</v>
      </c>
      <c r="D81" s="50" t="s">
        <v>34</v>
      </c>
      <c r="E81" s="81" t="s">
        <v>143</v>
      </c>
      <c r="F81" s="52">
        <v>43175</v>
      </c>
      <c r="G81" s="53" t="s">
        <v>42</v>
      </c>
      <c r="H81" s="54">
        <v>5</v>
      </c>
      <c r="I81" s="54">
        <v>2</v>
      </c>
      <c r="J81" s="89">
        <v>2</v>
      </c>
      <c r="K81" s="55">
        <v>2</v>
      </c>
      <c r="L81" s="56">
        <v>186</v>
      </c>
      <c r="M81" s="57">
        <v>18</v>
      </c>
      <c r="N81" s="58">
        <f>M81/J81</f>
        <v>9</v>
      </c>
      <c r="O81" s="59">
        <f t="shared" si="9"/>
        <v>10.333333333333334</v>
      </c>
      <c r="P81" s="97">
        <v>1914</v>
      </c>
      <c r="Q81" s="96">
        <v>272</v>
      </c>
      <c r="R81" s="64">
        <f t="shared" si="7"/>
        <v>-0.9028213166144201</v>
      </c>
      <c r="S81" s="64">
        <f t="shared" si="8"/>
        <v>-0.9338235294117647</v>
      </c>
      <c r="T81" s="60">
        <v>2100</v>
      </c>
      <c r="U81" s="61">
        <v>290</v>
      </c>
      <c r="V81" s="67">
        <f t="shared" si="10"/>
        <v>7.241379310344827</v>
      </c>
      <c r="W81" s="91"/>
      <c r="X81" s="92"/>
    </row>
    <row r="82" spans="18:19" ht="11.25">
      <c r="R82" s="37"/>
      <c r="S82" s="37"/>
    </row>
  </sheetData>
  <sheetProtection formatCells="0" formatColumns="0" formatRows="0" insertColumns="0" insertRows="0" insertHyperlinks="0" deleteColumns="0" deleteRows="0" sort="0" autoFilter="0" pivotTables="0"/>
  <mergeCells count="9">
    <mergeCell ref="L1:V3"/>
    <mergeCell ref="T4:V4"/>
    <mergeCell ref="L4:M4"/>
    <mergeCell ref="N4:O4"/>
    <mergeCell ref="P4:Q4"/>
    <mergeCell ref="R4:S4"/>
    <mergeCell ref="B1:C1"/>
    <mergeCell ref="B2:C2"/>
    <mergeCell ref="B3:C3"/>
  </mergeCells>
  <hyperlinks>
    <hyperlink ref="B2" r:id="rId1" display="http://www.antraktsinema.com"/>
  </hyperlinks>
  <printOptions/>
  <pageMargins left="0.3" right="0.13" top="0.18" bottom="0.21" header="0.13" footer="0.16"/>
  <pageSetup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2018-04-03T14:26:07Z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-1892574857</vt:r8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  <property fmtid="{D5CDD505-2E9C-101B-9397-08002B2CF9AE}" pid="7" name="KSOProductBuildVer">
    <vt:lpwstr>1033-10.2.0.5811</vt:lpwstr>
  </property>
</Properties>
</file>