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521" windowWidth="24000" windowHeight="7605" tabRatio="685" activeTab="0"/>
  </bookViews>
  <sheets>
    <sheet name="23-25.3.2018 (hafta sonu)" sheetId="1" r:id="rId1"/>
  </sheets>
  <definedNames>
    <definedName name="_xlnm.Print_Area" localSheetId="0">'23-25.3.2018 (hafta sonu)'!#REF!</definedName>
  </definedNames>
  <calcPr fullCalcOnLoad="1"/>
</workbook>
</file>

<file path=xl/sharedStrings.xml><?xml version="1.0" encoding="utf-8"?>
<sst xmlns="http://schemas.openxmlformats.org/spreadsheetml/2006/main" count="220" uniqueCount="109">
  <si>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</si>
  <si>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</si>
  <si>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</si>
  <si>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</si>
  <si>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</si>
  <si>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</si>
  <si>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</si>
  <si>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</si>
  <si>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</si>
  <si>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</si>
  <si>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</si>
  <si>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</si>
  <si>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</si>
  <si>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</si>
  <si>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</si>
  <si>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</si>
  <si>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</si>
  <si>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</si>
  <si>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</si>
  <si>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</si>
  <si>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</si>
  <si>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</si>
  <si>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</si>
  <si>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</si>
  <si>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</si>
  <si>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</si>
  <si>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</si>
  <si>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t>BİLET %</t>
  </si>
  <si>
    <t>YENİ</t>
  </si>
  <si>
    <t>15+</t>
  </si>
  <si>
    <t>CHANTIER FILMS</t>
  </si>
  <si>
    <t>18+</t>
  </si>
  <si>
    <t>UIP TURKEY</t>
  </si>
  <si>
    <t>7+</t>
  </si>
  <si>
    <t>7A</t>
  </si>
  <si>
    <t>G</t>
  </si>
  <si>
    <t>13A</t>
  </si>
  <si>
    <t>WARNER BROS. TURKEY</t>
  </si>
  <si>
    <t>13+</t>
  </si>
  <si>
    <t>TME</t>
  </si>
  <si>
    <t>BİR FİLM</t>
  </si>
  <si>
    <t>BS DAĞITIM</t>
  </si>
  <si>
    <t>MC FİLM</t>
  </si>
  <si>
    <t>DERİN FİLM</t>
  </si>
  <si>
    <t>13+15A</t>
  </si>
  <si>
    <t>PARAMPARÇA</t>
  </si>
  <si>
    <t>FİLMARTI</t>
  </si>
  <si>
    <t>ÇIKIŞ KOPYA SAYISI</t>
  </si>
  <si>
    <t>CGVMARS DAĞITIM</t>
  </si>
  <si>
    <t>AYLA</t>
  </si>
  <si>
    <t>FERDINAND</t>
  </si>
  <si>
    <t>LOVING VINCENT</t>
  </si>
  <si>
    <t>ÖLÜMLÜ DÜNYA</t>
  </si>
  <si>
    <t>AUS DEM NICHTS</t>
  </si>
  <si>
    <t>CEBİMDEKİ YABANCI</t>
  </si>
  <si>
    <t>FOXTROT</t>
  </si>
  <si>
    <t>CİN ÇEŞMESİ</t>
  </si>
  <si>
    <t>FIFTY SHADE FREED</t>
  </si>
  <si>
    <t>ÖZGÜRLÜĞÜN ELLİ TONU</t>
  </si>
  <si>
    <t>SOFRA SIRLARI</t>
  </si>
  <si>
    <t>HADİ BE OĞLUM</t>
  </si>
  <si>
    <t>SUYUN SESİ</t>
  </si>
  <si>
    <t>ANTEP FISTIĞI</t>
  </si>
  <si>
    <t>THE SHAPE OF WATER</t>
  </si>
  <si>
    <t>BLACK PANTHER</t>
  </si>
  <si>
    <t>CALL ME BY YOUR NAME</t>
  </si>
  <si>
    <t>BENİ ADINLA ÇAĞIR</t>
  </si>
  <si>
    <t>ALEM-İ CİN</t>
  </si>
  <si>
    <t>GÖREVİMİZ TATİL</t>
  </si>
  <si>
    <t>PETER RABBIT</t>
  </si>
  <si>
    <t>TAVŞAN PETER</t>
  </si>
  <si>
    <t>PLOEY: YOU NEVER FLY ALONE</t>
  </si>
  <si>
    <t>PULOİ: ASLA YALNIZ UÇMAYACAKSIN</t>
  </si>
  <si>
    <t>AİLECEK ŞAŞKINIZ</t>
  </si>
  <si>
    <t>THE CROSSBREED</t>
  </si>
  <si>
    <t>MELEZ</t>
  </si>
  <si>
    <t>RED SPARROW</t>
  </si>
  <si>
    <t>KIZIL SERÇE</t>
  </si>
  <si>
    <t>DİRENİŞ: KARATAY</t>
  </si>
  <si>
    <t>LOCMAN</t>
  </si>
  <si>
    <t>GNOME ALONE</t>
  </si>
  <si>
    <t>KÜÇÜK KAHRAMANLAR</t>
  </si>
  <si>
    <t>ZİYARETÇİLER: GECE AVI</t>
  </si>
  <si>
    <t>THE STRANGERS: PRAY AT NIGHT</t>
  </si>
  <si>
    <t>PHANTOM THREAD</t>
  </si>
  <si>
    <t>TOMB RAIDER</t>
  </si>
  <si>
    <t>THE DEATH OF STALIN</t>
  </si>
  <si>
    <t>STALIN'İN ÖLÜMÜ</t>
  </si>
  <si>
    <t>DÜĞÜM SALONU</t>
  </si>
  <si>
    <t>7 DAYS IN ENTEBBE</t>
  </si>
  <si>
    <t>ENTEBBE'DE 7 GÜN</t>
  </si>
  <si>
    <t>NE VAR?</t>
  </si>
  <si>
    <t>TUT YÜREĞİMDEN ANNE</t>
  </si>
  <si>
    <t>DEATH WISH</t>
  </si>
  <si>
    <t>ÖLDÜRME ARZUSU</t>
  </si>
  <si>
    <t>KAYBEDENLER KULÜBÜ YOLDA</t>
  </si>
  <si>
    <t>KAR</t>
  </si>
  <si>
    <t>MARTI</t>
  </si>
  <si>
    <t>23 - 25 MART 2018 / 13. VİZYON HAFTASI</t>
  </si>
  <si>
    <t>VYKRADENA PRYNTSESA: RUSLAN I LUDMILA</t>
  </si>
  <si>
    <t>KAYIP PRENSES</t>
  </si>
  <si>
    <t>GERÇEK KESİT: MANYAK</t>
  </si>
  <si>
    <t>ÇOCUKLAR SANA EMANET</t>
  </si>
  <si>
    <t>ZAT-I MAHFUZ</t>
  </si>
  <si>
    <t>JUSQU'A LA GARDE</t>
  </si>
  <si>
    <t>VELAYET</t>
  </si>
  <si>
    <t>BORDO BERELİLER: AFRİN</t>
  </si>
  <si>
    <t>PACIFIC RIM: UPRISING</t>
  </si>
  <si>
    <t>PASİFİK SAVAŞI: İSYAN</t>
  </si>
</sst>
</file>

<file path=xl/styles.xml><?xml version="1.0" encoding="utf-8"?>
<styleSheet xmlns="http://schemas.openxmlformats.org/spreadsheetml/2006/main">
  <numFmts count="5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41F]d\ mmmm\ yy;@"/>
    <numFmt numFmtId="185" formatCode="_-* #,##0.00\ &quot;₺&quot;_-;\-* #,##0.00\ &quot;₺&quot;_-;_-* &quot;-&quot;??\ &quot;₺&quot;_-;_-@_-"/>
    <numFmt numFmtId="186" formatCode="_-* #,##0.00\ _Y_T_L_-;\-* #,##0.00\ _Y_T_L_-;_-* &quot;-&quot;??\ _Y_T_L_-;_-@_-"/>
    <numFmt numFmtId="187" formatCode="dd/mm/yy;@"/>
    <numFmt numFmtId="188" formatCode="[$-F400]h:mm:ss\ AM/PM"/>
    <numFmt numFmtId="189" formatCode="0\ %\ "/>
    <numFmt numFmtId="190" formatCode="#,##0.00\ "/>
    <numFmt numFmtId="191" formatCode="#,##0.00\ \ "/>
    <numFmt numFmtId="192" formatCode="#,##0\ "/>
    <numFmt numFmtId="193" formatCode="#,##0.00\ &quot;TL&quot;"/>
    <numFmt numFmtId="194" formatCode="_(* #,##0_);_(* \(#,##0\);_(* &quot;-&quot;??_);_(@_)"/>
    <numFmt numFmtId="195" formatCode="_-* #,##0.00\ _₺_-;\-* #,##0.00\ _₺_-;_-* &quot;-&quot;??\ _₺_-;_-@_-"/>
    <numFmt numFmtId="196" formatCode="#,##0.00\ _Y_T_L"/>
    <numFmt numFmtId="197" formatCode="_ * #,##0.00_)\ &quot;TRY&quot;_ ;_ * \(#,##0.00\)\ &quot;TRY&quot;_ ;_ * &quot;-&quot;??_)\ &quot;TRY&quot;_ ;_ @_ "/>
    <numFmt numFmtId="198" formatCode="#,##0\ \ "/>
    <numFmt numFmtId="199" formatCode="#,##0.00_ ;\-#,##0.00\ "/>
    <numFmt numFmtId="200" formatCode="_-* #,##0\ _T_L_-;\-* #,##0\ _T_L_-;_-* &quot;-&quot;??\ _T_L_-;_-@_-"/>
    <numFmt numFmtId="201" formatCode="&quot;Evet&quot;;&quot;Evet&quot;;&quot;Hayır&quot;"/>
    <numFmt numFmtId="202" formatCode="&quot;Doğru&quot;;&quot;Doğru&quot;;&quot;Yanlış&quot;"/>
    <numFmt numFmtId="203" formatCode="&quot;Açık&quot;;&quot;Açık&quot;;&quot;Kapalı&quot;"/>
    <numFmt numFmtId="204" formatCode="[$€-2]\ #,##0.00_);[Red]\([$€-2]\ #,##0.00\)"/>
    <numFmt numFmtId="205" formatCode="mmm/yyyy"/>
  </numFmts>
  <fonts count="78">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sz val="7"/>
      <name val="Calibri"/>
      <family val="2"/>
    </font>
    <font>
      <b/>
      <sz val="5"/>
      <name val="Arial"/>
      <family val="2"/>
    </font>
    <font>
      <sz val="5"/>
      <name val="Arial"/>
      <family val="2"/>
    </font>
    <font>
      <b/>
      <sz val="7"/>
      <color indexed="63"/>
      <name val="Calibri"/>
      <family val="2"/>
    </font>
    <font>
      <sz val="7"/>
      <name val="Verdana"/>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color indexed="56"/>
      <name val="Calibri"/>
      <family val="2"/>
    </font>
    <font>
      <b/>
      <sz val="7"/>
      <color indexed="23"/>
      <name val="Calibri"/>
      <family val="2"/>
    </font>
    <font>
      <b/>
      <sz val="5"/>
      <name val="Calibri"/>
      <family val="2"/>
    </font>
    <font>
      <b/>
      <sz val="7"/>
      <color indexed="30"/>
      <name val="Calibri"/>
      <family val="2"/>
    </font>
    <font>
      <sz val="10"/>
      <color indexed="30"/>
      <name val="Calibri"/>
      <family val="2"/>
    </font>
    <font>
      <sz val="10"/>
      <color indexed="30"/>
      <name val="Arial"/>
      <family val="2"/>
    </font>
    <font>
      <b/>
      <sz val="8"/>
      <color indexed="30"/>
      <name val="Corbel"/>
      <family val="2"/>
    </font>
    <font>
      <sz val="7"/>
      <color indexed="30"/>
      <name val="Arial"/>
      <family val="2"/>
    </font>
    <font>
      <sz val="7"/>
      <color indexed="30"/>
      <name val="Calibri"/>
      <family val="2"/>
    </font>
    <font>
      <b/>
      <sz val="7"/>
      <color indexed="15"/>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Calibri"/>
      <family val="2"/>
    </font>
    <font>
      <b/>
      <sz val="7"/>
      <color rgb="FF0070C0"/>
      <name val="Calibri"/>
      <family val="2"/>
    </font>
    <font>
      <sz val="10"/>
      <color rgb="FF0070C0"/>
      <name val="Calibri"/>
      <family val="2"/>
    </font>
    <font>
      <sz val="10"/>
      <color rgb="FF0070C0"/>
      <name val="Arial"/>
      <family val="2"/>
    </font>
    <font>
      <b/>
      <sz val="8"/>
      <color rgb="FF0070C0"/>
      <name val="Corbel"/>
      <family val="2"/>
    </font>
    <font>
      <sz val="7"/>
      <color rgb="FF0070C0"/>
      <name val="Arial"/>
      <family val="2"/>
    </font>
    <font>
      <sz val="7"/>
      <color rgb="FF0070C0"/>
      <name val="Calibri"/>
      <family val="2"/>
    </font>
    <font>
      <b/>
      <sz val="7"/>
      <color rgb="FF00B0F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right style="hair"/>
      <top style="hair"/>
      <bottom style="hair"/>
    </border>
    <border>
      <left>
        <color indexed="63"/>
      </left>
      <right>
        <color indexed="63"/>
      </right>
      <top>
        <color indexed="63"/>
      </top>
      <bottom style="thin">
        <color indexed="55"/>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s>
  <cellStyleXfs count="143">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1"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1" fillId="0" borderId="0" applyFont="0" applyFill="0" applyBorder="0" applyAlignment="0" applyProtection="0"/>
    <xf numFmtId="0" fontId="60" fillId="20" borderId="5" applyNumberFormat="0" applyAlignment="0" applyProtection="0"/>
    <xf numFmtId="0" fontId="61" fillId="21" borderId="6" applyNumberFormat="0" applyAlignment="0" applyProtection="0"/>
    <xf numFmtId="0" fontId="62" fillId="20" borderId="6" applyNumberFormat="0" applyAlignment="0" applyProtection="0"/>
    <xf numFmtId="0" fontId="63" fillId="22" borderId="7" applyNumberFormat="0" applyAlignment="0" applyProtection="0"/>
    <xf numFmtId="0" fontId="64" fillId="2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5" fillId="24" borderId="0" applyNumberFormat="0" applyBorder="0" applyAlignment="0" applyProtection="0"/>
    <xf numFmtId="184"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52" fillId="0" borderId="0">
      <alignment/>
      <protection/>
    </xf>
    <xf numFmtId="0" fontId="0" fillId="0" borderId="0">
      <alignment/>
      <protection/>
    </xf>
    <xf numFmtId="184" fontId="0" fillId="0" borderId="0">
      <alignment/>
      <protection/>
    </xf>
    <xf numFmtId="0" fontId="52" fillId="0" borderId="0">
      <alignment/>
      <protection/>
    </xf>
    <xf numFmtId="184" fontId="52" fillId="0" borderId="0">
      <alignment/>
      <protection/>
    </xf>
    <xf numFmtId="184" fontId="52" fillId="0" borderId="0">
      <alignment/>
      <protection/>
    </xf>
    <xf numFmtId="184" fontId="52" fillId="0" borderId="0">
      <alignment/>
      <protection/>
    </xf>
    <xf numFmtId="184" fontId="52" fillId="0" borderId="0">
      <alignment/>
      <protection/>
    </xf>
    <xf numFmtId="0" fontId="0" fillId="0" borderId="0">
      <alignment/>
      <protection/>
    </xf>
    <xf numFmtId="0" fontId="0" fillId="0" borderId="0">
      <alignment/>
      <protection/>
    </xf>
    <xf numFmtId="184" fontId="52" fillId="0" borderId="0">
      <alignment/>
      <protection/>
    </xf>
    <xf numFmtId="184" fontId="52" fillId="0" borderId="0">
      <alignment/>
      <protection/>
    </xf>
    <xf numFmtId="0" fontId="52" fillId="0" borderId="0">
      <alignment/>
      <protection/>
    </xf>
    <xf numFmtId="0" fontId="0" fillId="0" borderId="0">
      <alignment/>
      <protection/>
    </xf>
    <xf numFmtId="184" fontId="0" fillId="0" borderId="0">
      <alignment/>
      <protection/>
    </xf>
    <xf numFmtId="184" fontId="52" fillId="0" borderId="0">
      <alignment/>
      <protection/>
    </xf>
    <xf numFmtId="184" fontId="52" fillId="0" borderId="0">
      <alignment/>
      <protection/>
    </xf>
    <xf numFmtId="0" fontId="0" fillId="25" borderId="8" applyNumberFormat="0" applyFont="0" applyAlignment="0" applyProtection="0"/>
    <xf numFmtId="0" fontId="66" fillId="26" borderId="0" applyNumberFormat="0" applyBorder="0" applyAlignment="0" applyProtection="0"/>
    <xf numFmtId="0" fontId="63"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0" fontId="67" fillId="0" borderId="10"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6" fontId="1" fillId="0" borderId="0" applyFont="0" applyFill="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87"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8" fillId="34" borderId="0" xfId="0" applyFont="1" applyFill="1" applyAlignment="1">
      <alignment horizontal="center" vertical="center"/>
    </xf>
    <xf numFmtId="0" fontId="0" fillId="34" borderId="0" xfId="0" applyNumberFormat="1" applyFont="1" applyFill="1" applyAlignment="1">
      <alignment vertical="center"/>
    </xf>
    <xf numFmtId="187" fontId="0" fillId="34" borderId="0" xfId="0" applyNumberFormat="1" applyFont="1" applyFill="1" applyAlignment="1">
      <alignment horizontal="center" vertical="center"/>
    </xf>
    <xf numFmtId="0" fontId="0" fillId="34" borderId="0" xfId="0" applyFill="1" applyAlignment="1">
      <alignment horizontal="center" vertical="center"/>
    </xf>
    <xf numFmtId="0" fontId="2" fillId="34" borderId="0" xfId="0" applyFont="1" applyFill="1" applyBorder="1" applyAlignment="1" applyProtection="1">
      <alignment horizontal="center" vertical="center"/>
      <protection locked="0"/>
    </xf>
    <xf numFmtId="43" fontId="9" fillId="35" borderId="11" xfId="44" applyFont="1" applyFill="1" applyBorder="1" applyAlignment="1" applyProtection="1">
      <alignment horizontal="center"/>
      <protection locked="0"/>
    </xf>
    <xf numFmtId="187"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43"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87"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4" fillId="34" borderId="0" xfId="0" applyFont="1" applyFill="1" applyBorder="1" applyAlignment="1" applyProtection="1">
      <alignment horizontal="left" vertical="center"/>
      <protection/>
    </xf>
    <xf numFmtId="4" fontId="15"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14" fontId="11"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6"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protection/>
    </xf>
    <xf numFmtId="3" fontId="15" fillId="34" borderId="0" xfId="0" applyNumberFormat="1" applyFont="1" applyFill="1" applyBorder="1" applyAlignment="1" applyProtection="1">
      <alignment horizontal="right" vertical="center"/>
      <protection/>
    </xf>
    <xf numFmtId="189" fontId="15"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7"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8" fillId="34" borderId="0" xfId="0" applyFont="1" applyFill="1" applyAlignment="1">
      <alignment vertical="center"/>
    </xf>
    <xf numFmtId="187"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87" fontId="2" fillId="34" borderId="0" xfId="0" applyNumberFormat="1" applyFont="1" applyFill="1" applyBorder="1" applyAlignment="1" applyProtection="1">
      <alignment horizontal="center" vertical="center"/>
      <protection locked="0"/>
    </xf>
    <xf numFmtId="0" fontId="0" fillId="34" borderId="0" xfId="0" applyNumberFormat="1" applyFont="1" applyFill="1" applyAlignment="1">
      <alignment horizontal="center" vertical="center"/>
    </xf>
    <xf numFmtId="3" fontId="9" fillId="35" borderId="12" xfId="0" applyNumberFormat="1" applyFont="1" applyFill="1" applyBorder="1" applyAlignment="1" applyProtection="1">
      <alignment horizontal="center" vertical="center" textRotation="90" wrapText="1"/>
      <protection/>
    </xf>
    <xf numFmtId="2" fontId="19" fillId="34" borderId="13" xfId="0" applyNumberFormat="1" applyFont="1" applyFill="1" applyBorder="1" applyAlignment="1" applyProtection="1">
      <alignment horizontal="center" vertical="center"/>
      <protection/>
    </xf>
    <xf numFmtId="188" fontId="69" fillId="0" borderId="13" xfId="0" applyNumberFormat="1" applyFont="1" applyFill="1" applyBorder="1" applyAlignment="1">
      <alignment vertical="center"/>
    </xf>
    <xf numFmtId="0" fontId="44" fillId="0" borderId="13" xfId="0" applyNumberFormat="1" applyFont="1" applyFill="1" applyBorder="1" applyAlignment="1" applyProtection="1">
      <alignment horizontal="center" vertical="center"/>
      <protection/>
    </xf>
    <xf numFmtId="188" fontId="11" fillId="0" borderId="13" xfId="0" applyNumberFormat="1" applyFont="1" applyFill="1" applyBorder="1" applyAlignment="1">
      <alignment vertical="center"/>
    </xf>
    <xf numFmtId="187"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center" vertical="center"/>
      <protection/>
    </xf>
    <xf numFmtId="4" fontId="11" fillId="0" borderId="13" xfId="46" applyNumberFormat="1" applyFont="1" applyFill="1" applyBorder="1" applyAlignment="1">
      <alignment vertical="center"/>
    </xf>
    <xf numFmtId="3" fontId="11" fillId="0" borderId="13" xfId="46" applyNumberFormat="1" applyFont="1" applyFill="1" applyBorder="1" applyAlignment="1">
      <alignment vertical="center"/>
    </xf>
    <xf numFmtId="4" fontId="70" fillId="0" borderId="13" xfId="0" applyNumberFormat="1" applyFont="1" applyFill="1" applyBorder="1" applyAlignment="1">
      <alignment vertical="center"/>
    </xf>
    <xf numFmtId="3" fontId="70" fillId="0" borderId="13" xfId="0" applyNumberFormat="1" applyFont="1" applyFill="1" applyBorder="1" applyAlignment="1">
      <alignment vertical="center"/>
    </xf>
    <xf numFmtId="3" fontId="11" fillId="0" borderId="13" xfId="130" applyNumberFormat="1" applyFont="1" applyFill="1" applyBorder="1" applyAlignment="1" applyProtection="1">
      <alignment vertical="center"/>
      <protection/>
    </xf>
    <xf numFmtId="2" fontId="11" fillId="0" borderId="13" xfId="130" applyNumberFormat="1" applyFont="1" applyFill="1" applyBorder="1" applyAlignment="1" applyProtection="1">
      <alignment vertical="center"/>
      <protection/>
    </xf>
    <xf numFmtId="4" fontId="11" fillId="0" borderId="13" xfId="0" applyNumberFormat="1" applyFont="1" applyFill="1" applyBorder="1" applyAlignment="1">
      <alignment vertical="center"/>
    </xf>
    <xf numFmtId="3" fontId="11" fillId="0" borderId="13" xfId="0" applyNumberFormat="1" applyFont="1" applyFill="1" applyBorder="1" applyAlignment="1">
      <alignment vertical="center"/>
    </xf>
    <xf numFmtId="9" fontId="11" fillId="0" borderId="13" xfId="132" applyNumberFormat="1" applyFont="1" applyFill="1" applyBorder="1" applyAlignment="1" applyProtection="1">
      <alignment vertical="center"/>
      <protection/>
    </xf>
    <xf numFmtId="4" fontId="11" fillId="0" borderId="13" xfId="44" applyNumberFormat="1" applyFont="1" applyFill="1" applyBorder="1" applyAlignment="1" applyProtection="1">
      <alignment vertical="center"/>
      <protection locked="0"/>
    </xf>
    <xf numFmtId="3" fontId="11" fillId="0" borderId="13" xfId="44" applyNumberFormat="1" applyFont="1" applyFill="1" applyBorder="1" applyAlignment="1" applyProtection="1">
      <alignment vertical="center"/>
      <protection locked="0"/>
    </xf>
    <xf numFmtId="2" fontId="11" fillId="0" borderId="13" xfId="0" applyNumberFormat="1" applyFont="1" applyFill="1" applyBorder="1" applyAlignment="1" applyProtection="1">
      <alignment vertical="center"/>
      <protection/>
    </xf>
    <xf numFmtId="2" fontId="11" fillId="36" borderId="13" xfId="0" applyNumberFormat="1" applyFont="1" applyFill="1" applyBorder="1" applyAlignment="1" applyProtection="1">
      <alignment horizontal="center" vertical="center"/>
      <protection/>
    </xf>
    <xf numFmtId="0" fontId="69" fillId="0" borderId="13" xfId="0" applyFont="1" applyFill="1" applyBorder="1" applyAlignment="1">
      <alignment vertical="center"/>
    </xf>
    <xf numFmtId="0" fontId="44" fillId="0" borderId="13" xfId="0"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locked="0"/>
    </xf>
    <xf numFmtId="187" fontId="11" fillId="0" borderId="13" xfId="0" applyNumberFormat="1" applyFont="1" applyFill="1" applyBorder="1" applyAlignment="1" applyProtection="1">
      <alignment horizontal="center" vertical="center"/>
      <protection locked="0"/>
    </xf>
    <xf numFmtId="1" fontId="11" fillId="0" borderId="13" xfId="0" applyNumberFormat="1" applyFont="1" applyFill="1" applyBorder="1" applyAlignment="1">
      <alignment horizontal="center" vertical="center"/>
    </xf>
    <xf numFmtId="4" fontId="11" fillId="0" borderId="13" xfId="46" applyNumberFormat="1" applyFont="1" applyFill="1" applyBorder="1" applyAlignment="1" applyProtection="1">
      <alignment vertical="center"/>
      <protection locked="0"/>
    </xf>
    <xf numFmtId="3" fontId="11" fillId="0" borderId="13" xfId="46" applyNumberFormat="1" applyFont="1" applyFill="1" applyBorder="1" applyAlignment="1" applyProtection="1">
      <alignment vertical="center"/>
      <protection locked="0"/>
    </xf>
    <xf numFmtId="0" fontId="19" fillId="34" borderId="13" xfId="0" applyFont="1" applyFill="1" applyBorder="1" applyAlignment="1">
      <alignment horizontal="center" vertical="center"/>
    </xf>
    <xf numFmtId="4" fontId="11" fillId="0" borderId="13" xfId="67" applyNumberFormat="1" applyFont="1" applyFill="1" applyBorder="1" applyAlignment="1">
      <alignment vertical="center"/>
    </xf>
    <xf numFmtId="3" fontId="11" fillId="0" borderId="13" xfId="67" applyNumberFormat="1" applyFont="1" applyFill="1" applyBorder="1" applyAlignment="1">
      <alignment vertical="center"/>
    </xf>
    <xf numFmtId="49" fontId="69" fillId="0" borderId="13" xfId="0" applyNumberFormat="1" applyFont="1" applyFill="1" applyBorder="1" applyAlignment="1">
      <alignment vertical="center"/>
    </xf>
    <xf numFmtId="49" fontId="11" fillId="0" borderId="13" xfId="0" applyNumberFormat="1" applyFont="1" applyFill="1" applyBorder="1" applyAlignment="1">
      <alignment vertical="center"/>
    </xf>
    <xf numFmtId="0" fontId="4" fillId="34" borderId="0" xfId="0" applyFont="1" applyFill="1" applyBorder="1" applyAlignment="1" applyProtection="1">
      <alignment horizontal="center"/>
      <protection locked="0"/>
    </xf>
    <xf numFmtId="0" fontId="4" fillId="34" borderId="0" xfId="0" applyFont="1" applyFill="1" applyBorder="1" applyAlignment="1" applyProtection="1">
      <alignment horizontal="center"/>
      <protection/>
    </xf>
    <xf numFmtId="0" fontId="71" fillId="34" borderId="0" xfId="0" applyFont="1" applyFill="1" applyAlignment="1">
      <alignment horizontal="center" vertical="center"/>
    </xf>
    <xf numFmtId="0" fontId="72" fillId="34" borderId="0" xfId="0" applyNumberFormat="1" applyFont="1" applyFill="1" applyAlignment="1">
      <alignment horizontal="center" vertical="center"/>
    </xf>
    <xf numFmtId="0" fontId="73" fillId="34" borderId="0" xfId="0" applyFont="1" applyFill="1" applyBorder="1" applyAlignment="1" applyProtection="1">
      <alignment horizontal="center" vertical="center"/>
      <protection locked="0"/>
    </xf>
    <xf numFmtId="0" fontId="70" fillId="35" borderId="11" xfId="0" applyFont="1" applyFill="1" applyBorder="1" applyAlignment="1" applyProtection="1">
      <alignment horizontal="center"/>
      <protection locked="0"/>
    </xf>
    <xf numFmtId="4" fontId="74" fillId="34" borderId="0" xfId="0" applyNumberFormat="1" applyFont="1" applyFill="1" applyBorder="1" applyAlignment="1" applyProtection="1">
      <alignment horizontal="center" vertical="center"/>
      <protection/>
    </xf>
    <xf numFmtId="0" fontId="75" fillId="0" borderId="13" xfId="0" applyFont="1" applyFill="1" applyBorder="1" applyAlignment="1">
      <alignment horizontal="center" vertical="center"/>
    </xf>
    <xf numFmtId="0" fontId="76" fillId="35" borderId="12" xfId="0" applyNumberFormat="1" applyFont="1" applyFill="1" applyBorder="1" applyAlignment="1" applyProtection="1">
      <alignment horizontal="center" vertical="center" textRotation="90"/>
      <protection locked="0"/>
    </xf>
    <xf numFmtId="0" fontId="4" fillId="34" borderId="0" xfId="0" applyNumberFormat="1" applyFont="1" applyFill="1" applyBorder="1" applyAlignment="1" applyProtection="1">
      <alignment horizontal="center" vertical="center"/>
      <protection locked="0"/>
    </xf>
    <xf numFmtId="0" fontId="5" fillId="34" borderId="0" xfId="0" applyFont="1" applyFill="1" applyAlignment="1">
      <alignment vertical="center"/>
    </xf>
    <xf numFmtId="0" fontId="77" fillId="34" borderId="14" xfId="0" applyNumberFormat="1" applyFont="1" applyFill="1" applyBorder="1" applyAlignment="1" applyProtection="1">
      <alignment horizontal="center" vertical="center"/>
      <protection locked="0"/>
    </xf>
    <xf numFmtId="9" fontId="44" fillId="0" borderId="13" xfId="0" applyNumberFormat="1" applyFont="1" applyFill="1" applyBorder="1" applyAlignment="1" applyProtection="1">
      <alignment horizontal="center" vertical="center"/>
      <protection/>
    </xf>
    <xf numFmtId="0" fontId="9" fillId="35" borderId="11"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9" fillId="35" borderId="16" xfId="0" applyFont="1" applyFill="1" applyBorder="1" applyAlignment="1">
      <alignment horizontal="center" vertical="center" wrapText="1"/>
    </xf>
    <xf numFmtId="0" fontId="4" fillId="34" borderId="0" xfId="0" applyNumberFormat="1" applyFont="1" applyFill="1" applyBorder="1" applyAlignment="1" applyProtection="1">
      <alignment horizontal="center" vertical="center" wrapText="1"/>
      <protection locked="0"/>
    </xf>
    <xf numFmtId="2" fontId="18" fillId="34" borderId="0" xfId="69" applyNumberFormat="1" applyFont="1" applyFill="1" applyBorder="1" applyAlignment="1" applyProtection="1">
      <alignment horizontal="center" vertical="center" wrapText="1"/>
      <protection locked="0"/>
    </xf>
    <xf numFmtId="0" fontId="0" fillId="0" borderId="0" xfId="0" applyAlignment="1">
      <alignment vertical="center" wrapText="1"/>
    </xf>
    <xf numFmtId="0" fontId="77" fillId="34" borderId="14" xfId="0" applyNumberFormat="1" applyFont="1" applyFill="1" applyBorder="1" applyAlignment="1" applyProtection="1">
      <alignment horizontal="center" vertical="center" wrapText="1"/>
      <protection locked="0"/>
    </xf>
    <xf numFmtId="3" fontId="20" fillId="34" borderId="0" xfId="0" applyNumberFormat="1" applyFont="1" applyFill="1" applyBorder="1" applyAlignment="1" applyProtection="1">
      <alignment horizontal="right" vertical="center" wrapText="1"/>
      <protection locked="0"/>
    </xf>
    <xf numFmtId="0" fontId="12" fillId="34" borderId="0" xfId="0" applyFont="1" applyFill="1" applyAlignment="1" applyProtection="1">
      <alignment wrapText="1"/>
      <protection locked="0"/>
    </xf>
    <xf numFmtId="0" fontId="13" fillId="34" borderId="0" xfId="0" applyFont="1" applyFill="1" applyAlignment="1">
      <alignment wrapText="1"/>
    </xf>
    <xf numFmtId="0" fontId="13" fillId="34" borderId="14" xfId="0" applyFont="1" applyFill="1" applyBorder="1" applyAlignment="1">
      <alignment wrapText="1"/>
    </xf>
    <xf numFmtId="0" fontId="9" fillId="35" borderId="17" xfId="0" applyFont="1" applyFill="1" applyBorder="1" applyAlignment="1">
      <alignment horizontal="center"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50"/>
  <sheetViews>
    <sheetView tabSelected="1" zoomScalePageLayoutView="0" workbookViewId="0" topLeftCell="A1">
      <pane xSplit="3" ySplit="5" topLeftCell="R6" activePane="bottomRight" state="frozen"/>
      <selection pane="topLeft" activeCell="A1" sqref="A1"/>
      <selection pane="topRight" activeCell="A1" sqref="A1"/>
      <selection pane="bottomLeft" activeCell="A1" sqref="A1"/>
      <selection pane="bottomRight" activeCell="A4" sqref="A4"/>
    </sheetView>
  </sheetViews>
  <sheetFormatPr defaultColWidth="4.28125" defaultRowHeight="12.75"/>
  <cols>
    <col min="1" max="1" width="2.7109375" style="4" bestFit="1" customWidth="1"/>
    <col min="2" max="2" width="3.28125" style="34" bestFit="1" customWidth="1"/>
    <col min="3" max="3" width="25.00390625" style="5" bestFit="1" customWidth="1"/>
    <col min="4" max="4" width="4.00390625" style="35" bestFit="1" customWidth="1"/>
    <col min="5" max="5" width="20.421875" style="24" bestFit="1" customWidth="1"/>
    <col min="6" max="6" width="5.8515625" style="6" bestFit="1" customWidth="1"/>
    <col min="7" max="7" width="13.57421875" style="7" bestFit="1" customWidth="1"/>
    <col min="8" max="9" width="3.140625" style="8" bestFit="1" customWidth="1"/>
    <col min="10" max="10" width="3.140625" style="91" bestFit="1" customWidth="1"/>
    <col min="11" max="11" width="2.57421875" style="9" bestFit="1" customWidth="1"/>
    <col min="12" max="12" width="7.28125" style="37" bestFit="1" customWidth="1"/>
    <col min="13" max="13" width="4.8515625" style="31" bestFit="1" customWidth="1"/>
    <col min="14" max="14" width="8.28125" style="37" bestFit="1" customWidth="1"/>
    <col min="15" max="15" width="5.57421875" style="31" bestFit="1" customWidth="1"/>
    <col min="16" max="16" width="8.28125" style="27" bestFit="1" customWidth="1"/>
    <col min="17" max="17" width="5.57421875" style="33" bestFit="1" customWidth="1"/>
    <col min="18" max="18" width="8.28125" style="38" bestFit="1" customWidth="1"/>
    <col min="19" max="19" width="5.57421875" style="39" bestFit="1" customWidth="1"/>
    <col min="20" max="20" width="4.28125" style="40" bestFit="1" customWidth="1"/>
    <col min="21" max="21" width="4.28125" style="30" bestFit="1" customWidth="1"/>
    <col min="22" max="22" width="8.28125" style="30" bestFit="1" customWidth="1"/>
    <col min="23" max="23" width="5.57421875" style="30" bestFit="1" customWidth="1"/>
    <col min="24" max="25" width="4.00390625" style="41" bestFit="1" customWidth="1"/>
    <col min="26" max="26" width="9.00390625" style="27" bestFit="1" customWidth="1"/>
    <col min="27" max="27" width="6.7109375" style="28" bestFit="1" customWidth="1"/>
    <col min="28" max="28" width="4.28125" style="42" bestFit="1" customWidth="1"/>
    <col min="29" max="16384" width="4.28125" style="5" customWidth="1"/>
  </cols>
  <sheetData>
    <row r="1" spans="1:28" s="1" customFormat="1" ht="12.75">
      <c r="A1" s="10" t="s">
        <v>0</v>
      </c>
      <c r="B1" s="101" t="s">
        <v>1</v>
      </c>
      <c r="C1" s="101"/>
      <c r="D1" s="94"/>
      <c r="E1" s="46"/>
      <c r="F1" s="47"/>
      <c r="G1" s="46"/>
      <c r="H1" s="11"/>
      <c r="I1" s="11"/>
      <c r="J1" s="87"/>
      <c r="K1" s="11"/>
      <c r="L1" s="105" t="s">
        <v>2</v>
      </c>
      <c r="M1" s="106"/>
      <c r="N1" s="106"/>
      <c r="O1" s="106"/>
      <c r="P1" s="106"/>
      <c r="Q1" s="106"/>
      <c r="R1" s="106"/>
      <c r="S1" s="106"/>
      <c r="T1" s="106"/>
      <c r="U1" s="106"/>
      <c r="V1" s="106"/>
      <c r="W1" s="106"/>
      <c r="X1" s="106"/>
      <c r="Y1" s="106"/>
      <c r="Z1" s="106"/>
      <c r="AA1" s="106"/>
      <c r="AB1" s="106"/>
    </row>
    <row r="2" spans="1:28" s="1" customFormat="1" ht="12.75">
      <c r="A2" s="10"/>
      <c r="B2" s="102" t="s">
        <v>3</v>
      </c>
      <c r="C2" s="103"/>
      <c r="D2" s="95"/>
      <c r="E2" s="12"/>
      <c r="F2" s="13"/>
      <c r="G2" s="12"/>
      <c r="H2" s="50"/>
      <c r="I2" s="50"/>
      <c r="J2" s="88"/>
      <c r="K2" s="14"/>
      <c r="L2" s="107"/>
      <c r="M2" s="107"/>
      <c r="N2" s="107"/>
      <c r="O2" s="107"/>
      <c r="P2" s="107"/>
      <c r="Q2" s="107"/>
      <c r="R2" s="107"/>
      <c r="S2" s="107"/>
      <c r="T2" s="107"/>
      <c r="U2" s="107"/>
      <c r="V2" s="107"/>
      <c r="W2" s="107"/>
      <c r="X2" s="107"/>
      <c r="Y2" s="107"/>
      <c r="Z2" s="107"/>
      <c r="AA2" s="107"/>
      <c r="AB2" s="107"/>
    </row>
    <row r="3" spans="1:28" s="1" customFormat="1" ht="11.25">
      <c r="A3" s="10"/>
      <c r="B3" s="104" t="s">
        <v>98</v>
      </c>
      <c r="C3" s="104"/>
      <c r="D3" s="96"/>
      <c r="E3" s="48"/>
      <c r="F3" s="49"/>
      <c r="G3" s="48"/>
      <c r="H3" s="15"/>
      <c r="I3" s="15"/>
      <c r="J3" s="89"/>
      <c r="K3" s="15"/>
      <c r="L3" s="108"/>
      <c r="M3" s="108"/>
      <c r="N3" s="108"/>
      <c r="O3" s="108"/>
      <c r="P3" s="108"/>
      <c r="Q3" s="108"/>
      <c r="R3" s="108"/>
      <c r="S3" s="108"/>
      <c r="T3" s="108"/>
      <c r="U3" s="108"/>
      <c r="V3" s="108"/>
      <c r="W3" s="108"/>
      <c r="X3" s="108"/>
      <c r="Y3" s="108"/>
      <c r="Z3" s="108"/>
      <c r="AA3" s="108"/>
      <c r="AB3" s="108"/>
    </row>
    <row r="4" spans="1:28" s="2" customFormat="1" ht="11.25" customHeight="1">
      <c r="A4" s="85"/>
      <c r="B4" s="43"/>
      <c r="C4" s="16"/>
      <c r="D4" s="44"/>
      <c r="E4" s="16"/>
      <c r="F4" s="17"/>
      <c r="G4" s="18"/>
      <c r="H4" s="18"/>
      <c r="I4" s="18"/>
      <c r="J4" s="90"/>
      <c r="K4" s="18"/>
      <c r="L4" s="99" t="s">
        <v>4</v>
      </c>
      <c r="M4" s="100"/>
      <c r="N4" s="99" t="s">
        <v>5</v>
      </c>
      <c r="O4" s="100"/>
      <c r="P4" s="99" t="s">
        <v>6</v>
      </c>
      <c r="Q4" s="100"/>
      <c r="R4" s="99" t="s">
        <v>7</v>
      </c>
      <c r="S4" s="109"/>
      <c r="T4" s="109"/>
      <c r="U4" s="100"/>
      <c r="V4" s="99" t="s">
        <v>8</v>
      </c>
      <c r="W4" s="100"/>
      <c r="X4" s="99" t="s">
        <v>9</v>
      </c>
      <c r="Y4" s="100"/>
      <c r="Z4" s="98" t="s">
        <v>10</v>
      </c>
      <c r="AA4" s="98"/>
      <c r="AB4" s="98"/>
    </row>
    <row r="5" spans="1:28" s="3" customFormat="1" ht="57.75">
      <c r="A5" s="86"/>
      <c r="B5" s="45"/>
      <c r="C5" s="19" t="s">
        <v>11</v>
      </c>
      <c r="D5" s="20" t="s">
        <v>12</v>
      </c>
      <c r="E5" s="19" t="s">
        <v>13</v>
      </c>
      <c r="F5" s="21" t="s">
        <v>14</v>
      </c>
      <c r="G5" s="22" t="s">
        <v>15</v>
      </c>
      <c r="H5" s="23" t="s">
        <v>47</v>
      </c>
      <c r="I5" s="23" t="s">
        <v>16</v>
      </c>
      <c r="J5" s="93" t="s">
        <v>17</v>
      </c>
      <c r="K5" s="23" t="s">
        <v>18</v>
      </c>
      <c r="L5" s="25" t="s">
        <v>19</v>
      </c>
      <c r="M5" s="26" t="s">
        <v>20</v>
      </c>
      <c r="N5" s="25" t="s">
        <v>19</v>
      </c>
      <c r="O5" s="26" t="s">
        <v>20</v>
      </c>
      <c r="P5" s="25" t="s">
        <v>19</v>
      </c>
      <c r="Q5" s="26" t="s">
        <v>20</v>
      </c>
      <c r="R5" s="25" t="s">
        <v>21</v>
      </c>
      <c r="S5" s="26" t="s">
        <v>22</v>
      </c>
      <c r="T5" s="51" t="s">
        <v>23</v>
      </c>
      <c r="U5" s="51" t="s">
        <v>24</v>
      </c>
      <c r="V5" s="25" t="s">
        <v>19</v>
      </c>
      <c r="W5" s="26" t="s">
        <v>25</v>
      </c>
      <c r="X5" s="51" t="s">
        <v>26</v>
      </c>
      <c r="Y5" s="51" t="s">
        <v>27</v>
      </c>
      <c r="Z5" s="25" t="s">
        <v>19</v>
      </c>
      <c r="AA5" s="26" t="s">
        <v>20</v>
      </c>
      <c r="AB5" s="51" t="s">
        <v>24</v>
      </c>
    </row>
    <row r="6" spans="4:25" ht="11.25">
      <c r="D6" s="36"/>
      <c r="X6" s="30"/>
      <c r="Y6" s="30"/>
    </row>
    <row r="7" spans="1:28" s="29" customFormat="1" ht="11.25">
      <c r="A7" s="32">
        <v>1</v>
      </c>
      <c r="B7" s="52"/>
      <c r="C7" s="53" t="s">
        <v>73</v>
      </c>
      <c r="D7" s="54" t="s">
        <v>33</v>
      </c>
      <c r="E7" s="55" t="s">
        <v>73</v>
      </c>
      <c r="F7" s="56">
        <v>43161</v>
      </c>
      <c r="G7" s="57" t="s">
        <v>48</v>
      </c>
      <c r="H7" s="58">
        <v>406</v>
      </c>
      <c r="I7" s="58">
        <v>397</v>
      </c>
      <c r="J7" s="92">
        <v>545</v>
      </c>
      <c r="K7" s="59">
        <v>4</v>
      </c>
      <c r="L7" s="60">
        <v>560663.26</v>
      </c>
      <c r="M7" s="61">
        <v>44492</v>
      </c>
      <c r="N7" s="60">
        <v>1474710.95</v>
      </c>
      <c r="O7" s="61">
        <v>114025</v>
      </c>
      <c r="P7" s="60">
        <v>1688035.33</v>
      </c>
      <c r="Q7" s="61">
        <v>130650</v>
      </c>
      <c r="R7" s="62">
        <f aca="true" t="shared" si="0" ref="R7:R38">L7+N7+P7</f>
        <v>3723409.54</v>
      </c>
      <c r="S7" s="63">
        <f aca="true" t="shared" si="1" ref="S7:S38">M7+O7+Q7</f>
        <v>289167</v>
      </c>
      <c r="T7" s="64">
        <f>S7/J7</f>
        <v>530.5816513761467</v>
      </c>
      <c r="U7" s="65">
        <f aca="true" t="shared" si="2" ref="U7:U38">R7/S7</f>
        <v>12.876329387516556</v>
      </c>
      <c r="V7" s="66">
        <v>4340056.8</v>
      </c>
      <c r="W7" s="67">
        <v>342026</v>
      </c>
      <c r="X7" s="68">
        <f>IF(V7&lt;&gt;0,-(V7-R7)/V7,"")</f>
        <v>-0.14208276260347555</v>
      </c>
      <c r="Y7" s="68">
        <f>IF(W7&lt;&gt;0,-(W7-S7)/W7,"")</f>
        <v>-0.15454673036552777</v>
      </c>
      <c r="Z7" s="69">
        <v>34458642.98</v>
      </c>
      <c r="AA7" s="70">
        <v>2832501</v>
      </c>
      <c r="AB7" s="71">
        <f aca="true" t="shared" si="3" ref="AB7:AB50">Z7/AA7</f>
        <v>12.165447772127882</v>
      </c>
    </row>
    <row r="8" spans="1:28" s="29" customFormat="1" ht="11.25">
      <c r="A8" s="32">
        <v>2</v>
      </c>
      <c r="B8" s="52"/>
      <c r="C8" s="53" t="s">
        <v>95</v>
      </c>
      <c r="D8" s="54" t="s">
        <v>29</v>
      </c>
      <c r="E8" s="55" t="s">
        <v>95</v>
      </c>
      <c r="F8" s="56">
        <v>43175</v>
      </c>
      <c r="G8" s="57" t="s">
        <v>32</v>
      </c>
      <c r="H8" s="58">
        <v>346</v>
      </c>
      <c r="I8" s="58">
        <v>353</v>
      </c>
      <c r="J8" s="92">
        <v>353</v>
      </c>
      <c r="K8" s="59">
        <v>2</v>
      </c>
      <c r="L8" s="60">
        <v>327681</v>
      </c>
      <c r="M8" s="61">
        <v>24285</v>
      </c>
      <c r="N8" s="60">
        <v>545968</v>
      </c>
      <c r="O8" s="61">
        <v>39981</v>
      </c>
      <c r="P8" s="60">
        <v>556561</v>
      </c>
      <c r="Q8" s="61">
        <v>40297</v>
      </c>
      <c r="R8" s="62">
        <f t="shared" si="0"/>
        <v>1430210</v>
      </c>
      <c r="S8" s="63">
        <f t="shared" si="1"/>
        <v>104563</v>
      </c>
      <c r="T8" s="64">
        <f>S8/J8</f>
        <v>296.21246458923514</v>
      </c>
      <c r="U8" s="65">
        <f t="shared" si="2"/>
        <v>13.677974044356034</v>
      </c>
      <c r="V8" s="66">
        <v>2148577</v>
      </c>
      <c r="W8" s="67">
        <v>158901</v>
      </c>
      <c r="X8" s="68">
        <f>IF(V8&lt;&gt;0,-(V8-R8)/V8,"")</f>
        <v>-0.3343454760988319</v>
      </c>
      <c r="Y8" s="68">
        <f>IF(W8&lt;&gt;0,-(W8-S8)/W8,"")</f>
        <v>-0.3419613470022215</v>
      </c>
      <c r="Z8" s="69">
        <v>4829918</v>
      </c>
      <c r="AA8" s="70">
        <v>371727</v>
      </c>
      <c r="AB8" s="71">
        <f t="shared" si="3"/>
        <v>12.993185859515181</v>
      </c>
    </row>
    <row r="9" spans="1:28" s="29" customFormat="1" ht="11.25">
      <c r="A9" s="32">
        <v>3</v>
      </c>
      <c r="B9" s="72" t="s">
        <v>28</v>
      </c>
      <c r="C9" s="53" t="s">
        <v>107</v>
      </c>
      <c r="D9" s="54" t="s">
        <v>36</v>
      </c>
      <c r="E9" s="55" t="s">
        <v>108</v>
      </c>
      <c r="F9" s="56">
        <v>43182</v>
      </c>
      <c r="G9" s="57" t="s">
        <v>32</v>
      </c>
      <c r="H9" s="58">
        <v>290</v>
      </c>
      <c r="I9" s="58">
        <v>290</v>
      </c>
      <c r="J9" s="92">
        <v>347</v>
      </c>
      <c r="K9" s="59">
        <v>1</v>
      </c>
      <c r="L9" s="60">
        <v>302012</v>
      </c>
      <c r="M9" s="61">
        <v>19350</v>
      </c>
      <c r="N9" s="60">
        <v>572922</v>
      </c>
      <c r="O9" s="61">
        <v>37165</v>
      </c>
      <c r="P9" s="60">
        <v>552243</v>
      </c>
      <c r="Q9" s="61">
        <v>37123</v>
      </c>
      <c r="R9" s="62">
        <f t="shared" si="0"/>
        <v>1427177</v>
      </c>
      <c r="S9" s="63">
        <f t="shared" si="1"/>
        <v>93638</v>
      </c>
      <c r="T9" s="64">
        <f>S9/J9</f>
        <v>269.850144092219</v>
      </c>
      <c r="U9" s="65">
        <f t="shared" si="2"/>
        <v>15.241429761421646</v>
      </c>
      <c r="V9" s="66"/>
      <c r="W9" s="67"/>
      <c r="X9" s="68"/>
      <c r="Y9" s="68"/>
      <c r="Z9" s="69">
        <v>1459609</v>
      </c>
      <c r="AA9" s="70">
        <v>94647</v>
      </c>
      <c r="AB9" s="71">
        <f t="shared" si="3"/>
        <v>15.42160871448646</v>
      </c>
    </row>
    <row r="10" spans="1:28" s="29" customFormat="1" ht="11.25">
      <c r="A10" s="32">
        <v>4</v>
      </c>
      <c r="B10" s="72" t="s">
        <v>28</v>
      </c>
      <c r="C10" s="73" t="s">
        <v>85</v>
      </c>
      <c r="D10" s="74" t="s">
        <v>38</v>
      </c>
      <c r="E10" s="75" t="s">
        <v>85</v>
      </c>
      <c r="F10" s="76">
        <v>43175</v>
      </c>
      <c r="G10" s="57" t="s">
        <v>37</v>
      </c>
      <c r="H10" s="77">
        <v>299</v>
      </c>
      <c r="I10" s="77">
        <v>296</v>
      </c>
      <c r="J10" s="92">
        <v>296</v>
      </c>
      <c r="K10" s="59">
        <v>2</v>
      </c>
      <c r="L10" s="60">
        <v>185506</v>
      </c>
      <c r="M10" s="61">
        <v>12285</v>
      </c>
      <c r="N10" s="60">
        <v>397604</v>
      </c>
      <c r="O10" s="61">
        <v>26599</v>
      </c>
      <c r="P10" s="60">
        <v>372785</v>
      </c>
      <c r="Q10" s="61">
        <v>25536</v>
      </c>
      <c r="R10" s="62">
        <f t="shared" si="0"/>
        <v>955895</v>
      </c>
      <c r="S10" s="63">
        <f t="shared" si="1"/>
        <v>64420</v>
      </c>
      <c r="T10" s="64">
        <f>S10/J10</f>
        <v>217.63513513513513</v>
      </c>
      <c r="U10" s="65">
        <f t="shared" si="2"/>
        <v>14.838481837938529</v>
      </c>
      <c r="V10" s="66">
        <v>1463893</v>
      </c>
      <c r="W10" s="67">
        <v>92916</v>
      </c>
      <c r="X10" s="68">
        <f>IF(V10&lt;&gt;0,-(V10-R10)/V10,"")</f>
        <v>-0.34701853209216793</v>
      </c>
      <c r="Y10" s="68">
        <f>IF(W10&lt;&gt;0,-(W10-S10)/W10,"")</f>
        <v>-0.30668560850660814</v>
      </c>
      <c r="Z10" s="78">
        <v>3121482</v>
      </c>
      <c r="AA10" s="79">
        <v>208392</v>
      </c>
      <c r="AB10" s="71">
        <f t="shared" si="3"/>
        <v>14.978895543015087</v>
      </c>
    </row>
    <row r="11" spans="1:28" s="29" customFormat="1" ht="11.25">
      <c r="A11" s="32">
        <v>5</v>
      </c>
      <c r="B11" s="72" t="s">
        <v>28</v>
      </c>
      <c r="C11" s="53" t="s">
        <v>99</v>
      </c>
      <c r="D11" s="54" t="s">
        <v>33</v>
      </c>
      <c r="E11" s="55" t="s">
        <v>100</v>
      </c>
      <c r="F11" s="56">
        <v>43182</v>
      </c>
      <c r="G11" s="57" t="s">
        <v>40</v>
      </c>
      <c r="H11" s="58">
        <v>250</v>
      </c>
      <c r="I11" s="58">
        <v>250</v>
      </c>
      <c r="J11" s="92">
        <v>250</v>
      </c>
      <c r="K11" s="59">
        <v>1</v>
      </c>
      <c r="L11" s="60">
        <v>57375.48</v>
      </c>
      <c r="M11" s="61">
        <v>4213</v>
      </c>
      <c r="N11" s="60">
        <v>267621.05</v>
      </c>
      <c r="O11" s="61">
        <v>19964</v>
      </c>
      <c r="P11" s="60">
        <v>292792.69</v>
      </c>
      <c r="Q11" s="61">
        <v>22257</v>
      </c>
      <c r="R11" s="62">
        <f t="shared" si="0"/>
        <v>617789.22</v>
      </c>
      <c r="S11" s="63">
        <f t="shared" si="1"/>
        <v>46434</v>
      </c>
      <c r="T11" s="64">
        <f>S11/J11</f>
        <v>185.736</v>
      </c>
      <c r="U11" s="65">
        <f t="shared" si="2"/>
        <v>13.30467373045613</v>
      </c>
      <c r="V11" s="66"/>
      <c r="W11" s="67"/>
      <c r="X11" s="68"/>
      <c r="Y11" s="68"/>
      <c r="Z11" s="81">
        <v>617789.22</v>
      </c>
      <c r="AA11" s="82">
        <v>46434</v>
      </c>
      <c r="AB11" s="71">
        <f t="shared" si="3"/>
        <v>13.30467373045613</v>
      </c>
    </row>
    <row r="12" spans="1:28" s="29" customFormat="1" ht="11.25">
      <c r="A12" s="32">
        <v>6</v>
      </c>
      <c r="B12" s="52"/>
      <c r="C12" s="53" t="s">
        <v>88</v>
      </c>
      <c r="D12" s="54" t="s">
        <v>38</v>
      </c>
      <c r="E12" s="55" t="s">
        <v>88</v>
      </c>
      <c r="F12" s="56">
        <v>43175</v>
      </c>
      <c r="G12" s="57" t="s">
        <v>48</v>
      </c>
      <c r="H12" s="58">
        <v>355</v>
      </c>
      <c r="I12" s="58">
        <v>320</v>
      </c>
      <c r="J12" s="92">
        <v>321</v>
      </c>
      <c r="K12" s="59">
        <v>2</v>
      </c>
      <c r="L12" s="60">
        <v>90875.76</v>
      </c>
      <c r="M12" s="61">
        <v>7090</v>
      </c>
      <c r="N12" s="60">
        <v>209713.82</v>
      </c>
      <c r="O12" s="61">
        <v>15778</v>
      </c>
      <c r="P12" s="60">
        <v>228533.46</v>
      </c>
      <c r="Q12" s="61">
        <v>17277</v>
      </c>
      <c r="R12" s="62">
        <f t="shared" si="0"/>
        <v>529123.04</v>
      </c>
      <c r="S12" s="63">
        <f t="shared" si="1"/>
        <v>40145</v>
      </c>
      <c r="T12" s="64">
        <f>S12/J12</f>
        <v>125.06230529595015</v>
      </c>
      <c r="U12" s="65">
        <f t="shared" si="2"/>
        <v>13.18029742184581</v>
      </c>
      <c r="V12" s="66">
        <v>689029.38</v>
      </c>
      <c r="W12" s="67">
        <v>53839</v>
      </c>
      <c r="X12" s="68">
        <f>IF(V12&lt;&gt;0,-(V12-R12)/V12,"")</f>
        <v>-0.23207477742095695</v>
      </c>
      <c r="Y12" s="68">
        <f>IF(W12&lt;&gt;0,-(W12-S12)/W12,"")</f>
        <v>-0.254350935195676</v>
      </c>
      <c r="Z12" s="69">
        <v>1601418.75</v>
      </c>
      <c r="AA12" s="70">
        <v>129578</v>
      </c>
      <c r="AB12" s="71">
        <f t="shared" si="3"/>
        <v>12.358724088965719</v>
      </c>
    </row>
    <row r="13" spans="1:28" s="29" customFormat="1" ht="11.25">
      <c r="A13" s="32">
        <v>7</v>
      </c>
      <c r="B13" s="72" t="s">
        <v>28</v>
      </c>
      <c r="C13" s="53" t="s">
        <v>102</v>
      </c>
      <c r="D13" s="54">
        <v>15</v>
      </c>
      <c r="E13" s="55" t="s">
        <v>102</v>
      </c>
      <c r="F13" s="56">
        <v>43274</v>
      </c>
      <c r="G13" s="57" t="s">
        <v>48</v>
      </c>
      <c r="H13" s="58">
        <v>264</v>
      </c>
      <c r="I13" s="58">
        <v>264</v>
      </c>
      <c r="J13" s="92">
        <v>273</v>
      </c>
      <c r="K13" s="59">
        <v>1</v>
      </c>
      <c r="L13" s="60">
        <v>87627.65</v>
      </c>
      <c r="M13" s="61">
        <v>6574</v>
      </c>
      <c r="N13" s="60">
        <v>169547.6</v>
      </c>
      <c r="O13" s="61">
        <v>12851</v>
      </c>
      <c r="P13" s="60">
        <v>183152.18</v>
      </c>
      <c r="Q13" s="61">
        <v>13508</v>
      </c>
      <c r="R13" s="62">
        <f t="shared" si="0"/>
        <v>440327.43</v>
      </c>
      <c r="S13" s="63">
        <f t="shared" si="1"/>
        <v>32933</v>
      </c>
      <c r="T13" s="64">
        <f>S13/J13</f>
        <v>120.63369963369964</v>
      </c>
      <c r="U13" s="65">
        <f t="shared" si="2"/>
        <v>13.370401421067015</v>
      </c>
      <c r="V13" s="66"/>
      <c r="W13" s="67"/>
      <c r="X13" s="68"/>
      <c r="Y13" s="68"/>
      <c r="Z13" s="69">
        <v>446705.84</v>
      </c>
      <c r="AA13" s="70">
        <v>33389</v>
      </c>
      <c r="AB13" s="71">
        <f t="shared" si="3"/>
        <v>13.378832549642098</v>
      </c>
    </row>
    <row r="14" spans="1:28" s="29" customFormat="1" ht="11.25">
      <c r="A14" s="32">
        <v>8</v>
      </c>
      <c r="B14" s="72" t="s">
        <v>28</v>
      </c>
      <c r="C14" s="73" t="s">
        <v>106</v>
      </c>
      <c r="D14" s="74" t="s">
        <v>29</v>
      </c>
      <c r="E14" s="75" t="s">
        <v>106</v>
      </c>
      <c r="F14" s="76">
        <v>43182</v>
      </c>
      <c r="G14" s="57" t="s">
        <v>39</v>
      </c>
      <c r="H14" s="77">
        <v>249</v>
      </c>
      <c r="I14" s="77">
        <v>249</v>
      </c>
      <c r="J14" s="92">
        <v>249</v>
      </c>
      <c r="K14" s="59">
        <v>1</v>
      </c>
      <c r="L14" s="60">
        <v>43497.08</v>
      </c>
      <c r="M14" s="61">
        <v>3696</v>
      </c>
      <c r="N14" s="60">
        <v>113561.9</v>
      </c>
      <c r="O14" s="61">
        <v>9450</v>
      </c>
      <c r="P14" s="60">
        <v>137900.3</v>
      </c>
      <c r="Q14" s="61">
        <v>11427</v>
      </c>
      <c r="R14" s="62">
        <f t="shared" si="0"/>
        <v>294959.27999999997</v>
      </c>
      <c r="S14" s="63">
        <f t="shared" si="1"/>
        <v>24573</v>
      </c>
      <c r="T14" s="64">
        <f>S14/J14</f>
        <v>98.6867469879518</v>
      </c>
      <c r="U14" s="65">
        <f t="shared" si="2"/>
        <v>12.003389085581734</v>
      </c>
      <c r="V14" s="66"/>
      <c r="W14" s="67"/>
      <c r="X14" s="68"/>
      <c r="Y14" s="68"/>
      <c r="Z14" s="78">
        <v>294959.28</v>
      </c>
      <c r="AA14" s="79">
        <v>24573</v>
      </c>
      <c r="AB14" s="71">
        <f t="shared" si="3"/>
        <v>12.003389085581738</v>
      </c>
    </row>
    <row r="15" spans="1:28" s="29" customFormat="1" ht="11.25">
      <c r="A15" s="32">
        <v>9</v>
      </c>
      <c r="B15" s="52"/>
      <c r="C15" s="53" t="s">
        <v>78</v>
      </c>
      <c r="D15" s="54" t="s">
        <v>33</v>
      </c>
      <c r="E15" s="55" t="s">
        <v>78</v>
      </c>
      <c r="F15" s="56">
        <v>43168</v>
      </c>
      <c r="G15" s="57" t="s">
        <v>48</v>
      </c>
      <c r="H15" s="58">
        <v>326</v>
      </c>
      <c r="I15" s="58">
        <v>128</v>
      </c>
      <c r="J15" s="92">
        <v>128</v>
      </c>
      <c r="K15" s="59">
        <v>3</v>
      </c>
      <c r="L15" s="60">
        <v>28611.05</v>
      </c>
      <c r="M15" s="61">
        <v>3249</v>
      </c>
      <c r="N15" s="60">
        <v>33068.63</v>
      </c>
      <c r="O15" s="61">
        <v>2911</v>
      </c>
      <c r="P15" s="60">
        <v>35919.7</v>
      </c>
      <c r="Q15" s="61">
        <v>3133</v>
      </c>
      <c r="R15" s="62">
        <f t="shared" si="0"/>
        <v>97599.37999999999</v>
      </c>
      <c r="S15" s="63">
        <f t="shared" si="1"/>
        <v>9293</v>
      </c>
      <c r="T15" s="64">
        <f>S15/J15</f>
        <v>72.6015625</v>
      </c>
      <c r="U15" s="65">
        <f t="shared" si="2"/>
        <v>10.502462068223393</v>
      </c>
      <c r="V15" s="66">
        <v>295492.43999999994</v>
      </c>
      <c r="W15" s="67">
        <v>26172</v>
      </c>
      <c r="X15" s="68">
        <f aca="true" t="shared" si="4" ref="X15:Y21">IF(V15&lt;&gt;0,-(V15-R15)/V15,"")</f>
        <v>-0.6697059999233821</v>
      </c>
      <c r="Y15" s="68">
        <f t="shared" si="4"/>
        <v>-0.6449258749808956</v>
      </c>
      <c r="Z15" s="69">
        <v>1781775.1</v>
      </c>
      <c r="AA15" s="70">
        <v>161437</v>
      </c>
      <c r="AB15" s="71">
        <f t="shared" si="3"/>
        <v>11.036968600754474</v>
      </c>
    </row>
    <row r="16" spans="1:28" s="29" customFormat="1" ht="11.25">
      <c r="A16" s="32">
        <v>10</v>
      </c>
      <c r="B16" s="80"/>
      <c r="C16" s="73" t="s">
        <v>76</v>
      </c>
      <c r="D16" s="74" t="s">
        <v>31</v>
      </c>
      <c r="E16" s="75" t="s">
        <v>77</v>
      </c>
      <c r="F16" s="76">
        <v>43161</v>
      </c>
      <c r="G16" s="57" t="s">
        <v>39</v>
      </c>
      <c r="H16" s="77">
        <v>207</v>
      </c>
      <c r="I16" s="77">
        <v>38</v>
      </c>
      <c r="J16" s="92">
        <v>38</v>
      </c>
      <c r="K16" s="59">
        <v>4</v>
      </c>
      <c r="L16" s="60">
        <v>28148.28</v>
      </c>
      <c r="M16" s="61">
        <v>1601</v>
      </c>
      <c r="N16" s="60">
        <v>52941.42</v>
      </c>
      <c r="O16" s="61">
        <v>2838</v>
      </c>
      <c r="P16" s="60">
        <v>44971.19</v>
      </c>
      <c r="Q16" s="61">
        <v>2474</v>
      </c>
      <c r="R16" s="62">
        <f t="shared" si="0"/>
        <v>126060.89</v>
      </c>
      <c r="S16" s="63">
        <f t="shared" si="1"/>
        <v>6913</v>
      </c>
      <c r="T16" s="64">
        <f>S16/J16</f>
        <v>181.92105263157896</v>
      </c>
      <c r="U16" s="65">
        <f t="shared" si="2"/>
        <v>18.23533776941993</v>
      </c>
      <c r="V16" s="66">
        <v>182285.13</v>
      </c>
      <c r="W16" s="67">
        <v>11265</v>
      </c>
      <c r="X16" s="68">
        <f t="shared" si="4"/>
        <v>-0.3084411767432703</v>
      </c>
      <c r="Y16" s="68">
        <f t="shared" si="4"/>
        <v>-0.38632933865956504</v>
      </c>
      <c r="Z16" s="78">
        <v>2669268</v>
      </c>
      <c r="AA16" s="79">
        <v>183073</v>
      </c>
      <c r="AB16" s="71">
        <f t="shared" si="3"/>
        <v>14.580347730140435</v>
      </c>
    </row>
    <row r="17" spans="1:28" s="29" customFormat="1" ht="11.25">
      <c r="A17" s="32">
        <v>11</v>
      </c>
      <c r="B17" s="52"/>
      <c r="C17" s="53" t="s">
        <v>60</v>
      </c>
      <c r="D17" s="54" t="s">
        <v>33</v>
      </c>
      <c r="E17" s="55" t="s">
        <v>60</v>
      </c>
      <c r="F17" s="56">
        <v>43147</v>
      </c>
      <c r="G17" s="57" t="s">
        <v>48</v>
      </c>
      <c r="H17" s="58">
        <v>373</v>
      </c>
      <c r="I17" s="58">
        <v>44</v>
      </c>
      <c r="J17" s="92">
        <v>44</v>
      </c>
      <c r="K17" s="59">
        <v>6</v>
      </c>
      <c r="L17" s="60">
        <v>12437.26</v>
      </c>
      <c r="M17" s="61">
        <v>1335</v>
      </c>
      <c r="N17" s="60">
        <v>26341.85</v>
      </c>
      <c r="O17" s="61">
        <v>2788</v>
      </c>
      <c r="P17" s="60">
        <v>25613.23</v>
      </c>
      <c r="Q17" s="61">
        <v>2735</v>
      </c>
      <c r="R17" s="62">
        <f t="shared" si="0"/>
        <v>64392.34</v>
      </c>
      <c r="S17" s="63">
        <f t="shared" si="1"/>
        <v>6858</v>
      </c>
      <c r="T17" s="64">
        <f>S17/J17</f>
        <v>155.86363636363637</v>
      </c>
      <c r="U17" s="65">
        <f t="shared" si="2"/>
        <v>9.389375911344414</v>
      </c>
      <c r="V17" s="66">
        <v>202474.81</v>
      </c>
      <c r="W17" s="67">
        <v>19583</v>
      </c>
      <c r="X17" s="68">
        <f t="shared" si="4"/>
        <v>-0.6819735748856858</v>
      </c>
      <c r="Y17" s="68">
        <f t="shared" si="4"/>
        <v>-0.6497982944390542</v>
      </c>
      <c r="Z17" s="69">
        <v>11222352.07</v>
      </c>
      <c r="AA17" s="70">
        <v>948359</v>
      </c>
      <c r="AB17" s="71">
        <f t="shared" si="3"/>
        <v>11.833442894515684</v>
      </c>
    </row>
    <row r="18" spans="1:28" s="29" customFormat="1" ht="11.25">
      <c r="A18" s="32">
        <v>12</v>
      </c>
      <c r="B18" s="52"/>
      <c r="C18" s="53" t="s">
        <v>64</v>
      </c>
      <c r="D18" s="54" t="s">
        <v>38</v>
      </c>
      <c r="E18" s="55" t="s">
        <v>64</v>
      </c>
      <c r="F18" s="56">
        <v>43147</v>
      </c>
      <c r="G18" s="57" t="s">
        <v>32</v>
      </c>
      <c r="H18" s="58">
        <v>299</v>
      </c>
      <c r="I18" s="58">
        <v>22</v>
      </c>
      <c r="J18" s="92">
        <v>22</v>
      </c>
      <c r="K18" s="59">
        <v>6</v>
      </c>
      <c r="L18" s="60">
        <v>14609</v>
      </c>
      <c r="M18" s="61">
        <v>1218</v>
      </c>
      <c r="N18" s="60">
        <v>30580</v>
      </c>
      <c r="O18" s="61">
        <v>2496</v>
      </c>
      <c r="P18" s="60">
        <v>23629</v>
      </c>
      <c r="Q18" s="61">
        <v>1956</v>
      </c>
      <c r="R18" s="62">
        <f t="shared" si="0"/>
        <v>68818</v>
      </c>
      <c r="S18" s="63">
        <f t="shared" si="1"/>
        <v>5670</v>
      </c>
      <c r="T18" s="64">
        <f>S18/J18</f>
        <v>257.72727272727275</v>
      </c>
      <c r="U18" s="65">
        <f t="shared" si="2"/>
        <v>12.13721340388007</v>
      </c>
      <c r="V18" s="66">
        <v>108161</v>
      </c>
      <c r="W18" s="67">
        <v>8697</v>
      </c>
      <c r="X18" s="68">
        <f t="shared" si="4"/>
        <v>-0.3637447878625383</v>
      </c>
      <c r="Y18" s="68">
        <f t="shared" si="4"/>
        <v>-0.34805105208692655</v>
      </c>
      <c r="Z18" s="69">
        <v>10374520</v>
      </c>
      <c r="AA18" s="70">
        <v>686660</v>
      </c>
      <c r="AB18" s="71">
        <f t="shared" si="3"/>
        <v>15.108670957970466</v>
      </c>
    </row>
    <row r="19" spans="1:28" s="29" customFormat="1" ht="11.25">
      <c r="A19" s="32">
        <v>13</v>
      </c>
      <c r="B19" s="52"/>
      <c r="C19" s="53" t="s">
        <v>71</v>
      </c>
      <c r="D19" s="54" t="s">
        <v>35</v>
      </c>
      <c r="E19" s="55" t="s">
        <v>72</v>
      </c>
      <c r="F19" s="56">
        <v>43161</v>
      </c>
      <c r="G19" s="57" t="s">
        <v>40</v>
      </c>
      <c r="H19" s="58">
        <v>180</v>
      </c>
      <c r="I19" s="58">
        <v>46</v>
      </c>
      <c r="J19" s="92">
        <v>46</v>
      </c>
      <c r="K19" s="59">
        <v>4</v>
      </c>
      <c r="L19" s="60">
        <v>6287.2</v>
      </c>
      <c r="M19" s="61">
        <v>749</v>
      </c>
      <c r="N19" s="60">
        <v>22121.11</v>
      </c>
      <c r="O19" s="61">
        <v>1531</v>
      </c>
      <c r="P19" s="60">
        <v>25413.92</v>
      </c>
      <c r="Q19" s="61">
        <v>1753</v>
      </c>
      <c r="R19" s="62">
        <f t="shared" si="0"/>
        <v>53822.229999999996</v>
      </c>
      <c r="S19" s="63">
        <f t="shared" si="1"/>
        <v>4033</v>
      </c>
      <c r="T19" s="64">
        <f>S19/J19</f>
        <v>87.67391304347827</v>
      </c>
      <c r="U19" s="65">
        <f t="shared" si="2"/>
        <v>13.345457475824448</v>
      </c>
      <c r="V19" s="66">
        <v>109857.60999999999</v>
      </c>
      <c r="W19" s="67">
        <v>8694</v>
      </c>
      <c r="X19" s="68">
        <f t="shared" si="4"/>
        <v>-0.5100728115239354</v>
      </c>
      <c r="Y19" s="68">
        <f t="shared" si="4"/>
        <v>-0.5361168622038187</v>
      </c>
      <c r="Z19" s="81">
        <v>968158.3</v>
      </c>
      <c r="AA19" s="82">
        <v>81654</v>
      </c>
      <c r="AB19" s="71">
        <f t="shared" si="3"/>
        <v>11.85683861170304</v>
      </c>
    </row>
    <row r="20" spans="1:28" s="29" customFormat="1" ht="11.25">
      <c r="A20" s="32">
        <v>14</v>
      </c>
      <c r="B20" s="80"/>
      <c r="C20" s="73" t="s">
        <v>63</v>
      </c>
      <c r="D20" s="74" t="s">
        <v>29</v>
      </c>
      <c r="E20" s="75" t="s">
        <v>61</v>
      </c>
      <c r="F20" s="76">
        <v>43147</v>
      </c>
      <c r="G20" s="57" t="s">
        <v>39</v>
      </c>
      <c r="H20" s="77">
        <v>75</v>
      </c>
      <c r="I20" s="77">
        <v>18</v>
      </c>
      <c r="J20" s="92">
        <v>18</v>
      </c>
      <c r="K20" s="59">
        <v>6</v>
      </c>
      <c r="L20" s="60">
        <v>7693.83</v>
      </c>
      <c r="M20" s="61">
        <v>883</v>
      </c>
      <c r="N20" s="60">
        <v>13976.55</v>
      </c>
      <c r="O20" s="61">
        <v>1616</v>
      </c>
      <c r="P20" s="60">
        <v>11299.27</v>
      </c>
      <c r="Q20" s="61">
        <v>1341</v>
      </c>
      <c r="R20" s="62">
        <f t="shared" si="0"/>
        <v>32969.649999999994</v>
      </c>
      <c r="S20" s="63">
        <f t="shared" si="1"/>
        <v>3840</v>
      </c>
      <c r="T20" s="64">
        <f>S20/J20</f>
        <v>213.33333333333334</v>
      </c>
      <c r="U20" s="65">
        <f t="shared" si="2"/>
        <v>8.585846354166666</v>
      </c>
      <c r="V20" s="66">
        <v>49334.25</v>
      </c>
      <c r="W20" s="67">
        <v>5442</v>
      </c>
      <c r="X20" s="68">
        <f t="shared" si="4"/>
        <v>-0.33170870135858976</v>
      </c>
      <c r="Y20" s="68">
        <f t="shared" si="4"/>
        <v>-0.29437706725468576</v>
      </c>
      <c r="Z20" s="78">
        <v>1188021</v>
      </c>
      <c r="AA20" s="79">
        <v>94559</v>
      </c>
      <c r="AB20" s="71">
        <f t="shared" si="3"/>
        <v>12.563806723844372</v>
      </c>
    </row>
    <row r="21" spans="1:28" s="29" customFormat="1" ht="11.25">
      <c r="A21" s="32">
        <v>15</v>
      </c>
      <c r="B21" s="80"/>
      <c r="C21" s="73" t="s">
        <v>80</v>
      </c>
      <c r="D21" s="74" t="s">
        <v>33</v>
      </c>
      <c r="E21" s="75" t="s">
        <v>81</v>
      </c>
      <c r="F21" s="76">
        <v>43168</v>
      </c>
      <c r="G21" s="57" t="s">
        <v>39</v>
      </c>
      <c r="H21" s="77">
        <v>248</v>
      </c>
      <c r="I21" s="77">
        <v>54</v>
      </c>
      <c r="J21" s="92">
        <v>54</v>
      </c>
      <c r="K21" s="59">
        <v>3</v>
      </c>
      <c r="L21" s="60">
        <v>4429.75</v>
      </c>
      <c r="M21" s="61">
        <v>428</v>
      </c>
      <c r="N21" s="60">
        <v>17634.45</v>
      </c>
      <c r="O21" s="61">
        <v>1263</v>
      </c>
      <c r="P21" s="60">
        <v>20744.62</v>
      </c>
      <c r="Q21" s="61">
        <v>1528</v>
      </c>
      <c r="R21" s="62">
        <f t="shared" si="0"/>
        <v>42808.82</v>
      </c>
      <c r="S21" s="63">
        <f t="shared" si="1"/>
        <v>3219</v>
      </c>
      <c r="T21" s="64">
        <f>S21/J21</f>
        <v>59.611111111111114</v>
      </c>
      <c r="U21" s="65">
        <f t="shared" si="2"/>
        <v>13.298794656725692</v>
      </c>
      <c r="V21" s="66">
        <v>194601.84</v>
      </c>
      <c r="W21" s="67">
        <v>14881</v>
      </c>
      <c r="X21" s="68">
        <f t="shared" si="4"/>
        <v>-0.780018421203006</v>
      </c>
      <c r="Y21" s="68">
        <f t="shared" si="4"/>
        <v>-0.7836838922115449</v>
      </c>
      <c r="Z21" s="78">
        <v>735057.1</v>
      </c>
      <c r="AA21" s="79">
        <v>58737</v>
      </c>
      <c r="AB21" s="71">
        <f t="shared" si="3"/>
        <v>12.51437935202683</v>
      </c>
    </row>
    <row r="22" spans="1:28" s="29" customFormat="1" ht="11.25">
      <c r="A22" s="32">
        <v>16</v>
      </c>
      <c r="B22" s="72" t="s">
        <v>28</v>
      </c>
      <c r="C22" s="53" t="s">
        <v>101</v>
      </c>
      <c r="D22" s="54" t="s">
        <v>29</v>
      </c>
      <c r="E22" s="55" t="s">
        <v>101</v>
      </c>
      <c r="F22" s="56">
        <v>43182</v>
      </c>
      <c r="G22" s="57" t="s">
        <v>40</v>
      </c>
      <c r="H22" s="58">
        <v>44</v>
      </c>
      <c r="I22" s="58">
        <v>44</v>
      </c>
      <c r="J22" s="92">
        <v>44</v>
      </c>
      <c r="K22" s="59">
        <v>1</v>
      </c>
      <c r="L22" s="60">
        <v>11275.16</v>
      </c>
      <c r="M22" s="61">
        <v>764</v>
      </c>
      <c r="N22" s="60">
        <v>16835.73</v>
      </c>
      <c r="O22" s="61">
        <v>1203</v>
      </c>
      <c r="P22" s="60">
        <v>14213.87</v>
      </c>
      <c r="Q22" s="61">
        <v>961</v>
      </c>
      <c r="R22" s="62">
        <f t="shared" si="0"/>
        <v>42324.76</v>
      </c>
      <c r="S22" s="63">
        <f t="shared" si="1"/>
        <v>2928</v>
      </c>
      <c r="T22" s="64">
        <f>S22/J22</f>
        <v>66.54545454545455</v>
      </c>
      <c r="U22" s="65">
        <f t="shared" si="2"/>
        <v>14.455177595628417</v>
      </c>
      <c r="V22" s="66"/>
      <c r="W22" s="67"/>
      <c r="X22" s="68"/>
      <c r="Y22" s="68"/>
      <c r="Z22" s="81">
        <v>42324.76</v>
      </c>
      <c r="AA22" s="82">
        <v>2928</v>
      </c>
      <c r="AB22" s="71">
        <f t="shared" si="3"/>
        <v>14.455177595628417</v>
      </c>
    </row>
    <row r="23" spans="1:28" s="29" customFormat="1" ht="11.25">
      <c r="A23" s="32">
        <v>17</v>
      </c>
      <c r="B23" s="80"/>
      <c r="C23" s="73" t="s">
        <v>93</v>
      </c>
      <c r="D23" s="74" t="s">
        <v>29</v>
      </c>
      <c r="E23" s="75" t="s">
        <v>94</v>
      </c>
      <c r="F23" s="76">
        <v>43175</v>
      </c>
      <c r="G23" s="57" t="s">
        <v>39</v>
      </c>
      <c r="H23" s="77">
        <v>166</v>
      </c>
      <c r="I23" s="77">
        <v>31</v>
      </c>
      <c r="J23" s="92">
        <v>31</v>
      </c>
      <c r="K23" s="59">
        <v>2</v>
      </c>
      <c r="L23" s="60">
        <v>9611.37</v>
      </c>
      <c r="M23" s="61">
        <v>599</v>
      </c>
      <c r="N23" s="60">
        <v>17656.51</v>
      </c>
      <c r="O23" s="61">
        <v>1109</v>
      </c>
      <c r="P23" s="60">
        <v>16248.52</v>
      </c>
      <c r="Q23" s="61">
        <v>969</v>
      </c>
      <c r="R23" s="62">
        <f t="shared" si="0"/>
        <v>43516.399999999994</v>
      </c>
      <c r="S23" s="63">
        <f t="shared" si="1"/>
        <v>2677</v>
      </c>
      <c r="T23" s="64">
        <f>S23/J23</f>
        <v>86.35483870967742</v>
      </c>
      <c r="U23" s="65">
        <f t="shared" si="2"/>
        <v>16.255659320134477</v>
      </c>
      <c r="V23" s="66">
        <v>184589.65999999997</v>
      </c>
      <c r="W23" s="67">
        <v>13437</v>
      </c>
      <c r="X23" s="68">
        <f aca="true" t="shared" si="5" ref="X23:Y26">IF(V23&lt;&gt;0,-(V23-R23)/V23,"")</f>
        <v>-0.7642533173309924</v>
      </c>
      <c r="Y23" s="68">
        <f t="shared" si="5"/>
        <v>-0.800773982287713</v>
      </c>
      <c r="Z23" s="78">
        <v>348803.3</v>
      </c>
      <c r="AA23" s="79">
        <v>26354</v>
      </c>
      <c r="AB23" s="71">
        <f t="shared" si="3"/>
        <v>13.235307733171435</v>
      </c>
    </row>
    <row r="24" spans="1:28" s="29" customFormat="1" ht="11.25">
      <c r="A24" s="32">
        <v>18</v>
      </c>
      <c r="B24" s="80"/>
      <c r="C24" s="73" t="s">
        <v>62</v>
      </c>
      <c r="D24" s="74" t="s">
        <v>35</v>
      </c>
      <c r="E24" s="75" t="s">
        <v>62</v>
      </c>
      <c r="F24" s="76">
        <v>43147</v>
      </c>
      <c r="G24" s="57" t="s">
        <v>39</v>
      </c>
      <c r="H24" s="77">
        <v>5</v>
      </c>
      <c r="I24" s="77">
        <v>4</v>
      </c>
      <c r="J24" s="92">
        <v>4</v>
      </c>
      <c r="K24" s="59">
        <v>6</v>
      </c>
      <c r="L24" s="60">
        <v>3864.04</v>
      </c>
      <c r="M24" s="61">
        <v>401</v>
      </c>
      <c r="N24" s="60">
        <v>10788.2</v>
      </c>
      <c r="O24" s="61">
        <v>1004</v>
      </c>
      <c r="P24" s="60">
        <v>13340.4</v>
      </c>
      <c r="Q24" s="61">
        <v>1175</v>
      </c>
      <c r="R24" s="62">
        <f t="shared" si="0"/>
        <v>27992.64</v>
      </c>
      <c r="S24" s="63">
        <f t="shared" si="1"/>
        <v>2580</v>
      </c>
      <c r="T24" s="64">
        <f>S24/J24</f>
        <v>645</v>
      </c>
      <c r="U24" s="65">
        <f t="shared" si="2"/>
        <v>10.84986046511628</v>
      </c>
      <c r="V24" s="66">
        <v>76557.19</v>
      </c>
      <c r="W24" s="67">
        <v>7964</v>
      </c>
      <c r="X24" s="68">
        <f t="shared" si="5"/>
        <v>-0.6343564856547113</v>
      </c>
      <c r="Y24" s="68">
        <f t="shared" si="5"/>
        <v>-0.6760421898543445</v>
      </c>
      <c r="Z24" s="78">
        <v>760967.2</v>
      </c>
      <c r="AA24" s="79">
        <v>74456</v>
      </c>
      <c r="AB24" s="71">
        <f t="shared" si="3"/>
        <v>10.220361018588159</v>
      </c>
    </row>
    <row r="25" spans="1:28" s="29" customFormat="1" ht="11.25">
      <c r="A25" s="32">
        <v>19</v>
      </c>
      <c r="B25" s="52"/>
      <c r="C25" s="53" t="s">
        <v>86</v>
      </c>
      <c r="D25" s="54" t="s">
        <v>31</v>
      </c>
      <c r="E25" s="55" t="s">
        <v>87</v>
      </c>
      <c r="F25" s="56">
        <v>43175</v>
      </c>
      <c r="G25" s="57" t="s">
        <v>41</v>
      </c>
      <c r="H25" s="58">
        <v>25</v>
      </c>
      <c r="I25" s="58">
        <v>23</v>
      </c>
      <c r="J25" s="92">
        <v>23</v>
      </c>
      <c r="K25" s="59">
        <v>2</v>
      </c>
      <c r="L25" s="60">
        <v>3997.3</v>
      </c>
      <c r="M25" s="61">
        <v>338</v>
      </c>
      <c r="N25" s="60">
        <v>8513.45</v>
      </c>
      <c r="O25" s="61">
        <v>676</v>
      </c>
      <c r="P25" s="60">
        <v>7415.14</v>
      </c>
      <c r="Q25" s="61">
        <v>521</v>
      </c>
      <c r="R25" s="62">
        <f t="shared" si="0"/>
        <v>19925.89</v>
      </c>
      <c r="S25" s="63">
        <f t="shared" si="1"/>
        <v>1535</v>
      </c>
      <c r="T25" s="64">
        <f>S25/J25</f>
        <v>66.73913043478261</v>
      </c>
      <c r="U25" s="65">
        <f t="shared" si="2"/>
        <v>12.981035830618891</v>
      </c>
      <c r="V25" s="66">
        <v>25149.16</v>
      </c>
      <c r="W25" s="67">
        <v>1791</v>
      </c>
      <c r="X25" s="68">
        <f t="shared" si="5"/>
        <v>-0.2076916286667229</v>
      </c>
      <c r="Y25" s="68">
        <f t="shared" si="5"/>
        <v>-0.14293690675600224</v>
      </c>
      <c r="Z25" s="69">
        <v>68467.96</v>
      </c>
      <c r="AA25" s="70">
        <v>5500</v>
      </c>
      <c r="AB25" s="71">
        <f t="shared" si="3"/>
        <v>12.448720000000002</v>
      </c>
    </row>
    <row r="26" spans="1:28" s="29" customFormat="1" ht="11.25">
      <c r="A26" s="32">
        <v>20</v>
      </c>
      <c r="B26" s="52"/>
      <c r="C26" s="53" t="s">
        <v>84</v>
      </c>
      <c r="D26" s="54" t="s">
        <v>29</v>
      </c>
      <c r="E26" s="55" t="s">
        <v>84</v>
      </c>
      <c r="F26" s="56">
        <v>43168</v>
      </c>
      <c r="G26" s="57" t="s">
        <v>32</v>
      </c>
      <c r="H26" s="58">
        <v>28</v>
      </c>
      <c r="I26" s="58">
        <v>6</v>
      </c>
      <c r="J26" s="92">
        <v>6</v>
      </c>
      <c r="K26" s="59">
        <v>3</v>
      </c>
      <c r="L26" s="60">
        <v>7916</v>
      </c>
      <c r="M26" s="61">
        <v>352</v>
      </c>
      <c r="N26" s="60">
        <v>14687</v>
      </c>
      <c r="O26" s="61">
        <v>638</v>
      </c>
      <c r="P26" s="60">
        <v>11896</v>
      </c>
      <c r="Q26" s="61">
        <v>534</v>
      </c>
      <c r="R26" s="62">
        <f t="shared" si="0"/>
        <v>34499</v>
      </c>
      <c r="S26" s="63">
        <f t="shared" si="1"/>
        <v>1524</v>
      </c>
      <c r="T26" s="64">
        <f>S26/J26</f>
        <v>254</v>
      </c>
      <c r="U26" s="65">
        <f t="shared" si="2"/>
        <v>22.63713910761155</v>
      </c>
      <c r="V26" s="66">
        <v>46976</v>
      </c>
      <c r="W26" s="67">
        <v>2394</v>
      </c>
      <c r="X26" s="68">
        <f t="shared" si="5"/>
        <v>-0.26560371253405995</v>
      </c>
      <c r="Y26" s="68">
        <f t="shared" si="5"/>
        <v>-0.3634085213032581</v>
      </c>
      <c r="Z26" s="69">
        <v>323596</v>
      </c>
      <c r="AA26" s="70">
        <v>19439</v>
      </c>
      <c r="AB26" s="71">
        <f t="shared" si="3"/>
        <v>16.646741087504502</v>
      </c>
    </row>
    <row r="27" spans="1:28" s="29" customFormat="1" ht="11.25">
      <c r="A27" s="32">
        <v>21</v>
      </c>
      <c r="B27" s="72" t="s">
        <v>28</v>
      </c>
      <c r="C27" s="53" t="s">
        <v>104</v>
      </c>
      <c r="D27" s="54"/>
      <c r="E27" s="55" t="s">
        <v>105</v>
      </c>
      <c r="F27" s="56">
        <v>43182</v>
      </c>
      <c r="G27" s="57" t="s">
        <v>46</v>
      </c>
      <c r="H27" s="58">
        <v>14</v>
      </c>
      <c r="I27" s="58">
        <v>14</v>
      </c>
      <c r="J27" s="92">
        <v>14</v>
      </c>
      <c r="K27" s="59">
        <v>1</v>
      </c>
      <c r="L27" s="60">
        <v>2270.36</v>
      </c>
      <c r="M27" s="61">
        <v>269</v>
      </c>
      <c r="N27" s="60">
        <v>4954.1</v>
      </c>
      <c r="O27" s="61">
        <v>487</v>
      </c>
      <c r="P27" s="60">
        <v>4897.58</v>
      </c>
      <c r="Q27" s="61">
        <v>503</v>
      </c>
      <c r="R27" s="62">
        <f t="shared" si="0"/>
        <v>12122.04</v>
      </c>
      <c r="S27" s="63">
        <f t="shared" si="1"/>
        <v>1259</v>
      </c>
      <c r="T27" s="64">
        <f>S27/J27</f>
        <v>89.92857142857143</v>
      </c>
      <c r="U27" s="65">
        <f t="shared" si="2"/>
        <v>9.62830818109611</v>
      </c>
      <c r="V27" s="66"/>
      <c r="W27" s="67"/>
      <c r="X27" s="68"/>
      <c r="Y27" s="68"/>
      <c r="Z27" s="69">
        <v>12122.04</v>
      </c>
      <c r="AA27" s="70">
        <v>1259</v>
      </c>
      <c r="AB27" s="71">
        <f t="shared" si="3"/>
        <v>9.62830818109611</v>
      </c>
    </row>
    <row r="28" spans="1:28" s="29" customFormat="1" ht="11.25">
      <c r="A28" s="32">
        <v>22</v>
      </c>
      <c r="B28" s="80"/>
      <c r="C28" s="73" t="s">
        <v>49</v>
      </c>
      <c r="D28" s="74" t="s">
        <v>33</v>
      </c>
      <c r="E28" s="75" t="s">
        <v>49</v>
      </c>
      <c r="F28" s="76">
        <v>43035</v>
      </c>
      <c r="G28" s="57" t="s">
        <v>37</v>
      </c>
      <c r="H28" s="77">
        <v>377</v>
      </c>
      <c r="I28" s="77">
        <v>7</v>
      </c>
      <c r="J28" s="92">
        <v>7</v>
      </c>
      <c r="K28" s="59">
        <v>22</v>
      </c>
      <c r="L28" s="60">
        <v>2427</v>
      </c>
      <c r="M28" s="61">
        <v>298</v>
      </c>
      <c r="N28" s="60">
        <v>7151</v>
      </c>
      <c r="O28" s="61">
        <v>799</v>
      </c>
      <c r="P28" s="60">
        <v>60</v>
      </c>
      <c r="Q28" s="61">
        <v>12</v>
      </c>
      <c r="R28" s="62">
        <f t="shared" si="0"/>
        <v>9638</v>
      </c>
      <c r="S28" s="63">
        <f t="shared" si="1"/>
        <v>1109</v>
      </c>
      <c r="T28" s="64">
        <f>S28/J28</f>
        <v>158.42857142857142</v>
      </c>
      <c r="U28" s="65">
        <f t="shared" si="2"/>
        <v>8.690712353471596</v>
      </c>
      <c r="V28" s="66">
        <v>12641</v>
      </c>
      <c r="W28" s="67">
        <v>2437</v>
      </c>
      <c r="X28" s="68">
        <f aca="true" t="shared" si="6" ref="X28:Y35">IF(V28&lt;&gt;0,-(V28-R28)/V28,"")</f>
        <v>-0.23756031959496876</v>
      </c>
      <c r="Y28" s="68">
        <f t="shared" si="6"/>
        <v>-0.5449322938038572</v>
      </c>
      <c r="Z28" s="78">
        <v>65717441</v>
      </c>
      <c r="AA28" s="79">
        <v>5543991</v>
      </c>
      <c r="AB28" s="71">
        <f t="shared" si="3"/>
        <v>11.85381451737566</v>
      </c>
    </row>
    <row r="29" spans="1:28" s="29" customFormat="1" ht="11.25">
      <c r="A29" s="32">
        <v>23</v>
      </c>
      <c r="B29" s="52"/>
      <c r="C29" s="73" t="s">
        <v>69</v>
      </c>
      <c r="D29" s="74" t="s">
        <v>33</v>
      </c>
      <c r="E29" s="75" t="s">
        <v>70</v>
      </c>
      <c r="F29" s="76">
        <v>43154</v>
      </c>
      <c r="G29" s="57" t="s">
        <v>37</v>
      </c>
      <c r="H29" s="77">
        <v>229</v>
      </c>
      <c r="I29" s="77">
        <v>14</v>
      </c>
      <c r="J29" s="92">
        <v>14</v>
      </c>
      <c r="K29" s="59">
        <v>5</v>
      </c>
      <c r="L29" s="60">
        <v>1759</v>
      </c>
      <c r="M29" s="61">
        <v>224</v>
      </c>
      <c r="N29" s="60">
        <v>4656</v>
      </c>
      <c r="O29" s="61">
        <v>385</v>
      </c>
      <c r="P29" s="60">
        <v>5458</v>
      </c>
      <c r="Q29" s="61">
        <v>439</v>
      </c>
      <c r="R29" s="62">
        <f t="shared" si="0"/>
        <v>11873</v>
      </c>
      <c r="S29" s="63">
        <f t="shared" si="1"/>
        <v>1048</v>
      </c>
      <c r="T29" s="64">
        <f>S29/J29</f>
        <v>74.85714285714286</v>
      </c>
      <c r="U29" s="65">
        <f t="shared" si="2"/>
        <v>11.329198473282442</v>
      </c>
      <c r="V29" s="66">
        <v>45649</v>
      </c>
      <c r="W29" s="67">
        <v>3640</v>
      </c>
      <c r="X29" s="68">
        <f t="shared" si="6"/>
        <v>-0.7399066792262701</v>
      </c>
      <c r="Y29" s="68">
        <f t="shared" si="6"/>
        <v>-0.7120879120879121</v>
      </c>
      <c r="Z29" s="78">
        <v>2036968</v>
      </c>
      <c r="AA29" s="79">
        <v>163631</v>
      </c>
      <c r="AB29" s="71">
        <f t="shared" si="3"/>
        <v>12.448545813446108</v>
      </c>
    </row>
    <row r="30" spans="1:28" s="29" customFormat="1" ht="11.25">
      <c r="A30" s="32">
        <v>24</v>
      </c>
      <c r="B30" s="52"/>
      <c r="C30" s="53" t="s">
        <v>67</v>
      </c>
      <c r="D30" s="54" t="s">
        <v>31</v>
      </c>
      <c r="E30" s="55" t="s">
        <v>67</v>
      </c>
      <c r="F30" s="56">
        <v>43123</v>
      </c>
      <c r="G30" s="57" t="s">
        <v>48</v>
      </c>
      <c r="H30" s="58">
        <v>197</v>
      </c>
      <c r="I30" s="58">
        <v>8</v>
      </c>
      <c r="J30" s="92">
        <v>8</v>
      </c>
      <c r="K30" s="59">
        <v>5</v>
      </c>
      <c r="L30" s="60">
        <v>1671</v>
      </c>
      <c r="M30" s="61">
        <v>139</v>
      </c>
      <c r="N30" s="60">
        <v>4306</v>
      </c>
      <c r="O30" s="61">
        <v>327</v>
      </c>
      <c r="P30" s="60">
        <v>5238</v>
      </c>
      <c r="Q30" s="61">
        <v>387</v>
      </c>
      <c r="R30" s="62">
        <f t="shared" si="0"/>
        <v>11215</v>
      </c>
      <c r="S30" s="63">
        <f t="shared" si="1"/>
        <v>853</v>
      </c>
      <c r="T30" s="64">
        <f>S30/J30</f>
        <v>106.625</v>
      </c>
      <c r="U30" s="65">
        <f t="shared" si="2"/>
        <v>13.147713950762016</v>
      </c>
      <c r="V30" s="66">
        <v>13951</v>
      </c>
      <c r="W30" s="67">
        <v>1133</v>
      </c>
      <c r="X30" s="68">
        <f t="shared" si="6"/>
        <v>-0.19611497383700094</v>
      </c>
      <c r="Y30" s="68">
        <f t="shared" si="6"/>
        <v>-0.2471315092674316</v>
      </c>
      <c r="Z30" s="69">
        <v>1189725.07</v>
      </c>
      <c r="AA30" s="70">
        <v>102288</v>
      </c>
      <c r="AB30" s="71">
        <f t="shared" si="3"/>
        <v>11.631130435632723</v>
      </c>
    </row>
    <row r="31" spans="1:28" s="29" customFormat="1" ht="11.25">
      <c r="A31" s="32">
        <v>25</v>
      </c>
      <c r="B31" s="72" t="s">
        <v>28</v>
      </c>
      <c r="C31" s="53" t="s">
        <v>96</v>
      </c>
      <c r="D31" s="54"/>
      <c r="E31" s="55" t="s">
        <v>96</v>
      </c>
      <c r="F31" s="56">
        <v>42452</v>
      </c>
      <c r="G31" s="57" t="s">
        <v>41</v>
      </c>
      <c r="H31" s="58">
        <v>22</v>
      </c>
      <c r="I31" s="58">
        <v>22</v>
      </c>
      <c r="J31" s="92">
        <v>22</v>
      </c>
      <c r="K31" s="59">
        <v>1</v>
      </c>
      <c r="L31" s="60">
        <v>2602</v>
      </c>
      <c r="M31" s="61">
        <v>190</v>
      </c>
      <c r="N31" s="60">
        <v>3853</v>
      </c>
      <c r="O31" s="61">
        <v>277</v>
      </c>
      <c r="P31" s="60">
        <v>5022.35</v>
      </c>
      <c r="Q31" s="61">
        <v>367</v>
      </c>
      <c r="R31" s="62">
        <f t="shared" si="0"/>
        <v>11477.35</v>
      </c>
      <c r="S31" s="63">
        <f t="shared" si="1"/>
        <v>834</v>
      </c>
      <c r="T31" s="64">
        <f>S31/J31</f>
        <v>37.90909090909091</v>
      </c>
      <c r="U31" s="65">
        <f t="shared" si="2"/>
        <v>13.761810551558753</v>
      </c>
      <c r="V31" s="66">
        <v>0</v>
      </c>
      <c r="W31" s="67">
        <v>0</v>
      </c>
      <c r="X31" s="68">
        <f t="shared" si="6"/>
      </c>
      <c r="Y31" s="68">
        <f t="shared" si="6"/>
      </c>
      <c r="Z31" s="69">
        <v>14800.85</v>
      </c>
      <c r="AA31" s="70">
        <v>1139</v>
      </c>
      <c r="AB31" s="71">
        <f t="shared" si="3"/>
        <v>12.994600526777875</v>
      </c>
    </row>
    <row r="32" spans="1:28" s="29" customFormat="1" ht="11.25">
      <c r="A32" s="32">
        <v>26</v>
      </c>
      <c r="B32" s="52"/>
      <c r="C32" s="53" t="s">
        <v>53</v>
      </c>
      <c r="D32" s="54" t="s">
        <v>29</v>
      </c>
      <c r="E32" s="55" t="s">
        <v>45</v>
      </c>
      <c r="F32" s="56">
        <v>43133</v>
      </c>
      <c r="G32" s="57" t="s">
        <v>40</v>
      </c>
      <c r="H32" s="58">
        <v>7</v>
      </c>
      <c r="I32" s="58">
        <v>4</v>
      </c>
      <c r="J32" s="92">
        <v>4</v>
      </c>
      <c r="K32" s="59">
        <v>8</v>
      </c>
      <c r="L32" s="60">
        <v>2645</v>
      </c>
      <c r="M32" s="61">
        <v>256</v>
      </c>
      <c r="N32" s="60">
        <v>1524.2</v>
      </c>
      <c r="O32" s="61">
        <v>253</v>
      </c>
      <c r="P32" s="60">
        <v>1909.2</v>
      </c>
      <c r="Q32" s="61">
        <v>296</v>
      </c>
      <c r="R32" s="62">
        <f t="shared" si="0"/>
        <v>6078.4</v>
      </c>
      <c r="S32" s="63">
        <f t="shared" si="1"/>
        <v>805</v>
      </c>
      <c r="T32" s="64">
        <f>S32/J32</f>
        <v>201.25</v>
      </c>
      <c r="U32" s="65">
        <f t="shared" si="2"/>
        <v>7.550807453416149</v>
      </c>
      <c r="V32" s="66">
        <v>1790</v>
      </c>
      <c r="W32" s="67">
        <v>148</v>
      </c>
      <c r="X32" s="68">
        <f t="shared" si="6"/>
        <v>2.395754189944134</v>
      </c>
      <c r="Y32" s="68">
        <f t="shared" si="6"/>
        <v>4.4391891891891895</v>
      </c>
      <c r="Z32" s="78">
        <v>528526.18</v>
      </c>
      <c r="AA32" s="79">
        <v>37226</v>
      </c>
      <c r="AB32" s="71">
        <f t="shared" si="3"/>
        <v>14.19776983828507</v>
      </c>
    </row>
    <row r="33" spans="1:28" s="29" customFormat="1" ht="11.25">
      <c r="A33" s="32">
        <v>27</v>
      </c>
      <c r="B33" s="52"/>
      <c r="C33" s="53" t="s">
        <v>54</v>
      </c>
      <c r="D33" s="54" t="s">
        <v>38</v>
      </c>
      <c r="E33" s="55" t="s">
        <v>54</v>
      </c>
      <c r="F33" s="56">
        <v>43133</v>
      </c>
      <c r="G33" s="57" t="s">
        <v>48</v>
      </c>
      <c r="H33" s="58">
        <v>271</v>
      </c>
      <c r="I33" s="58">
        <v>3</v>
      </c>
      <c r="J33" s="92">
        <v>3</v>
      </c>
      <c r="K33" s="59">
        <v>8</v>
      </c>
      <c r="L33" s="60">
        <v>1426</v>
      </c>
      <c r="M33" s="61">
        <v>164</v>
      </c>
      <c r="N33" s="60">
        <v>2813</v>
      </c>
      <c r="O33" s="61">
        <v>317</v>
      </c>
      <c r="P33" s="60">
        <v>2506</v>
      </c>
      <c r="Q33" s="61">
        <v>280</v>
      </c>
      <c r="R33" s="62">
        <f t="shared" si="0"/>
        <v>6745</v>
      </c>
      <c r="S33" s="63">
        <f t="shared" si="1"/>
        <v>761</v>
      </c>
      <c r="T33" s="64">
        <f>S33/J33</f>
        <v>253.66666666666666</v>
      </c>
      <c r="U33" s="65">
        <f t="shared" si="2"/>
        <v>8.863337713534822</v>
      </c>
      <c r="V33" s="66">
        <v>6243.66</v>
      </c>
      <c r="W33" s="67">
        <v>683</v>
      </c>
      <c r="X33" s="68">
        <f t="shared" si="6"/>
        <v>0.08029585211238283</v>
      </c>
      <c r="Y33" s="68">
        <f t="shared" si="6"/>
        <v>0.11420204978038068</v>
      </c>
      <c r="Z33" s="69">
        <v>10983218.2</v>
      </c>
      <c r="AA33" s="70">
        <v>841220</v>
      </c>
      <c r="AB33" s="71">
        <f t="shared" si="3"/>
        <v>13.056297044768312</v>
      </c>
    </row>
    <row r="34" spans="1:28" s="29" customFormat="1" ht="11.25">
      <c r="A34" s="32">
        <v>28</v>
      </c>
      <c r="B34" s="52"/>
      <c r="C34" s="53" t="s">
        <v>68</v>
      </c>
      <c r="D34" s="54" t="s">
        <v>33</v>
      </c>
      <c r="E34" s="53" t="s">
        <v>68</v>
      </c>
      <c r="F34" s="56">
        <v>43154</v>
      </c>
      <c r="G34" s="57" t="s">
        <v>32</v>
      </c>
      <c r="H34" s="58">
        <v>314</v>
      </c>
      <c r="I34" s="58">
        <v>6</v>
      </c>
      <c r="J34" s="92">
        <v>6</v>
      </c>
      <c r="K34" s="59">
        <v>5</v>
      </c>
      <c r="L34" s="60">
        <v>1267</v>
      </c>
      <c r="M34" s="61">
        <v>122</v>
      </c>
      <c r="N34" s="60">
        <v>2998</v>
      </c>
      <c r="O34" s="61">
        <v>270</v>
      </c>
      <c r="P34" s="60">
        <v>3353</v>
      </c>
      <c r="Q34" s="61">
        <v>298</v>
      </c>
      <c r="R34" s="62">
        <f t="shared" si="0"/>
        <v>7618</v>
      </c>
      <c r="S34" s="63">
        <f t="shared" si="1"/>
        <v>690</v>
      </c>
      <c r="T34" s="64">
        <f>S34/J34</f>
        <v>115</v>
      </c>
      <c r="U34" s="65">
        <f t="shared" si="2"/>
        <v>11.040579710144927</v>
      </c>
      <c r="V34" s="66">
        <v>48015</v>
      </c>
      <c r="W34" s="67">
        <v>3812</v>
      </c>
      <c r="X34" s="68">
        <f t="shared" si="6"/>
        <v>-0.8413412475268145</v>
      </c>
      <c r="Y34" s="68">
        <f t="shared" si="6"/>
        <v>-0.8189926547743966</v>
      </c>
      <c r="Z34" s="69">
        <v>3860011</v>
      </c>
      <c r="AA34" s="70">
        <v>314254</v>
      </c>
      <c r="AB34" s="71">
        <f t="shared" si="3"/>
        <v>12.283092657531805</v>
      </c>
    </row>
    <row r="35" spans="1:28" s="29" customFormat="1" ht="11.25">
      <c r="A35" s="32">
        <v>29</v>
      </c>
      <c r="B35" s="52"/>
      <c r="C35" s="53" t="s">
        <v>89</v>
      </c>
      <c r="D35" s="54" t="s">
        <v>38</v>
      </c>
      <c r="E35" s="55" t="s">
        <v>90</v>
      </c>
      <c r="F35" s="56">
        <v>43175</v>
      </c>
      <c r="G35" s="57" t="s">
        <v>30</v>
      </c>
      <c r="H35" s="58">
        <v>31</v>
      </c>
      <c r="I35" s="58">
        <v>31</v>
      </c>
      <c r="J35" s="92">
        <v>31</v>
      </c>
      <c r="K35" s="59">
        <v>1</v>
      </c>
      <c r="L35" s="60">
        <v>2034</v>
      </c>
      <c r="M35" s="61">
        <v>89</v>
      </c>
      <c r="N35" s="60">
        <v>5011.93</v>
      </c>
      <c r="O35" s="61">
        <v>215</v>
      </c>
      <c r="P35" s="60">
        <v>4469.85</v>
      </c>
      <c r="Q35" s="61">
        <v>232</v>
      </c>
      <c r="R35" s="62">
        <f t="shared" si="0"/>
        <v>11515.78</v>
      </c>
      <c r="S35" s="63">
        <f t="shared" si="1"/>
        <v>536</v>
      </c>
      <c r="T35" s="64">
        <f>S35/J35</f>
        <v>17.29032258064516</v>
      </c>
      <c r="U35" s="65">
        <f t="shared" si="2"/>
        <v>21.484664179104477</v>
      </c>
      <c r="V35" s="66">
        <v>30868.14</v>
      </c>
      <c r="W35" s="67">
        <v>1867</v>
      </c>
      <c r="X35" s="68">
        <f t="shared" si="6"/>
        <v>-0.6269363816543531</v>
      </c>
      <c r="Y35" s="68">
        <f t="shared" si="6"/>
        <v>-0.7129084092126406</v>
      </c>
      <c r="Z35" s="69">
        <v>62017.23</v>
      </c>
      <c r="AA35" s="70">
        <v>3764</v>
      </c>
      <c r="AB35" s="71">
        <f t="shared" si="3"/>
        <v>16.476416046758768</v>
      </c>
    </row>
    <row r="36" spans="1:28" s="29" customFormat="1" ht="11.25">
      <c r="A36" s="32">
        <v>30</v>
      </c>
      <c r="B36" s="72" t="s">
        <v>28</v>
      </c>
      <c r="C36" s="83" t="s">
        <v>103</v>
      </c>
      <c r="D36" s="54" t="s">
        <v>35</v>
      </c>
      <c r="E36" s="84" t="s">
        <v>103</v>
      </c>
      <c r="F36" s="56">
        <v>43182</v>
      </c>
      <c r="G36" s="57" t="s">
        <v>43</v>
      </c>
      <c r="H36" s="58">
        <v>8</v>
      </c>
      <c r="I36" s="58">
        <v>8</v>
      </c>
      <c r="J36" s="92">
        <v>8</v>
      </c>
      <c r="K36" s="59">
        <v>1</v>
      </c>
      <c r="L36" s="60">
        <v>2802</v>
      </c>
      <c r="M36" s="61">
        <v>235</v>
      </c>
      <c r="N36" s="60">
        <v>823</v>
      </c>
      <c r="O36" s="61">
        <v>100</v>
      </c>
      <c r="P36" s="60">
        <v>1048</v>
      </c>
      <c r="Q36" s="61">
        <v>107</v>
      </c>
      <c r="R36" s="62">
        <f t="shared" si="0"/>
        <v>4673</v>
      </c>
      <c r="S36" s="63">
        <f t="shared" si="1"/>
        <v>442</v>
      </c>
      <c r="T36" s="64">
        <f>S36/J36</f>
        <v>55.25</v>
      </c>
      <c r="U36" s="65">
        <f t="shared" si="2"/>
        <v>10.572398190045249</v>
      </c>
      <c r="V36" s="66"/>
      <c r="W36" s="67"/>
      <c r="X36" s="68"/>
      <c r="Y36" s="68"/>
      <c r="Z36" s="66">
        <v>4673</v>
      </c>
      <c r="AA36" s="67">
        <v>442</v>
      </c>
      <c r="AB36" s="71">
        <f t="shared" si="3"/>
        <v>10.572398190045249</v>
      </c>
    </row>
    <row r="37" spans="1:28" s="29" customFormat="1" ht="11.25">
      <c r="A37" s="32">
        <v>31</v>
      </c>
      <c r="B37" s="72" t="s">
        <v>28</v>
      </c>
      <c r="C37" s="53" t="s">
        <v>97</v>
      </c>
      <c r="D37" s="54"/>
      <c r="E37" s="55" t="s">
        <v>97</v>
      </c>
      <c r="F37" s="56">
        <v>43182</v>
      </c>
      <c r="G37" s="57" t="s">
        <v>41</v>
      </c>
      <c r="H37" s="58">
        <v>14</v>
      </c>
      <c r="I37" s="58">
        <v>14</v>
      </c>
      <c r="J37" s="92">
        <v>14</v>
      </c>
      <c r="K37" s="59">
        <v>1</v>
      </c>
      <c r="L37" s="60">
        <v>1162</v>
      </c>
      <c r="M37" s="61">
        <v>81</v>
      </c>
      <c r="N37" s="60">
        <v>1854.5</v>
      </c>
      <c r="O37" s="61">
        <v>132</v>
      </c>
      <c r="P37" s="60">
        <v>1982</v>
      </c>
      <c r="Q37" s="61">
        <v>162</v>
      </c>
      <c r="R37" s="62">
        <f t="shared" si="0"/>
        <v>4998.5</v>
      </c>
      <c r="S37" s="63">
        <f t="shared" si="1"/>
        <v>375</v>
      </c>
      <c r="T37" s="64">
        <f>S37/J37</f>
        <v>26.785714285714285</v>
      </c>
      <c r="U37" s="65">
        <f t="shared" si="2"/>
        <v>13.329333333333333</v>
      </c>
      <c r="V37" s="66">
        <v>0</v>
      </c>
      <c r="W37" s="67">
        <v>0</v>
      </c>
      <c r="X37" s="68">
        <f aca="true" t="shared" si="7" ref="X37:X50">IF(V37&lt;&gt;0,-(V37-R37)/V37,"")</f>
      </c>
      <c r="Y37" s="68">
        <f aca="true" t="shared" si="8" ref="Y37:Y50">IF(W37&lt;&gt;0,-(W37-S37)/W37,"")</f>
      </c>
      <c r="Z37" s="69">
        <v>6310.5</v>
      </c>
      <c r="AA37" s="70">
        <v>466</v>
      </c>
      <c r="AB37" s="71">
        <f t="shared" si="3"/>
        <v>13.541845493562231</v>
      </c>
    </row>
    <row r="38" spans="1:28" s="29" customFormat="1" ht="11.25">
      <c r="A38" s="32">
        <v>32</v>
      </c>
      <c r="B38" s="52"/>
      <c r="C38" s="53" t="s">
        <v>92</v>
      </c>
      <c r="D38" s="54" t="s">
        <v>35</v>
      </c>
      <c r="E38" s="55" t="s">
        <v>92</v>
      </c>
      <c r="F38" s="56">
        <v>43175</v>
      </c>
      <c r="G38" s="57" t="s">
        <v>42</v>
      </c>
      <c r="H38" s="58">
        <v>117</v>
      </c>
      <c r="I38" s="58">
        <v>19</v>
      </c>
      <c r="J38" s="92">
        <v>19</v>
      </c>
      <c r="K38" s="59">
        <v>2</v>
      </c>
      <c r="L38" s="60">
        <v>541</v>
      </c>
      <c r="M38" s="61">
        <v>64</v>
      </c>
      <c r="N38" s="60">
        <v>1098</v>
      </c>
      <c r="O38" s="61">
        <v>117</v>
      </c>
      <c r="P38" s="60">
        <v>1285</v>
      </c>
      <c r="Q38" s="61">
        <v>136</v>
      </c>
      <c r="R38" s="62">
        <f t="shared" si="0"/>
        <v>2924</v>
      </c>
      <c r="S38" s="63">
        <f t="shared" si="1"/>
        <v>317</v>
      </c>
      <c r="T38" s="64">
        <f>S38/J38</f>
        <v>16.68421052631579</v>
      </c>
      <c r="U38" s="65">
        <f t="shared" si="2"/>
        <v>9.22397476340694</v>
      </c>
      <c r="V38" s="66">
        <v>42960</v>
      </c>
      <c r="W38" s="67">
        <v>3500</v>
      </c>
      <c r="X38" s="68">
        <f t="shared" si="7"/>
        <v>-0.9319366852886406</v>
      </c>
      <c r="Y38" s="68">
        <f t="shared" si="8"/>
        <v>-0.9094285714285715</v>
      </c>
      <c r="Z38" s="69">
        <v>76513</v>
      </c>
      <c r="AA38" s="70">
        <v>6822</v>
      </c>
      <c r="AB38" s="71">
        <f t="shared" si="3"/>
        <v>11.21562591615362</v>
      </c>
    </row>
    <row r="39" spans="1:28" s="29" customFormat="1" ht="11.25">
      <c r="A39" s="32">
        <v>33</v>
      </c>
      <c r="B39" s="52"/>
      <c r="C39" s="73" t="s">
        <v>52</v>
      </c>
      <c r="D39" s="74" t="s">
        <v>44</v>
      </c>
      <c r="E39" s="75" t="s">
        <v>52</v>
      </c>
      <c r="F39" s="76">
        <v>43126</v>
      </c>
      <c r="G39" s="57" t="s">
        <v>32</v>
      </c>
      <c r="H39" s="77">
        <v>278</v>
      </c>
      <c r="I39" s="77">
        <v>1</v>
      </c>
      <c r="J39" s="92">
        <v>1</v>
      </c>
      <c r="K39" s="59">
        <v>9</v>
      </c>
      <c r="L39" s="60">
        <v>226</v>
      </c>
      <c r="M39" s="61">
        <v>24</v>
      </c>
      <c r="N39" s="60">
        <v>1051</v>
      </c>
      <c r="O39" s="61">
        <v>116</v>
      </c>
      <c r="P39" s="60">
        <v>1228</v>
      </c>
      <c r="Q39" s="61">
        <v>135</v>
      </c>
      <c r="R39" s="62">
        <f aca="true" t="shared" si="9" ref="R39:R50">L39+N39+P39</f>
        <v>2505</v>
      </c>
      <c r="S39" s="63">
        <f aca="true" t="shared" si="10" ref="S39:S50">M39+O39+Q39</f>
        <v>275</v>
      </c>
      <c r="T39" s="64">
        <f>S39/J39</f>
        <v>275</v>
      </c>
      <c r="U39" s="65">
        <f aca="true" t="shared" si="11" ref="U39:U50">R39/S39</f>
        <v>9.10909090909091</v>
      </c>
      <c r="V39" s="66">
        <v>2714</v>
      </c>
      <c r="W39" s="67">
        <v>300</v>
      </c>
      <c r="X39" s="68">
        <f t="shared" si="7"/>
        <v>-0.07700810611643331</v>
      </c>
      <c r="Y39" s="68">
        <f t="shared" si="8"/>
        <v>-0.08333333333333333</v>
      </c>
      <c r="Z39" s="78">
        <v>6775387</v>
      </c>
      <c r="AA39" s="79">
        <v>552589</v>
      </c>
      <c r="AB39" s="71">
        <f t="shared" si="3"/>
        <v>12.261168789100036</v>
      </c>
    </row>
    <row r="40" spans="1:28" s="29" customFormat="1" ht="11.25">
      <c r="A40" s="32">
        <v>34</v>
      </c>
      <c r="B40" s="52"/>
      <c r="C40" s="53" t="s">
        <v>79</v>
      </c>
      <c r="D40" s="54" t="s">
        <v>33</v>
      </c>
      <c r="E40" s="55" t="s">
        <v>79</v>
      </c>
      <c r="F40" s="56">
        <v>43168</v>
      </c>
      <c r="G40" s="57" t="s">
        <v>30</v>
      </c>
      <c r="H40" s="58">
        <v>60</v>
      </c>
      <c r="I40" s="58">
        <v>5</v>
      </c>
      <c r="J40" s="92">
        <v>5</v>
      </c>
      <c r="K40" s="59">
        <v>2</v>
      </c>
      <c r="L40" s="60">
        <v>1962</v>
      </c>
      <c r="M40" s="61">
        <v>218</v>
      </c>
      <c r="N40" s="60">
        <v>314</v>
      </c>
      <c r="O40" s="61">
        <v>31</v>
      </c>
      <c r="P40" s="60">
        <v>244</v>
      </c>
      <c r="Q40" s="61">
        <v>25</v>
      </c>
      <c r="R40" s="62">
        <f t="shared" si="9"/>
        <v>2520</v>
      </c>
      <c r="S40" s="63">
        <f t="shared" si="10"/>
        <v>274</v>
      </c>
      <c r="T40" s="64">
        <f>S40/J40</f>
        <v>54.8</v>
      </c>
      <c r="U40" s="65">
        <f t="shared" si="11"/>
        <v>9.197080291970803</v>
      </c>
      <c r="V40" s="66">
        <v>5279</v>
      </c>
      <c r="W40" s="67">
        <v>622</v>
      </c>
      <c r="X40" s="68">
        <f t="shared" si="7"/>
        <v>-0.5226368630422429</v>
      </c>
      <c r="Y40" s="68">
        <f t="shared" si="8"/>
        <v>-0.5594855305466238</v>
      </c>
      <c r="Z40" s="69">
        <v>45457.84</v>
      </c>
      <c r="AA40" s="70">
        <v>4172</v>
      </c>
      <c r="AB40" s="71">
        <f t="shared" si="3"/>
        <v>10.895934803451581</v>
      </c>
    </row>
    <row r="41" spans="1:28" s="29" customFormat="1" ht="11.25">
      <c r="A41" s="32">
        <v>35</v>
      </c>
      <c r="B41" s="52"/>
      <c r="C41" s="53" t="s">
        <v>59</v>
      </c>
      <c r="D41" s="54" t="s">
        <v>38</v>
      </c>
      <c r="E41" s="55" t="s">
        <v>59</v>
      </c>
      <c r="F41" s="56">
        <v>43147</v>
      </c>
      <c r="G41" s="57" t="s">
        <v>30</v>
      </c>
      <c r="H41" s="58">
        <v>154</v>
      </c>
      <c r="I41" s="58">
        <v>1</v>
      </c>
      <c r="J41" s="92">
        <v>1</v>
      </c>
      <c r="K41" s="59">
        <v>6</v>
      </c>
      <c r="L41" s="60">
        <v>2372</v>
      </c>
      <c r="M41" s="61">
        <v>237</v>
      </c>
      <c r="N41" s="60">
        <v>0</v>
      </c>
      <c r="O41" s="61">
        <v>0</v>
      </c>
      <c r="P41" s="60">
        <v>0</v>
      </c>
      <c r="Q41" s="61">
        <v>0</v>
      </c>
      <c r="R41" s="62">
        <f t="shared" si="9"/>
        <v>2372</v>
      </c>
      <c r="S41" s="63">
        <f t="shared" si="10"/>
        <v>237</v>
      </c>
      <c r="T41" s="64">
        <f>S41/J41</f>
        <v>237</v>
      </c>
      <c r="U41" s="65">
        <f t="shared" si="11"/>
        <v>10.0084388185654</v>
      </c>
      <c r="V41" s="66">
        <v>461</v>
      </c>
      <c r="W41" s="67">
        <v>29</v>
      </c>
      <c r="X41" s="68">
        <f t="shared" si="7"/>
        <v>4.145336225596529</v>
      </c>
      <c r="Y41" s="68">
        <f t="shared" si="8"/>
        <v>7.172413793103448</v>
      </c>
      <c r="Z41" s="69">
        <v>815688.59</v>
      </c>
      <c r="AA41" s="70">
        <v>60239</v>
      </c>
      <c r="AB41" s="71">
        <f t="shared" si="3"/>
        <v>13.540872026428062</v>
      </c>
    </row>
    <row r="42" spans="1:28" s="29" customFormat="1" ht="11.25">
      <c r="A42" s="32">
        <v>36</v>
      </c>
      <c r="B42" s="52"/>
      <c r="C42" s="53" t="s">
        <v>65</v>
      </c>
      <c r="D42" s="54" t="s">
        <v>31</v>
      </c>
      <c r="E42" s="55" t="s">
        <v>66</v>
      </c>
      <c r="F42" s="56">
        <v>43154</v>
      </c>
      <c r="G42" s="57" t="s">
        <v>40</v>
      </c>
      <c r="H42" s="58">
        <v>40</v>
      </c>
      <c r="I42" s="58">
        <v>3</v>
      </c>
      <c r="J42" s="92">
        <v>3</v>
      </c>
      <c r="K42" s="59">
        <v>5</v>
      </c>
      <c r="L42" s="60">
        <v>626</v>
      </c>
      <c r="M42" s="61">
        <v>52</v>
      </c>
      <c r="N42" s="60">
        <v>1110</v>
      </c>
      <c r="O42" s="61">
        <v>58</v>
      </c>
      <c r="P42" s="60">
        <v>1767</v>
      </c>
      <c r="Q42" s="61">
        <v>117</v>
      </c>
      <c r="R42" s="62">
        <f t="shared" si="9"/>
        <v>3503</v>
      </c>
      <c r="S42" s="63">
        <f t="shared" si="10"/>
        <v>227</v>
      </c>
      <c r="T42" s="64">
        <f>S42/J42</f>
        <v>75.66666666666667</v>
      </c>
      <c r="U42" s="65">
        <f t="shared" si="11"/>
        <v>15.431718061674008</v>
      </c>
      <c r="V42" s="66">
        <v>8978.3</v>
      </c>
      <c r="W42" s="67">
        <v>607</v>
      </c>
      <c r="X42" s="68">
        <f t="shared" si="7"/>
        <v>-0.6098370515576446</v>
      </c>
      <c r="Y42" s="68">
        <f t="shared" si="8"/>
        <v>-0.6260296540362438</v>
      </c>
      <c r="Z42" s="81">
        <v>249015.01</v>
      </c>
      <c r="AA42" s="82">
        <v>16886</v>
      </c>
      <c r="AB42" s="71">
        <f t="shared" si="3"/>
        <v>14.746832287101741</v>
      </c>
    </row>
    <row r="43" spans="1:28" s="29" customFormat="1" ht="11.25">
      <c r="A43" s="32">
        <v>37</v>
      </c>
      <c r="B43" s="80"/>
      <c r="C43" s="73" t="s">
        <v>50</v>
      </c>
      <c r="D43" s="74" t="s">
        <v>34</v>
      </c>
      <c r="E43" s="75" t="s">
        <v>50</v>
      </c>
      <c r="F43" s="76">
        <v>43091</v>
      </c>
      <c r="G43" s="57" t="s">
        <v>39</v>
      </c>
      <c r="H43" s="77">
        <v>264</v>
      </c>
      <c r="I43" s="77">
        <v>2</v>
      </c>
      <c r="J43" s="92">
        <v>2</v>
      </c>
      <c r="K43" s="59">
        <v>14</v>
      </c>
      <c r="L43" s="60">
        <v>1103</v>
      </c>
      <c r="M43" s="61">
        <v>186</v>
      </c>
      <c r="N43" s="60">
        <v>0</v>
      </c>
      <c r="O43" s="61">
        <v>0</v>
      </c>
      <c r="P43" s="60">
        <v>0</v>
      </c>
      <c r="Q43" s="61">
        <v>0</v>
      </c>
      <c r="R43" s="62">
        <f t="shared" si="9"/>
        <v>1103</v>
      </c>
      <c r="S43" s="63">
        <f t="shared" si="10"/>
        <v>186</v>
      </c>
      <c r="T43" s="64">
        <f>S43/J43</f>
        <v>93</v>
      </c>
      <c r="U43" s="65">
        <f t="shared" si="11"/>
        <v>5.93010752688172</v>
      </c>
      <c r="V43" s="66">
        <v>1176</v>
      </c>
      <c r="W43" s="67">
        <v>294</v>
      </c>
      <c r="X43" s="68">
        <f t="shared" si="7"/>
        <v>-0.06207482993197279</v>
      </c>
      <c r="Y43" s="68">
        <f t="shared" si="8"/>
        <v>-0.3673469387755102</v>
      </c>
      <c r="Z43" s="78">
        <v>5562856</v>
      </c>
      <c r="AA43" s="79">
        <v>463179</v>
      </c>
      <c r="AB43" s="71">
        <f t="shared" si="3"/>
        <v>12.010164536820538</v>
      </c>
    </row>
    <row r="44" spans="1:28" s="29" customFormat="1" ht="11.25">
      <c r="A44" s="32">
        <v>38</v>
      </c>
      <c r="B44" s="80"/>
      <c r="C44" s="73" t="s">
        <v>83</v>
      </c>
      <c r="D44" s="97" t="s">
        <v>29</v>
      </c>
      <c r="E44" s="75" t="s">
        <v>82</v>
      </c>
      <c r="F44" s="76">
        <v>43168</v>
      </c>
      <c r="G44" s="57" t="s">
        <v>39</v>
      </c>
      <c r="H44" s="77">
        <v>158</v>
      </c>
      <c r="I44" s="77">
        <v>4</v>
      </c>
      <c r="J44" s="92">
        <v>4</v>
      </c>
      <c r="K44" s="59">
        <v>3</v>
      </c>
      <c r="L44" s="60">
        <v>448.15</v>
      </c>
      <c r="M44" s="61">
        <v>28</v>
      </c>
      <c r="N44" s="60">
        <v>1331.75</v>
      </c>
      <c r="O44" s="61">
        <v>75</v>
      </c>
      <c r="P44" s="60">
        <v>1451.25</v>
      </c>
      <c r="Q44" s="61">
        <v>70</v>
      </c>
      <c r="R44" s="62">
        <f t="shared" si="9"/>
        <v>3231.15</v>
      </c>
      <c r="S44" s="63">
        <f t="shared" si="10"/>
        <v>173</v>
      </c>
      <c r="T44" s="64">
        <f>S44/J44</f>
        <v>43.25</v>
      </c>
      <c r="U44" s="65">
        <f t="shared" si="11"/>
        <v>18.677167630057802</v>
      </c>
      <c r="V44" s="66">
        <v>54151.03</v>
      </c>
      <c r="W44" s="67">
        <v>4145</v>
      </c>
      <c r="X44" s="68">
        <f t="shared" si="7"/>
        <v>-0.9403307748716876</v>
      </c>
      <c r="Y44" s="68">
        <f t="shared" si="8"/>
        <v>-0.9582629674306393</v>
      </c>
      <c r="Z44" s="78">
        <v>466133.7</v>
      </c>
      <c r="AA44" s="79">
        <v>37157</v>
      </c>
      <c r="AB44" s="71">
        <f t="shared" si="3"/>
        <v>12.544976720402616</v>
      </c>
    </row>
    <row r="45" spans="1:28" s="29" customFormat="1" ht="11.25">
      <c r="A45" s="32">
        <v>39</v>
      </c>
      <c r="B45" s="52"/>
      <c r="C45" s="53" t="s">
        <v>74</v>
      </c>
      <c r="D45" s="54" t="s">
        <v>29</v>
      </c>
      <c r="E45" s="55" t="s">
        <v>75</v>
      </c>
      <c r="F45" s="56">
        <v>43161</v>
      </c>
      <c r="G45" s="57" t="s">
        <v>42</v>
      </c>
      <c r="H45" s="58">
        <v>43</v>
      </c>
      <c r="I45" s="58">
        <v>5</v>
      </c>
      <c r="J45" s="92">
        <v>5</v>
      </c>
      <c r="K45" s="59">
        <v>4</v>
      </c>
      <c r="L45" s="60">
        <v>206</v>
      </c>
      <c r="M45" s="61">
        <v>21</v>
      </c>
      <c r="N45" s="60">
        <v>310</v>
      </c>
      <c r="O45" s="61">
        <v>32</v>
      </c>
      <c r="P45" s="60">
        <v>211</v>
      </c>
      <c r="Q45" s="61">
        <v>22</v>
      </c>
      <c r="R45" s="62">
        <f t="shared" si="9"/>
        <v>727</v>
      </c>
      <c r="S45" s="63">
        <f t="shared" si="10"/>
        <v>75</v>
      </c>
      <c r="T45" s="64">
        <f>S45/J45</f>
        <v>15</v>
      </c>
      <c r="U45" s="65">
        <f t="shared" si="11"/>
        <v>9.693333333333333</v>
      </c>
      <c r="V45" s="66">
        <v>1461</v>
      </c>
      <c r="W45" s="67">
        <v>142</v>
      </c>
      <c r="X45" s="68">
        <f t="shared" si="7"/>
        <v>-0.5023956194387406</v>
      </c>
      <c r="Y45" s="68">
        <f t="shared" si="8"/>
        <v>-0.47183098591549294</v>
      </c>
      <c r="Z45" s="69">
        <v>43272</v>
      </c>
      <c r="AA45" s="70">
        <v>3804</v>
      </c>
      <c r="AB45" s="71">
        <f t="shared" si="3"/>
        <v>11.375394321766562</v>
      </c>
    </row>
    <row r="46" spans="1:28" s="29" customFormat="1" ht="11.25">
      <c r="A46" s="32">
        <v>40</v>
      </c>
      <c r="B46" s="52"/>
      <c r="C46" s="53" t="s">
        <v>55</v>
      </c>
      <c r="D46" s="54" t="s">
        <v>44</v>
      </c>
      <c r="E46" s="55" t="s">
        <v>55</v>
      </c>
      <c r="F46" s="56">
        <v>43133</v>
      </c>
      <c r="G46" s="57" t="s">
        <v>46</v>
      </c>
      <c r="H46" s="58">
        <v>11</v>
      </c>
      <c r="I46" s="58">
        <v>1</v>
      </c>
      <c r="J46" s="92">
        <v>1</v>
      </c>
      <c r="K46" s="59">
        <v>3</v>
      </c>
      <c r="L46" s="60">
        <v>286</v>
      </c>
      <c r="M46" s="61">
        <v>17</v>
      </c>
      <c r="N46" s="60">
        <v>444</v>
      </c>
      <c r="O46" s="61">
        <v>27</v>
      </c>
      <c r="P46" s="60">
        <v>508</v>
      </c>
      <c r="Q46" s="61">
        <v>30</v>
      </c>
      <c r="R46" s="62">
        <f t="shared" si="9"/>
        <v>1238</v>
      </c>
      <c r="S46" s="63">
        <f t="shared" si="10"/>
        <v>74</v>
      </c>
      <c r="T46" s="64">
        <f>S46/J46</f>
        <v>74</v>
      </c>
      <c r="U46" s="65">
        <f t="shared" si="11"/>
        <v>16.72972972972973</v>
      </c>
      <c r="V46" s="66">
        <v>0</v>
      </c>
      <c r="W46" s="67">
        <v>0</v>
      </c>
      <c r="X46" s="68">
        <f t="shared" si="7"/>
      </c>
      <c r="Y46" s="68">
        <f t="shared" si="8"/>
      </c>
      <c r="Z46" s="69">
        <v>33324.47</v>
      </c>
      <c r="AA46" s="70">
        <v>3500</v>
      </c>
      <c r="AB46" s="71">
        <f t="shared" si="3"/>
        <v>9.521277142857143</v>
      </c>
    </row>
    <row r="47" spans="1:28" s="29" customFormat="1" ht="11.25">
      <c r="A47" s="32">
        <v>41</v>
      </c>
      <c r="B47" s="52"/>
      <c r="C47" s="53" t="s">
        <v>51</v>
      </c>
      <c r="D47" s="54" t="s">
        <v>33</v>
      </c>
      <c r="E47" s="55" t="s">
        <v>51</v>
      </c>
      <c r="F47" s="56">
        <v>43098</v>
      </c>
      <c r="G47" s="57" t="s">
        <v>48</v>
      </c>
      <c r="H47" s="58">
        <v>27</v>
      </c>
      <c r="I47" s="58">
        <v>2</v>
      </c>
      <c r="J47" s="92">
        <v>2</v>
      </c>
      <c r="K47" s="59">
        <v>13</v>
      </c>
      <c r="L47" s="60">
        <v>280</v>
      </c>
      <c r="M47" s="61">
        <v>12</v>
      </c>
      <c r="N47" s="60">
        <v>533</v>
      </c>
      <c r="O47" s="61">
        <v>23</v>
      </c>
      <c r="P47" s="60">
        <v>661</v>
      </c>
      <c r="Q47" s="61">
        <v>29</v>
      </c>
      <c r="R47" s="62">
        <f t="shared" si="9"/>
        <v>1474</v>
      </c>
      <c r="S47" s="63">
        <f t="shared" si="10"/>
        <v>64</v>
      </c>
      <c r="T47" s="64">
        <f>S47/J47</f>
        <v>32</v>
      </c>
      <c r="U47" s="65">
        <f t="shared" si="11"/>
        <v>23.03125</v>
      </c>
      <c r="V47" s="66">
        <v>3440</v>
      </c>
      <c r="W47" s="67">
        <v>217</v>
      </c>
      <c r="X47" s="68">
        <f t="shared" si="7"/>
        <v>-0.5715116279069767</v>
      </c>
      <c r="Y47" s="68">
        <f t="shared" si="8"/>
        <v>-0.7050691244239631</v>
      </c>
      <c r="Z47" s="69">
        <v>1439162.31</v>
      </c>
      <c r="AA47" s="70">
        <v>100605</v>
      </c>
      <c r="AB47" s="71">
        <f t="shared" si="3"/>
        <v>14.305077381839869</v>
      </c>
    </row>
    <row r="48" spans="1:28" s="29" customFormat="1" ht="11.25">
      <c r="A48" s="32">
        <v>42</v>
      </c>
      <c r="B48" s="52"/>
      <c r="C48" s="53" t="s">
        <v>56</v>
      </c>
      <c r="D48" s="54" t="s">
        <v>31</v>
      </c>
      <c r="E48" s="55" t="s">
        <v>56</v>
      </c>
      <c r="F48" s="56">
        <v>43133</v>
      </c>
      <c r="G48" s="57" t="s">
        <v>42</v>
      </c>
      <c r="H48" s="58">
        <v>60</v>
      </c>
      <c r="I48" s="58">
        <v>1</v>
      </c>
      <c r="J48" s="92">
        <v>1</v>
      </c>
      <c r="K48" s="59">
        <v>6</v>
      </c>
      <c r="L48" s="60">
        <v>120</v>
      </c>
      <c r="M48" s="61">
        <v>15</v>
      </c>
      <c r="N48" s="60">
        <v>176</v>
      </c>
      <c r="O48" s="61">
        <v>22</v>
      </c>
      <c r="P48" s="60">
        <v>152</v>
      </c>
      <c r="Q48" s="61">
        <v>19</v>
      </c>
      <c r="R48" s="62">
        <f t="shared" si="9"/>
        <v>448</v>
      </c>
      <c r="S48" s="63">
        <f t="shared" si="10"/>
        <v>56</v>
      </c>
      <c r="T48" s="64">
        <f>S48/J48</f>
        <v>56</v>
      </c>
      <c r="U48" s="65">
        <f t="shared" si="11"/>
        <v>8</v>
      </c>
      <c r="V48" s="66">
        <v>789</v>
      </c>
      <c r="W48" s="67">
        <v>84</v>
      </c>
      <c r="X48" s="68">
        <f t="shared" si="7"/>
        <v>-0.43219264892268694</v>
      </c>
      <c r="Y48" s="68">
        <f t="shared" si="8"/>
        <v>-0.3333333333333333</v>
      </c>
      <c r="Z48" s="69">
        <v>76536</v>
      </c>
      <c r="AA48" s="70">
        <v>7739</v>
      </c>
      <c r="AB48" s="71">
        <f t="shared" si="3"/>
        <v>9.889649825558857</v>
      </c>
    </row>
    <row r="49" spans="1:28" s="29" customFormat="1" ht="11.25">
      <c r="A49" s="32">
        <v>43</v>
      </c>
      <c r="B49" s="52"/>
      <c r="C49" s="53" t="s">
        <v>57</v>
      </c>
      <c r="D49" s="54" t="s">
        <v>31</v>
      </c>
      <c r="E49" s="55" t="s">
        <v>58</v>
      </c>
      <c r="F49" s="56">
        <v>43140</v>
      </c>
      <c r="G49" s="57" t="s">
        <v>32</v>
      </c>
      <c r="H49" s="58">
        <v>250</v>
      </c>
      <c r="I49" s="58">
        <v>1</v>
      </c>
      <c r="J49" s="92">
        <v>1</v>
      </c>
      <c r="K49" s="59">
        <v>7</v>
      </c>
      <c r="L49" s="60">
        <v>180</v>
      </c>
      <c r="M49" s="61">
        <v>8</v>
      </c>
      <c r="N49" s="60">
        <v>287</v>
      </c>
      <c r="O49" s="61">
        <v>18</v>
      </c>
      <c r="P49" s="60">
        <v>341</v>
      </c>
      <c r="Q49" s="61">
        <v>24</v>
      </c>
      <c r="R49" s="62">
        <f t="shared" si="9"/>
        <v>808</v>
      </c>
      <c r="S49" s="63">
        <f t="shared" si="10"/>
        <v>50</v>
      </c>
      <c r="T49" s="64">
        <f>S49/J49</f>
        <v>50</v>
      </c>
      <c r="U49" s="65">
        <f t="shared" si="11"/>
        <v>16.16</v>
      </c>
      <c r="V49" s="66">
        <v>1261</v>
      </c>
      <c r="W49" s="67">
        <v>68</v>
      </c>
      <c r="X49" s="68">
        <f t="shared" si="7"/>
        <v>-0.359238699444885</v>
      </c>
      <c r="Y49" s="68">
        <f t="shared" si="8"/>
        <v>-0.2647058823529412</v>
      </c>
      <c r="Z49" s="69">
        <v>5866760</v>
      </c>
      <c r="AA49" s="70">
        <v>426016</v>
      </c>
      <c r="AB49" s="71">
        <f t="shared" si="3"/>
        <v>13.771219860286937</v>
      </c>
    </row>
    <row r="50" spans="1:28" s="29" customFormat="1" ht="11.25">
      <c r="A50" s="32">
        <v>44</v>
      </c>
      <c r="B50" s="52"/>
      <c r="C50" s="83" t="s">
        <v>91</v>
      </c>
      <c r="D50" s="54" t="s">
        <v>38</v>
      </c>
      <c r="E50" s="84" t="s">
        <v>91</v>
      </c>
      <c r="F50" s="56">
        <v>43175</v>
      </c>
      <c r="G50" s="57" t="s">
        <v>43</v>
      </c>
      <c r="H50" s="58">
        <v>5</v>
      </c>
      <c r="I50" s="58">
        <v>2</v>
      </c>
      <c r="J50" s="92">
        <v>2</v>
      </c>
      <c r="K50" s="59">
        <v>2</v>
      </c>
      <c r="L50" s="60">
        <v>66</v>
      </c>
      <c r="M50" s="61">
        <v>6</v>
      </c>
      <c r="N50" s="60">
        <v>66</v>
      </c>
      <c r="O50" s="61">
        <v>6</v>
      </c>
      <c r="P50" s="60">
        <v>36</v>
      </c>
      <c r="Q50" s="61">
        <v>4</v>
      </c>
      <c r="R50" s="62">
        <f t="shared" si="9"/>
        <v>168</v>
      </c>
      <c r="S50" s="63">
        <f t="shared" si="10"/>
        <v>16</v>
      </c>
      <c r="T50" s="64">
        <f>S50/J50</f>
        <v>8</v>
      </c>
      <c r="U50" s="65">
        <f t="shared" si="11"/>
        <v>10.5</v>
      </c>
      <c r="V50" s="66">
        <v>1322</v>
      </c>
      <c r="W50" s="67">
        <v>189</v>
      </c>
      <c r="X50" s="68">
        <f t="shared" si="7"/>
        <v>-0.8729198184568835</v>
      </c>
      <c r="Y50" s="68">
        <f t="shared" si="8"/>
        <v>-0.9153439153439153</v>
      </c>
      <c r="Z50" s="66">
        <v>4254</v>
      </c>
      <c r="AA50" s="67">
        <v>470</v>
      </c>
      <c r="AB50" s="71">
        <f t="shared" si="3"/>
        <v>9.051063829787234</v>
      </c>
    </row>
  </sheetData>
  <sheetProtection formatCells="0" formatColumns="0" formatRows="0" insertColumns="0" insertRows="0" insertHyperlinks="0" deleteColumns="0" deleteRows="0" sort="0" autoFilter="0" pivotTables="0"/>
  <mergeCells count="11">
    <mergeCell ref="B1:C1"/>
    <mergeCell ref="B2:C2"/>
    <mergeCell ref="B3:C3"/>
    <mergeCell ref="L4:M4"/>
    <mergeCell ref="N4:O4"/>
    <mergeCell ref="P4:Q4"/>
    <mergeCell ref="L1:AB3"/>
    <mergeCell ref="R4:U4"/>
    <mergeCell ref="V4:W4"/>
    <mergeCell ref="X4:Y4"/>
    <mergeCell ref="Z4:AB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2018-03-26T15:00:51Z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