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2170" windowHeight="13980" tabRatio="543" activeTab="0"/>
  </bookViews>
  <sheets>
    <sheet name="9-15.3.2018 (hafta)" sheetId="1" r:id="rId1"/>
  </sheets>
  <definedNames>
    <definedName name="_xlnm.Print_Area" localSheetId="0">'9-15.3.2018 (hafta)'!#REF!</definedName>
  </definedNames>
  <calcPr fullCalcOnLoad="1"/>
</workbook>
</file>

<file path=xl/sharedStrings.xml><?xml version="1.0" encoding="utf-8"?>
<sst xmlns="http://schemas.openxmlformats.org/spreadsheetml/2006/main" count="368" uniqueCount="178">
  <si>
    <t xml:space="preserve"> </t>
  </si>
  <si>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</si>
  <si>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</si>
  <si>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</si>
  <si>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</si>
  <si>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</si>
  <si>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</si>
  <si>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</si>
  <si>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</si>
  <si>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</si>
  <si>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</si>
  <si>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</si>
  <si>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</si>
  <si>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</si>
  <si>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</si>
  <si>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</si>
  <si>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</si>
  <si>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</si>
  <si>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</si>
  <si>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</si>
  <si>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</si>
  <si>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</si>
  <si>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</si>
  <si>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YENİ</t>
  </si>
  <si>
    <t>15+</t>
  </si>
  <si>
    <t>CHANTIER FILMS</t>
  </si>
  <si>
    <t>18+</t>
  </si>
  <si>
    <t>UIP TURKEY</t>
  </si>
  <si>
    <t>7+</t>
  </si>
  <si>
    <t>7A</t>
  </si>
  <si>
    <t>G</t>
  </si>
  <si>
    <t>7+13A</t>
  </si>
  <si>
    <t>PİNEMA</t>
  </si>
  <si>
    <t>WARNER BROS. TURKEY</t>
  </si>
  <si>
    <t>13+</t>
  </si>
  <si>
    <t>TME</t>
  </si>
  <si>
    <t>BİR FİLM</t>
  </si>
  <si>
    <t>BS DAĞITIM</t>
  </si>
  <si>
    <t>M3 FİLM</t>
  </si>
  <si>
    <t>MC FİLM</t>
  </si>
  <si>
    <t>ÖZEN FİLM</t>
  </si>
  <si>
    <t>KURMACA</t>
  </si>
  <si>
    <t>DERİN FİLM</t>
  </si>
  <si>
    <t>13+15A</t>
  </si>
  <si>
    <t>BLING</t>
  </si>
  <si>
    <t>EN SÜPER KAHRAMANLAR</t>
  </si>
  <si>
    <t>PARAMPARÇA</t>
  </si>
  <si>
    <t>BACALAUREAT</t>
  </si>
  <si>
    <t>MEZUNİYET</t>
  </si>
  <si>
    <t>SAUL FIA</t>
  </si>
  <si>
    <t>SAUL'UN OĞLU</t>
  </si>
  <si>
    <t>FAKAT MÜZEYYEN BU DERİN BİR TUTKU</t>
  </si>
  <si>
    <t>KARANLIK SAAT</t>
  </si>
  <si>
    <t>TROLLS</t>
  </si>
  <si>
    <t>TROLLER</t>
  </si>
  <si>
    <t>FİLMARTI</t>
  </si>
  <si>
    <t>BOSS BABY</t>
  </si>
  <si>
    <t>PATRON BEBEK</t>
  </si>
  <si>
    <t>MASHA I MEDVED</t>
  </si>
  <si>
    <t>MAŞA İLE KOCA AYI</t>
  </si>
  <si>
    <t>ÇIKIŞ KOPYA SAYISI</t>
  </si>
  <si>
    <t>KEDİ</t>
  </si>
  <si>
    <t>DORU</t>
  </si>
  <si>
    <t>CGVMARS DAĞITIM</t>
  </si>
  <si>
    <t>BALERİN VE AFACAN MUCİT</t>
  </si>
  <si>
    <t>BALLERINA</t>
  </si>
  <si>
    <t>THE MOJICONS</t>
  </si>
  <si>
    <t>SEVİMLİ EMOJİLER</t>
  </si>
  <si>
    <t>THE SON OF BIGFOOT</t>
  </si>
  <si>
    <t>KOCA AYAK VE OĞLU</t>
  </si>
  <si>
    <t>FİRARDAYIZ</t>
  </si>
  <si>
    <t>BENİM VAROŞ HİKAYEM</t>
  </si>
  <si>
    <t>LIGHTING DINDIN</t>
  </si>
  <si>
    <t>BÜYÜLÜ KANATLAR</t>
  </si>
  <si>
    <t>İŞE YARAR BİR ŞEY</t>
  </si>
  <si>
    <t>A STORK'S JOURNEY</t>
  </si>
  <si>
    <t>BAK ŞU LEYLEĞE</t>
  </si>
  <si>
    <t>YOL ARKADAŞIM</t>
  </si>
  <si>
    <t>AYLA</t>
  </si>
  <si>
    <t>MACERA GÜNLÜKLERİ: SİHİRLİ ADAYA YOLCULUK</t>
  </si>
  <si>
    <t>THE SHONKU DIARIES - A UNICORNE ADVENTURE</t>
  </si>
  <si>
    <t>THE KILLING OF A SACRED DEER</t>
  </si>
  <si>
    <t>KUTSAL GEYİĞİN ÖLÜMÜ</t>
  </si>
  <si>
    <t>PADDINGTON 2</t>
  </si>
  <si>
    <t>AYI PADDINGTON 2</t>
  </si>
  <si>
    <t>AİLE ARASINDA</t>
  </si>
  <si>
    <t>TAMİRCİKLER: GİZLİ GÖREV</t>
  </si>
  <si>
    <t>FIKSIKI: BOLSHOY SEKRET</t>
  </si>
  <si>
    <t>KÖRFEZ</t>
  </si>
  <si>
    <t>120 BATTEMENTS PAR MINUTE</t>
  </si>
  <si>
    <t>LE REDOUTABLE</t>
  </si>
  <si>
    <t>GODARD VE BEN</t>
  </si>
  <si>
    <t>WONDER WHEEL</t>
  </si>
  <si>
    <t>DÖNME DOLAP</t>
  </si>
  <si>
    <t>FERDINAND</t>
  </si>
  <si>
    <t>KALP ATIŞI DAKİKADA 120</t>
  </si>
  <si>
    <t>LOVING VINCENT</t>
  </si>
  <si>
    <t>BOBBY THE HEDGEHOG</t>
  </si>
  <si>
    <t>BOBİ: DİKENLERİN GÜCÜ ADINA!</t>
  </si>
  <si>
    <t>DAHA</t>
  </si>
  <si>
    <t>DELİHA 2</t>
  </si>
  <si>
    <t>THE POST</t>
  </si>
  <si>
    <t>LOVELESS</t>
  </si>
  <si>
    <t>SEVGİSİZ</t>
  </si>
  <si>
    <t>DJAM</t>
  </si>
  <si>
    <t>AMAN DOKTOR</t>
  </si>
  <si>
    <t>ENES BATUR: HAYAL Mİ GERÇEK Mİ?</t>
  </si>
  <si>
    <t>COCO</t>
  </si>
  <si>
    <t>BOONIE BEARS: ENTANGLED WORLDS</t>
  </si>
  <si>
    <t>AYI KARDEŞLER: FANTASTİK DÜNYALAR</t>
  </si>
  <si>
    <t>ÖLÜMLÜ DÜNYA</t>
  </si>
  <si>
    <t>AUS DEM NICHTS</t>
  </si>
  <si>
    <t>CEBİMDEKİ YABANCI</t>
  </si>
  <si>
    <t>ISAN TYTTÖ</t>
  </si>
  <si>
    <t>BABASININ KIZI</t>
  </si>
  <si>
    <t>THREE BILLBOARDS OUTSIDE EBBING, MISSOURI</t>
  </si>
  <si>
    <t>ÜÇ BILLBOARD EBBING ÇIKIŞI, MISSOURI</t>
  </si>
  <si>
    <t>DARKEST HOUR</t>
  </si>
  <si>
    <t>İYİ GÜNLER</t>
  </si>
  <si>
    <t>HAO JI LE</t>
  </si>
  <si>
    <t>KAYHAN</t>
  </si>
  <si>
    <t>GÜZEL ADAM SÜREYYA</t>
  </si>
  <si>
    <t>LEO DA VINCI: MISSION MONA LISA</t>
  </si>
  <si>
    <t>LEO DA VINCI: MONA LISA MACERASI</t>
  </si>
  <si>
    <t>FIFTY SHADE FREED</t>
  </si>
  <si>
    <t>ÖZGÜRLÜĞÜN ELLİ TONU</t>
  </si>
  <si>
    <t>I, TONYA</t>
  </si>
  <si>
    <t>BEN, TONYA</t>
  </si>
  <si>
    <t>SOFRA SIRLARI</t>
  </si>
  <si>
    <t>HADİ BE OĞLUM</t>
  </si>
  <si>
    <t>KAPIDAKİ SIR</t>
  </si>
  <si>
    <t>HAPPY FAMILY</t>
  </si>
  <si>
    <t>MUTLU CANAVAR AİLESİ</t>
  </si>
  <si>
    <t>SUYUN SESİ</t>
  </si>
  <si>
    <t>ANTEP FISTIĞI</t>
  </si>
  <si>
    <t>THE SHAPE OF WATER</t>
  </si>
  <si>
    <t>BLACK PANTHER</t>
  </si>
  <si>
    <t>CALL ME BY YOUR NAME</t>
  </si>
  <si>
    <t>BENİ ADINLA ÇAĞIR</t>
  </si>
  <si>
    <t>ALEM-İ CİN</t>
  </si>
  <si>
    <t>THE FLORIDA PROJECT</t>
  </si>
  <si>
    <t>13+!%A</t>
  </si>
  <si>
    <t>SAMSON</t>
  </si>
  <si>
    <t>23.02.201(</t>
  </si>
  <si>
    <t>ALL THE MONEY IN THE WORLD</t>
  </si>
  <si>
    <t>DÜNYANIN BÜTÜN PARASI</t>
  </si>
  <si>
    <t>GÖREVİMİZ TATİL</t>
  </si>
  <si>
    <t>PETER RABBIT</t>
  </si>
  <si>
    <t>TAVŞAN PETER</t>
  </si>
  <si>
    <t>PLOEY: YOU NEVER FLY ALONE</t>
  </si>
  <si>
    <t>PULOİ: ASLA YALNIZ UÇMAYACAKSIN</t>
  </si>
  <si>
    <t>MUDBOUND</t>
  </si>
  <si>
    <t>SAVAŞTAN SONRA</t>
  </si>
  <si>
    <t>AİLECEK ŞAŞKINIZ</t>
  </si>
  <si>
    <t>SESSİZLİĞİN KARDEŞLERİ</t>
  </si>
  <si>
    <t>THE CROSSBREED</t>
  </si>
  <si>
    <t>MELEZ</t>
  </si>
  <si>
    <t>RED SPARROW</t>
  </si>
  <si>
    <t>KIZIL SERÇE</t>
  </si>
  <si>
    <t>LADY BIRD</t>
  </si>
  <si>
    <t>UĞUR BÖCEĞİ</t>
  </si>
  <si>
    <t>DİRENİŞ: KARATAY</t>
  </si>
  <si>
    <t>THE BREADWINNER</t>
  </si>
  <si>
    <t>PERVANE</t>
  </si>
  <si>
    <t>LOCMAN</t>
  </si>
  <si>
    <t>VİCDAN AĞACI</t>
  </si>
  <si>
    <t>VISAGES VILLAGES</t>
  </si>
  <si>
    <t>MEKANLAR VE YÜZLER</t>
  </si>
  <si>
    <t>GRINGO</t>
  </si>
  <si>
    <t>GNOME ALONE</t>
  </si>
  <si>
    <t>MAHALLE</t>
  </si>
  <si>
    <t>KÜÇÜK KAHRAMANLAR</t>
  </si>
  <si>
    <t>ZİYARETÇİLER: GECE AVI</t>
  </si>
  <si>
    <t>THE STRANGERS: PRAY AT NIGHT</t>
  </si>
  <si>
    <t>PHANTOM THREAD</t>
  </si>
  <si>
    <t>9-15 MART 2018 / 11. VİZYON HAFTASI</t>
  </si>
  <si>
    <t>THELMA</t>
  </si>
  <si>
    <t>TOMB RAIDER</t>
  </si>
</sst>
</file>

<file path=xl/styles.xml><?xml version="1.0" encoding="utf-8"?>
<styleSheet xmlns="http://schemas.openxmlformats.org/spreadsheetml/2006/main">
  <numFmts count="5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1F]d\ mmmm\ yy;@"/>
    <numFmt numFmtId="185" formatCode="_-* #,##0.00\ &quot;₺&quot;_-;\-* #,##0.00\ &quot;₺&quot;_-;_-* &quot;-&quot;??\ &quot;₺&quot;_-;_-@_-"/>
    <numFmt numFmtId="186" formatCode="_-* #,##0.00\ _Y_T_L_-;\-* #,##0.00\ _Y_T_L_-;_-* &quot;-&quot;??\ _Y_T_L_-;_-@_-"/>
    <numFmt numFmtId="187" formatCode="dd/mm/yy;@"/>
    <numFmt numFmtId="188" formatCode="[$-F400]h:mm:ss\ AM/PM"/>
    <numFmt numFmtId="189" formatCode="0\ %\ "/>
    <numFmt numFmtId="190" formatCode="#,##0.00\ "/>
    <numFmt numFmtId="191" formatCode="#,##0.00\ \ "/>
    <numFmt numFmtId="192" formatCode="#,##0\ "/>
    <numFmt numFmtId="193" formatCode="#,##0.00\ &quot;TL&quot;"/>
    <numFmt numFmtId="194" formatCode="_(* #,##0_);_(* \(#,##0\);_(* &quot;-&quot;??_);_(@_)"/>
    <numFmt numFmtId="195" formatCode="_-* #,##0.00\ _₺_-;\-* #,##0.00\ _₺_-;_-* &quot;-&quot;??\ _₺_-;_-@_-"/>
    <numFmt numFmtId="196" formatCode="#,##0.00\ _Y_T_L"/>
    <numFmt numFmtId="197" formatCode="_ * #,##0.00_)\ &quot;TRY&quot;_ ;_ * \(#,##0.00\)\ &quot;TRY&quot;_ ;_ * &quot;-&quot;??_)\ &quot;TRY&quot;_ ;_ @_ "/>
    <numFmt numFmtId="198" formatCode="#,##0\ \ "/>
    <numFmt numFmtId="199" formatCode="#,##0.00_ ;\-#,##0.00\ 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[$€-2]\ #,##0.00_);[Red]\([$€-2]\ #,##0.00\)"/>
    <numFmt numFmtId="205" formatCode="mmm/yyyy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orbel"/>
      <family val="2"/>
    </font>
    <font>
      <sz val="7"/>
      <color indexed="9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sz val="7"/>
      <name val="Calibri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63"/>
      <name val="Calibri"/>
      <family val="2"/>
    </font>
    <font>
      <sz val="7"/>
      <name val="Verdana"/>
      <family val="2"/>
    </font>
    <font>
      <sz val="5"/>
      <color indexed="9"/>
      <name val="Calibri"/>
      <family val="2"/>
    </font>
    <font>
      <u val="single"/>
      <sz val="8"/>
      <name val="Arial"/>
      <family val="2"/>
    </font>
    <font>
      <sz val="7"/>
      <color indexed="63"/>
      <name val="Calibri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10"/>
      <name val="Webdings"/>
      <family val="1"/>
    </font>
    <font>
      <b/>
      <sz val="7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color indexed="3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 tint="0.34999001026153564"/>
      <name val="Calibri"/>
      <family val="2"/>
    </font>
    <font>
      <b/>
      <sz val="7"/>
      <color rgb="FF0070C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sz val="7"/>
      <color rgb="FF0070C0"/>
      <name val="Arial"/>
      <family val="2"/>
    </font>
    <font>
      <sz val="7"/>
      <color rgb="FF0070C0"/>
      <name val="Calibri"/>
      <family val="2"/>
    </font>
    <font>
      <b/>
      <sz val="7"/>
      <color rgb="FF00B0F0"/>
      <name val="Calibri"/>
      <family val="2"/>
    </font>
    <font>
      <b/>
      <sz val="8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14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24" borderId="0" applyNumberFormat="0" applyBorder="0" applyAlignment="0" applyProtection="0"/>
    <xf numFmtId="184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5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50" fillId="0" borderId="0">
      <alignment/>
      <protection/>
    </xf>
    <xf numFmtId="184" fontId="50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0" fontId="61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187" fontId="6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3" fontId="7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8" fillId="34" borderId="0" xfId="0" applyFont="1" applyFill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187" fontId="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43" fontId="9" fillId="35" borderId="11" xfId="44" applyFont="1" applyFill="1" applyBorder="1" applyAlignment="1" applyProtection="1">
      <alignment horizontal="center"/>
      <protection locked="0"/>
    </xf>
    <xf numFmtId="187" fontId="9" fillId="35" borderId="11" xfId="0" applyNumberFormat="1" applyFont="1" applyFill="1" applyBorder="1" applyAlignment="1" applyProtection="1">
      <alignment horizontal="center"/>
      <protection locked="0"/>
    </xf>
    <xf numFmtId="0" fontId="9" fillId="35" borderId="11" xfId="0" applyFont="1" applyFill="1" applyBorder="1" applyAlignment="1" applyProtection="1">
      <alignment horizontal="center"/>
      <protection locked="0"/>
    </xf>
    <xf numFmtId="43" fontId="9" fillId="35" borderId="12" xfId="44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 textRotation="90"/>
      <protection locked="0"/>
    </xf>
    <xf numFmtId="187" fontId="9" fillId="35" borderId="12" xfId="0" applyNumberFormat="1" applyFont="1" applyFill="1" applyBorder="1" applyAlignment="1" applyProtection="1">
      <alignment horizontal="center" vertical="center" textRotation="90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5" borderId="12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4" fontId="9" fillId="35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4" fontId="15" fillId="34" borderId="0" xfId="0" applyNumberFormat="1" applyFont="1" applyFill="1" applyBorder="1" applyAlignment="1" applyProtection="1">
      <alignment horizontal="right" vertical="center"/>
      <protection/>
    </xf>
    <xf numFmtId="3" fontId="7" fillId="34" borderId="0" xfId="0" applyNumberFormat="1" applyFont="1" applyFill="1" applyBorder="1" applyAlignment="1" applyProtection="1">
      <alignment horizontal="right" vertical="center"/>
      <protection/>
    </xf>
    <xf numFmtId="1" fontId="4" fillId="34" borderId="0" xfId="0" applyNumberFormat="1" applyFont="1" applyFill="1" applyBorder="1" applyAlignment="1" applyProtection="1">
      <alignment horizontal="right" vertical="center"/>
      <protection/>
    </xf>
    <xf numFmtId="3" fontId="6" fillId="34" borderId="0" xfId="0" applyNumberFormat="1" applyFont="1" applyFill="1" applyBorder="1" applyAlignment="1" applyProtection="1">
      <alignment horizontal="right" vertical="center"/>
      <protection/>
    </xf>
    <xf numFmtId="14" fontId="11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4" fontId="7" fillId="34" borderId="0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3" fillId="35" borderId="11" xfId="0" applyNumberFormat="1" applyFont="1" applyFill="1" applyBorder="1" applyAlignment="1" applyProtection="1">
      <alignment horizontal="center" wrapText="1"/>
      <protection locked="0"/>
    </xf>
    <xf numFmtId="0" fontId="16" fillId="35" borderId="11" xfId="0" applyNumberFormat="1" applyFont="1" applyFill="1" applyBorder="1" applyAlignment="1">
      <alignment horizontal="center" textRotation="90"/>
    </xf>
    <xf numFmtId="2" fontId="3" fillId="35" borderId="12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>
      <alignment vertical="center"/>
    </xf>
    <xf numFmtId="187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187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Alignment="1">
      <alignment horizontal="center" vertical="center"/>
    </xf>
    <xf numFmtId="3" fontId="9" fillId="35" borderId="12" xfId="0" applyNumberFormat="1" applyFont="1" applyFill="1" applyBorder="1" applyAlignment="1" applyProtection="1">
      <alignment horizontal="center" vertical="center" textRotation="90" wrapText="1"/>
      <protection/>
    </xf>
    <xf numFmtId="2" fontId="18" fillId="34" borderId="13" xfId="0" applyNumberFormat="1" applyFont="1" applyFill="1" applyBorder="1" applyAlignment="1" applyProtection="1">
      <alignment horizontal="center" vertical="center"/>
      <protection/>
    </xf>
    <xf numFmtId="188" fontId="67" fillId="0" borderId="13" xfId="0" applyNumberFormat="1" applyFont="1" applyFill="1" applyBorder="1" applyAlignment="1">
      <alignment vertical="center"/>
    </xf>
    <xf numFmtId="0" fontId="42" fillId="0" borderId="13" xfId="0" applyNumberFormat="1" applyFont="1" applyFill="1" applyBorder="1" applyAlignment="1" applyProtection="1">
      <alignment horizontal="center" vertical="center"/>
      <protection/>
    </xf>
    <xf numFmtId="188" fontId="11" fillId="0" borderId="13" xfId="0" applyNumberFormat="1" applyFont="1" applyFill="1" applyBorder="1" applyAlignment="1">
      <alignment vertical="center"/>
    </xf>
    <xf numFmtId="187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/>
    </xf>
    <xf numFmtId="4" fontId="68" fillId="0" borderId="13" xfId="0" applyNumberFormat="1" applyFont="1" applyFill="1" applyBorder="1" applyAlignment="1">
      <alignment vertical="center"/>
    </xf>
    <xf numFmtId="3" fontId="68" fillId="0" borderId="13" xfId="0" applyNumberFormat="1" applyFont="1" applyFill="1" applyBorder="1" applyAlignment="1">
      <alignment vertical="center"/>
    </xf>
    <xf numFmtId="3" fontId="11" fillId="0" borderId="13" xfId="130" applyNumberFormat="1" applyFont="1" applyFill="1" applyBorder="1" applyAlignment="1" applyProtection="1">
      <alignment vertical="center"/>
      <protection/>
    </xf>
    <xf numFmtId="2" fontId="11" fillId="0" borderId="13" xfId="130" applyNumberFormat="1" applyFont="1" applyFill="1" applyBorder="1" applyAlignment="1" applyProtection="1">
      <alignment vertical="center"/>
      <protection/>
    </xf>
    <xf numFmtId="4" fontId="11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68" fillId="0" borderId="13" xfId="44" applyNumberFormat="1" applyFont="1" applyFill="1" applyBorder="1" applyAlignment="1" applyProtection="1">
      <alignment vertical="center"/>
      <protection locked="0"/>
    </xf>
    <xf numFmtId="3" fontId="68" fillId="0" borderId="13" xfId="44" applyNumberFormat="1" applyFont="1" applyFill="1" applyBorder="1" applyAlignment="1" applyProtection="1">
      <alignment vertical="center"/>
      <protection locked="0"/>
    </xf>
    <xf numFmtId="4" fontId="11" fillId="0" borderId="13" xfId="44" applyNumberFormat="1" applyFont="1" applyFill="1" applyBorder="1" applyAlignment="1" applyProtection="1">
      <alignment horizontal="right" vertical="center"/>
      <protection locked="0"/>
    </xf>
    <xf numFmtId="3" fontId="11" fillId="0" borderId="13" xfId="44" applyNumberFormat="1" applyFont="1" applyFill="1" applyBorder="1" applyAlignment="1" applyProtection="1">
      <alignment horizontal="right" vertical="center"/>
      <protection locked="0"/>
    </xf>
    <xf numFmtId="9" fontId="11" fillId="0" borderId="13" xfId="132" applyNumberFormat="1" applyFont="1" applyFill="1" applyBorder="1" applyAlignment="1" applyProtection="1">
      <alignment horizontal="right" vertical="center"/>
      <protection/>
    </xf>
    <xf numFmtId="4" fontId="11" fillId="0" borderId="13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Fill="1" applyBorder="1" applyAlignment="1" applyProtection="1">
      <alignment vertical="center"/>
      <protection locked="0"/>
    </xf>
    <xf numFmtId="2" fontId="11" fillId="0" borderId="13" xfId="0" applyNumberFormat="1" applyFont="1" applyFill="1" applyBorder="1" applyAlignment="1" applyProtection="1">
      <alignment vertical="center"/>
      <protection/>
    </xf>
    <xf numFmtId="2" fontId="11" fillId="36" borderId="13" xfId="0" applyNumberFormat="1" applyFont="1" applyFill="1" applyBorder="1" applyAlignment="1" applyProtection="1">
      <alignment horizontal="center" vertical="center"/>
      <protection/>
    </xf>
    <xf numFmtId="0" fontId="67" fillId="0" borderId="13" xfId="0" applyFont="1" applyFill="1" applyBorder="1" applyAlignment="1">
      <alignment vertical="center"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187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Fill="1" applyBorder="1" applyAlignment="1">
      <alignment horizontal="center" vertical="center"/>
    </xf>
    <xf numFmtId="4" fontId="11" fillId="0" borderId="13" xfId="46" applyNumberFormat="1" applyFont="1" applyFill="1" applyBorder="1" applyAlignment="1" applyProtection="1">
      <alignment vertical="center"/>
      <protection locked="0"/>
    </xf>
    <xf numFmtId="3" fontId="11" fillId="0" borderId="13" xfId="46" applyNumberFormat="1" applyFont="1" applyFill="1" applyBorder="1" applyAlignment="1" applyProtection="1">
      <alignment vertical="center"/>
      <protection locked="0"/>
    </xf>
    <xf numFmtId="3" fontId="68" fillId="0" borderId="13" xfId="46" applyNumberFormat="1" applyFont="1" applyFill="1" applyBorder="1" applyAlignment="1" applyProtection="1">
      <alignment vertical="center"/>
      <protection locked="0"/>
    </xf>
    <xf numFmtId="0" fontId="18" fillId="34" borderId="13" xfId="0" applyFont="1" applyFill="1" applyBorder="1" applyAlignment="1">
      <alignment horizontal="center" vertical="center"/>
    </xf>
    <xf numFmtId="4" fontId="11" fillId="0" borderId="13" xfId="67" applyNumberFormat="1" applyFont="1" applyFill="1" applyBorder="1" applyAlignment="1">
      <alignment vertical="center"/>
    </xf>
    <xf numFmtId="3" fontId="11" fillId="0" borderId="13" xfId="67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69" fillId="34" borderId="0" xfId="0" applyFont="1" applyFill="1" applyAlignment="1">
      <alignment horizontal="center" vertical="center"/>
    </xf>
    <xf numFmtId="0" fontId="70" fillId="34" borderId="0" xfId="0" applyNumberFormat="1" applyFont="1" applyFill="1" applyAlignment="1">
      <alignment horizontal="center" vertical="center"/>
    </xf>
    <xf numFmtId="0" fontId="71" fillId="34" borderId="0" xfId="0" applyFont="1" applyFill="1" applyBorder="1" applyAlignment="1" applyProtection="1">
      <alignment horizontal="center" vertical="center"/>
      <protection locked="0"/>
    </xf>
    <xf numFmtId="0" fontId="68" fillId="35" borderId="11" xfId="0" applyFont="1" applyFill="1" applyBorder="1" applyAlignment="1" applyProtection="1">
      <alignment horizontal="center"/>
      <protection locked="0"/>
    </xf>
    <xf numFmtId="4" fontId="72" fillId="34" borderId="0" xfId="0" applyNumberFormat="1" applyFont="1" applyFill="1" applyBorder="1" applyAlignment="1" applyProtection="1">
      <alignment horizontal="center" vertical="center"/>
      <protection/>
    </xf>
    <xf numFmtId="0" fontId="73" fillId="0" borderId="13" xfId="0" applyFont="1" applyFill="1" applyBorder="1" applyAlignment="1">
      <alignment horizontal="center" vertical="center"/>
    </xf>
    <xf numFmtId="0" fontId="74" fillId="35" borderId="12" xfId="0" applyNumberFormat="1" applyFont="1" applyFill="1" applyBorder="1" applyAlignment="1" applyProtection="1">
      <alignment horizontal="center" vertical="center" textRotation="90"/>
      <protection locked="0"/>
    </xf>
    <xf numFmtId="3" fontId="14" fillId="34" borderId="0" xfId="0" applyNumberFormat="1" applyFont="1" applyFill="1" applyBorder="1" applyAlignment="1" applyProtection="1">
      <alignment horizontal="left" vertical="center"/>
      <protection/>
    </xf>
    <xf numFmtId="4" fontId="23" fillId="0" borderId="13" xfId="44" applyNumberFormat="1" applyFont="1" applyFill="1" applyBorder="1" applyAlignment="1" applyProtection="1">
      <alignment vertical="center"/>
      <protection locked="0"/>
    </xf>
    <xf numFmtId="3" fontId="23" fillId="0" borderId="13" xfId="46" applyNumberFormat="1" applyFont="1" applyFill="1" applyBorder="1" applyAlignment="1" applyProtection="1">
      <alignment vertical="center"/>
      <protection locked="0"/>
    </xf>
    <xf numFmtId="3" fontId="23" fillId="0" borderId="13" xfId="44" applyNumberFormat="1" applyFont="1" applyFill="1" applyBorder="1" applyAlignment="1" applyProtection="1">
      <alignment vertical="center"/>
      <protection locked="0"/>
    </xf>
    <xf numFmtId="3" fontId="23" fillId="0" borderId="13" xfId="0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75" fillId="34" borderId="14" xfId="0" applyNumberFormat="1" applyFont="1" applyFill="1" applyBorder="1" applyAlignment="1" applyProtection="1">
      <alignment horizontal="center" vertical="center"/>
      <protection locked="0"/>
    </xf>
    <xf numFmtId="9" fontId="42" fillId="0" borderId="13" xfId="0" applyNumberFormat="1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34" borderId="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75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 wrapText="1"/>
      <protection locked="0"/>
    </xf>
    <xf numFmtId="0" fontId="13" fillId="34" borderId="0" xfId="0" applyFont="1" applyFill="1" applyAlignment="1">
      <alignment wrapText="1"/>
    </xf>
    <xf numFmtId="0" fontId="13" fillId="34" borderId="14" xfId="0" applyFont="1" applyFill="1" applyBorder="1" applyAlignment="1">
      <alignment wrapText="1"/>
    </xf>
  </cellXfs>
  <cellStyles count="129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Giriş" xfId="64"/>
    <cellStyle name="Hesaplama" xfId="65"/>
    <cellStyle name="İşaretli Hücre" xfId="66"/>
    <cellStyle name="İyi" xfId="67"/>
    <cellStyle name="Followed Hyperlink" xfId="68"/>
    <cellStyle name="Hyperlink" xfId="69"/>
    <cellStyle name="Köprü 2" xfId="70"/>
    <cellStyle name="Kötü" xfId="71"/>
    <cellStyle name="Normal 10" xfId="72"/>
    <cellStyle name="Normal 11" xfId="73"/>
    <cellStyle name="Normal 11 2" xfId="74"/>
    <cellStyle name="Normal 12" xfId="75"/>
    <cellStyle name="Normal 12 2" xfId="76"/>
    <cellStyle name="Normal 2" xfId="77"/>
    <cellStyle name="Normal 2 10 10" xfId="78"/>
    <cellStyle name="Normal 2 10 10 2" xfId="79"/>
    <cellStyle name="Normal 2 2" xfId="80"/>
    <cellStyle name="Normal 2 2 2" xfId="81"/>
    <cellStyle name="Normal 2 2 2 2" xfId="82"/>
    <cellStyle name="Normal 2 2 3" xfId="83"/>
    <cellStyle name="Normal 2 2 4" xfId="84"/>
    <cellStyle name="Normal 2 2 5" xfId="85"/>
    <cellStyle name="Normal 2 2 5 2" xfId="86"/>
    <cellStyle name="Normal 2 3" xfId="87"/>
    <cellStyle name="Normal 2 4" xfId="88"/>
    <cellStyle name="Normal 2 5" xfId="89"/>
    <cellStyle name="Normal 2 5 2" xfId="90"/>
    <cellStyle name="Normal 3" xfId="91"/>
    <cellStyle name="Normal 3 2" xfId="92"/>
    <cellStyle name="Normal 4" xfId="93"/>
    <cellStyle name="Normal 4 2" xfId="94"/>
    <cellStyle name="Normal 5" xfId="95"/>
    <cellStyle name="Normal 5 2" xfId="96"/>
    <cellStyle name="Normal 5 2 2" xfId="97"/>
    <cellStyle name="Normal 5 3" xfId="98"/>
    <cellStyle name="Normal 5 4" xfId="99"/>
    <cellStyle name="Normal 5 5" xfId="100"/>
    <cellStyle name="Normal 6" xfId="101"/>
    <cellStyle name="Normal 6 2" xfId="102"/>
    <cellStyle name="Normal 6 3" xfId="103"/>
    <cellStyle name="Normal 6 4" xfId="104"/>
    <cellStyle name="Normal 7" xfId="105"/>
    <cellStyle name="Normal 7 2" xfId="106"/>
    <cellStyle name="Normal 8" xfId="107"/>
    <cellStyle name="Normal 9" xfId="108"/>
    <cellStyle name="Not" xfId="109"/>
    <cellStyle name="Nötr" xfId="110"/>
    <cellStyle name="Onaylı" xfId="111"/>
    <cellStyle name="Currency" xfId="112"/>
    <cellStyle name="Currency [0]" xfId="113"/>
    <cellStyle name="ParaBirimi 2" xfId="114"/>
    <cellStyle name="ParaBirimi 3" xfId="115"/>
    <cellStyle name="Toplam" xfId="116"/>
    <cellStyle name="Uyarı Metni" xfId="117"/>
    <cellStyle name="Virgül 10" xfId="118"/>
    <cellStyle name="Virgül 2" xfId="119"/>
    <cellStyle name="Virgül 2 2" xfId="120"/>
    <cellStyle name="Virgül 3" xfId="121"/>
    <cellStyle name="Virgül 3 2" xfId="122"/>
    <cellStyle name="Virgül 4" xfId="123"/>
    <cellStyle name="Vurgu1" xfId="124"/>
    <cellStyle name="Vurgu2" xfId="125"/>
    <cellStyle name="Vurgu3" xfId="126"/>
    <cellStyle name="Vurgu4" xfId="127"/>
    <cellStyle name="Vurgu5" xfId="128"/>
    <cellStyle name="Vurgu6" xfId="129"/>
    <cellStyle name="Percent" xfId="130"/>
    <cellStyle name="Yüzde 2" xfId="131"/>
    <cellStyle name="Yüzde 2 2" xfId="132"/>
    <cellStyle name="Yüzde 2 3" xfId="133"/>
    <cellStyle name="Yüzde 2 4" xfId="134"/>
    <cellStyle name="Yüzde 2 4 2" xfId="135"/>
    <cellStyle name="Yüzde 3" xfId="136"/>
    <cellStyle name="Yüzde 4" xfId="137"/>
    <cellStyle name="Yüzde 5" xfId="138"/>
    <cellStyle name="Yüzde 6" xfId="139"/>
    <cellStyle name="Yüzde 6 2" xfId="140"/>
    <cellStyle name="Yüzde 7" xfId="141"/>
    <cellStyle name="Yüzde 7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4.28125" defaultRowHeight="12.75"/>
  <cols>
    <col min="1" max="1" width="2.7109375" style="4" bestFit="1" customWidth="1"/>
    <col min="2" max="2" width="3.28125" style="34" bestFit="1" customWidth="1"/>
    <col min="3" max="3" width="27.28125" style="5" bestFit="1" customWidth="1"/>
    <col min="4" max="4" width="4.00390625" style="35" bestFit="1" customWidth="1"/>
    <col min="5" max="5" width="27.28125" style="24" bestFit="1" customWidth="1"/>
    <col min="6" max="6" width="7.00390625" style="6" bestFit="1" customWidth="1"/>
    <col min="7" max="7" width="13.57421875" style="7" bestFit="1" customWidth="1"/>
    <col min="8" max="8" width="3.140625" style="8" bestFit="1" customWidth="1"/>
    <col min="9" max="9" width="3.140625" style="8" customWidth="1"/>
    <col min="10" max="10" width="3.140625" style="90" customWidth="1"/>
    <col min="11" max="11" width="2.57421875" style="9" bestFit="1" customWidth="1"/>
    <col min="12" max="12" width="9.00390625" style="27" bestFit="1" customWidth="1"/>
    <col min="13" max="13" width="5.57421875" style="33" bestFit="1" customWidth="1"/>
    <col min="14" max="14" width="4.28125" style="31" bestFit="1" customWidth="1"/>
    <col min="15" max="15" width="4.28125" style="37" bestFit="1" customWidth="1"/>
    <col min="16" max="16" width="9.00390625" style="37" bestFit="1" customWidth="1"/>
    <col min="17" max="17" width="6.57421875" style="37" bestFit="1" customWidth="1"/>
    <col min="18" max="19" width="4.7109375" style="31" bestFit="1" customWidth="1"/>
    <col min="20" max="20" width="9.00390625" style="27" bestFit="1" customWidth="1"/>
    <col min="21" max="21" width="6.7109375" style="28" bestFit="1" customWidth="1"/>
    <col min="22" max="22" width="4.28125" style="38" bestFit="1" customWidth="1"/>
    <col min="23" max="16384" width="4.28125" style="5" customWidth="1"/>
  </cols>
  <sheetData>
    <row r="1" spans="1:22" s="1" customFormat="1" ht="12.75">
      <c r="A1" s="10" t="s">
        <v>0</v>
      </c>
      <c r="B1" s="107" t="s">
        <v>1</v>
      </c>
      <c r="C1" s="107"/>
      <c r="D1" s="99"/>
      <c r="E1" s="42"/>
      <c r="F1" s="43"/>
      <c r="G1" s="42"/>
      <c r="H1" s="11"/>
      <c r="I1" s="11"/>
      <c r="J1" s="86"/>
      <c r="K1" s="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s="1" customFormat="1" ht="12.75">
      <c r="A2" s="10"/>
      <c r="B2" s="108" t="s">
        <v>2</v>
      </c>
      <c r="C2" s="109"/>
      <c r="D2" s="100"/>
      <c r="E2" s="12"/>
      <c r="F2" s="13"/>
      <c r="G2" s="12"/>
      <c r="H2" s="46"/>
      <c r="I2" s="46"/>
      <c r="J2" s="87"/>
      <c r="K2" s="14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s="1" customFormat="1" ht="11.25">
      <c r="A3" s="10"/>
      <c r="B3" s="110" t="s">
        <v>175</v>
      </c>
      <c r="C3" s="110"/>
      <c r="D3" s="101"/>
      <c r="E3" s="44"/>
      <c r="F3" s="45"/>
      <c r="G3" s="44"/>
      <c r="H3" s="15"/>
      <c r="I3" s="15"/>
      <c r="J3" s="88"/>
      <c r="K3" s="15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s="2" customFormat="1" ht="11.25" customHeight="1">
      <c r="A4" s="84"/>
      <c r="B4" s="39"/>
      <c r="C4" s="16"/>
      <c r="D4" s="40"/>
      <c r="E4" s="16"/>
      <c r="F4" s="17"/>
      <c r="G4" s="18"/>
      <c r="H4" s="18"/>
      <c r="I4" s="18"/>
      <c r="J4" s="89"/>
      <c r="K4" s="18"/>
      <c r="L4" s="103" t="s">
        <v>4</v>
      </c>
      <c r="M4" s="106"/>
      <c r="N4" s="104" t="s">
        <v>4</v>
      </c>
      <c r="O4" s="105"/>
      <c r="P4" s="104" t="s">
        <v>5</v>
      </c>
      <c r="Q4" s="105"/>
      <c r="R4" s="104" t="s">
        <v>3</v>
      </c>
      <c r="S4" s="105"/>
      <c r="T4" s="103" t="s">
        <v>6</v>
      </c>
      <c r="U4" s="103"/>
      <c r="V4" s="103"/>
    </row>
    <row r="5" spans="1:22" s="3" customFormat="1" ht="57.75">
      <c r="A5" s="85"/>
      <c r="B5" s="41"/>
      <c r="C5" s="19" t="s">
        <v>7</v>
      </c>
      <c r="D5" s="20" t="s">
        <v>8</v>
      </c>
      <c r="E5" s="19" t="s">
        <v>9</v>
      </c>
      <c r="F5" s="21" t="s">
        <v>10</v>
      </c>
      <c r="G5" s="22" t="s">
        <v>11</v>
      </c>
      <c r="H5" s="23" t="s">
        <v>60</v>
      </c>
      <c r="I5" s="23" t="s">
        <v>12</v>
      </c>
      <c r="J5" s="92" t="s">
        <v>13</v>
      </c>
      <c r="K5" s="23" t="s">
        <v>14</v>
      </c>
      <c r="L5" s="25" t="s">
        <v>15</v>
      </c>
      <c r="M5" s="26" t="s">
        <v>21</v>
      </c>
      <c r="N5" s="47" t="s">
        <v>17</v>
      </c>
      <c r="O5" s="47" t="s">
        <v>18</v>
      </c>
      <c r="P5" s="25" t="s">
        <v>15</v>
      </c>
      <c r="Q5" s="26" t="s">
        <v>19</v>
      </c>
      <c r="R5" s="47" t="s">
        <v>20</v>
      </c>
      <c r="S5" s="47" t="s">
        <v>22</v>
      </c>
      <c r="T5" s="25" t="s">
        <v>15</v>
      </c>
      <c r="U5" s="26" t="s">
        <v>16</v>
      </c>
      <c r="V5" s="47" t="s">
        <v>18</v>
      </c>
    </row>
    <row r="6" spans="4:19" ht="11.25">
      <c r="D6" s="36"/>
      <c r="L6" s="30"/>
      <c r="M6" s="30"/>
      <c r="N6" s="30"/>
      <c r="O6" s="30"/>
      <c r="P6" s="30"/>
      <c r="Q6" s="30"/>
      <c r="R6" s="30"/>
      <c r="S6" s="30"/>
    </row>
    <row r="7" spans="1:22" s="29" customFormat="1" ht="11.25">
      <c r="A7" s="32">
        <v>1</v>
      </c>
      <c r="B7" s="48"/>
      <c r="C7" s="49" t="s">
        <v>153</v>
      </c>
      <c r="D7" s="50" t="s">
        <v>28</v>
      </c>
      <c r="E7" s="51" t="s">
        <v>153</v>
      </c>
      <c r="F7" s="52">
        <v>43161</v>
      </c>
      <c r="G7" s="53" t="s">
        <v>63</v>
      </c>
      <c r="H7" s="54">
        <v>406</v>
      </c>
      <c r="I7" s="54">
        <v>411</v>
      </c>
      <c r="J7" s="91">
        <v>820</v>
      </c>
      <c r="K7" s="55">
        <v>2</v>
      </c>
      <c r="L7" s="62">
        <v>10921914.55</v>
      </c>
      <c r="M7" s="63">
        <v>905299</v>
      </c>
      <c r="N7" s="58">
        <f>M7/J7</f>
        <v>1104.0231707317073</v>
      </c>
      <c r="O7" s="59">
        <f aca="true" t="shared" si="0" ref="O7:O70">L7/M7</f>
        <v>12.064427940382128</v>
      </c>
      <c r="P7" s="94">
        <v>13735450.73</v>
      </c>
      <c r="Q7" s="96">
        <v>1134537</v>
      </c>
      <c r="R7" s="66">
        <f>IF(P7&lt;&gt;0,-(P7-L7)/P7,"")</f>
        <v>-0.20483755759502473</v>
      </c>
      <c r="S7" s="66">
        <f>IF(Q7&lt;&gt;0,-(Q7-M7)/Q7,"")</f>
        <v>-0.20205423005155407</v>
      </c>
      <c r="T7" s="67">
        <v>24657365.28</v>
      </c>
      <c r="U7" s="68">
        <v>2039836</v>
      </c>
      <c r="V7" s="69">
        <f aca="true" t="shared" si="1" ref="V7:V70">T7/U7</f>
        <v>12.087915538307982</v>
      </c>
    </row>
    <row r="8" spans="1:22" s="29" customFormat="1" ht="11.25">
      <c r="A8" s="32">
        <v>2</v>
      </c>
      <c r="B8" s="70" t="s">
        <v>23</v>
      </c>
      <c r="C8" s="49" t="s">
        <v>161</v>
      </c>
      <c r="D8" s="50" t="s">
        <v>28</v>
      </c>
      <c r="E8" s="51" t="s">
        <v>161</v>
      </c>
      <c r="F8" s="52">
        <v>43168</v>
      </c>
      <c r="G8" s="53" t="s">
        <v>63</v>
      </c>
      <c r="H8" s="54">
        <v>326</v>
      </c>
      <c r="I8" s="54">
        <v>328</v>
      </c>
      <c r="J8" s="91">
        <v>331</v>
      </c>
      <c r="K8" s="55">
        <v>1</v>
      </c>
      <c r="L8" s="62">
        <v>1175438.29</v>
      </c>
      <c r="M8" s="63">
        <v>102011</v>
      </c>
      <c r="N8" s="58">
        <f>M8/J8</f>
        <v>308.19033232628396</v>
      </c>
      <c r="O8" s="59">
        <f t="shared" si="0"/>
        <v>11.522662163884288</v>
      </c>
      <c r="P8" s="94"/>
      <c r="Q8" s="96"/>
      <c r="R8" s="66"/>
      <c r="S8" s="66"/>
      <c r="T8" s="67">
        <v>1187506.2</v>
      </c>
      <c r="U8" s="68">
        <v>102969</v>
      </c>
      <c r="V8" s="69">
        <f t="shared" si="1"/>
        <v>11.532657401742272</v>
      </c>
    </row>
    <row r="9" spans="1:22" s="29" customFormat="1" ht="11.25">
      <c r="A9" s="32">
        <v>3</v>
      </c>
      <c r="B9" s="48"/>
      <c r="C9" s="49" t="s">
        <v>129</v>
      </c>
      <c r="D9" s="50" t="s">
        <v>28</v>
      </c>
      <c r="E9" s="51" t="s">
        <v>129</v>
      </c>
      <c r="F9" s="52">
        <v>43147</v>
      </c>
      <c r="G9" s="53" t="s">
        <v>63</v>
      </c>
      <c r="H9" s="54">
        <v>373</v>
      </c>
      <c r="I9" s="54">
        <v>332</v>
      </c>
      <c r="J9" s="91">
        <v>335</v>
      </c>
      <c r="K9" s="55">
        <v>4</v>
      </c>
      <c r="L9" s="62">
        <v>887886.77</v>
      </c>
      <c r="M9" s="63">
        <v>86295</v>
      </c>
      <c r="N9" s="58">
        <f>M9/J9</f>
        <v>257.5970149253731</v>
      </c>
      <c r="O9" s="59">
        <f t="shared" si="0"/>
        <v>10.288971203430094</v>
      </c>
      <c r="P9" s="94">
        <v>1748606.66</v>
      </c>
      <c r="Q9" s="96">
        <v>143285</v>
      </c>
      <c r="R9" s="66">
        <f aca="true" t="shared" si="2" ref="R9:S11">IF(P9&lt;&gt;0,-(P9-L9)/P9,"")</f>
        <v>-0.4922318493285391</v>
      </c>
      <c r="S9" s="66">
        <f t="shared" si="2"/>
        <v>-0.39773877237673166</v>
      </c>
      <c r="T9" s="67">
        <v>10834370.54</v>
      </c>
      <c r="U9" s="68">
        <v>909211</v>
      </c>
      <c r="V9" s="69">
        <f t="shared" si="1"/>
        <v>11.916233459559992</v>
      </c>
    </row>
    <row r="10" spans="1:22" s="29" customFormat="1" ht="11.25">
      <c r="A10" s="32">
        <v>4</v>
      </c>
      <c r="B10" s="79"/>
      <c r="C10" s="71" t="s">
        <v>157</v>
      </c>
      <c r="D10" s="72" t="s">
        <v>26</v>
      </c>
      <c r="E10" s="73" t="s">
        <v>158</v>
      </c>
      <c r="F10" s="74">
        <v>43161</v>
      </c>
      <c r="G10" s="53" t="s">
        <v>35</v>
      </c>
      <c r="H10" s="75">
        <v>207</v>
      </c>
      <c r="I10" s="75">
        <v>166</v>
      </c>
      <c r="J10" s="91">
        <v>166</v>
      </c>
      <c r="K10" s="55">
        <v>2</v>
      </c>
      <c r="L10" s="62">
        <v>789273.98</v>
      </c>
      <c r="M10" s="63">
        <v>55752</v>
      </c>
      <c r="N10" s="58">
        <f>M10/J10</f>
        <v>335.855421686747</v>
      </c>
      <c r="O10" s="59">
        <f t="shared" si="0"/>
        <v>14.156872937293729</v>
      </c>
      <c r="P10" s="94">
        <v>1401755.64</v>
      </c>
      <c r="Q10" s="96">
        <v>96669</v>
      </c>
      <c r="R10" s="66">
        <f t="shared" si="2"/>
        <v>-0.4369389660525996</v>
      </c>
      <c r="S10" s="66">
        <f t="shared" si="2"/>
        <v>-0.42326909350463954</v>
      </c>
      <c r="T10" s="76">
        <v>2249852.24</v>
      </c>
      <c r="U10" s="77">
        <v>156497</v>
      </c>
      <c r="V10" s="69">
        <f t="shared" si="1"/>
        <v>14.37632823632402</v>
      </c>
    </row>
    <row r="11" spans="1:22" s="29" customFormat="1" ht="11.25">
      <c r="A11" s="32">
        <v>5</v>
      </c>
      <c r="B11" s="48"/>
      <c r="C11" s="49" t="s">
        <v>136</v>
      </c>
      <c r="D11" s="50" t="s">
        <v>34</v>
      </c>
      <c r="E11" s="51" t="s">
        <v>136</v>
      </c>
      <c r="F11" s="52">
        <v>43147</v>
      </c>
      <c r="G11" s="53" t="s">
        <v>27</v>
      </c>
      <c r="H11" s="54">
        <v>299</v>
      </c>
      <c r="I11" s="54">
        <v>228</v>
      </c>
      <c r="J11" s="91">
        <v>228</v>
      </c>
      <c r="K11" s="55">
        <v>4</v>
      </c>
      <c r="L11" s="62">
        <v>732604</v>
      </c>
      <c r="M11" s="63">
        <v>48152</v>
      </c>
      <c r="N11" s="58">
        <f>M11/J11</f>
        <v>211.19298245614036</v>
      </c>
      <c r="O11" s="59">
        <f t="shared" si="0"/>
        <v>15.21440438611065</v>
      </c>
      <c r="P11" s="94">
        <v>1467570</v>
      </c>
      <c r="Q11" s="96">
        <v>98889</v>
      </c>
      <c r="R11" s="66">
        <f t="shared" si="2"/>
        <v>-0.5008047316311999</v>
      </c>
      <c r="S11" s="66">
        <f t="shared" si="2"/>
        <v>-0.5130702100334719</v>
      </c>
      <c r="T11" s="67">
        <v>10135432</v>
      </c>
      <c r="U11" s="68">
        <v>666939</v>
      </c>
      <c r="V11" s="69">
        <f t="shared" si="1"/>
        <v>15.196940049989578</v>
      </c>
    </row>
    <row r="12" spans="1:22" s="29" customFormat="1" ht="11.25">
      <c r="A12" s="32">
        <v>6</v>
      </c>
      <c r="B12" s="70" t="s">
        <v>23</v>
      </c>
      <c r="C12" s="71" t="s">
        <v>169</v>
      </c>
      <c r="D12" s="72" t="s">
        <v>28</v>
      </c>
      <c r="E12" s="73" t="s">
        <v>171</v>
      </c>
      <c r="F12" s="74">
        <v>43168</v>
      </c>
      <c r="G12" s="53" t="s">
        <v>35</v>
      </c>
      <c r="H12" s="75">
        <v>248</v>
      </c>
      <c r="I12" s="75">
        <v>248</v>
      </c>
      <c r="J12" s="91">
        <v>248</v>
      </c>
      <c r="K12" s="55">
        <v>1</v>
      </c>
      <c r="L12" s="62">
        <v>446327.82</v>
      </c>
      <c r="M12" s="63">
        <v>35162</v>
      </c>
      <c r="N12" s="58">
        <f>M12/J12</f>
        <v>141.78225806451613</v>
      </c>
      <c r="O12" s="59">
        <f t="shared" si="0"/>
        <v>12.693470792332633</v>
      </c>
      <c r="P12" s="94"/>
      <c r="Q12" s="96"/>
      <c r="R12" s="66"/>
      <c r="S12" s="66"/>
      <c r="T12" s="76">
        <v>446327.82</v>
      </c>
      <c r="U12" s="77">
        <v>35162</v>
      </c>
      <c r="V12" s="69">
        <f t="shared" si="1"/>
        <v>12.693470792332633</v>
      </c>
    </row>
    <row r="13" spans="1:22" s="29" customFormat="1" ht="11.25">
      <c r="A13" s="32">
        <v>7</v>
      </c>
      <c r="B13" s="48"/>
      <c r="C13" s="49" t="s">
        <v>146</v>
      </c>
      <c r="D13" s="50" t="s">
        <v>28</v>
      </c>
      <c r="E13" s="49" t="s">
        <v>146</v>
      </c>
      <c r="F13" s="52">
        <v>43154</v>
      </c>
      <c r="G13" s="53" t="s">
        <v>27</v>
      </c>
      <c r="H13" s="54">
        <v>314</v>
      </c>
      <c r="I13" s="54">
        <v>231</v>
      </c>
      <c r="J13" s="91">
        <v>231</v>
      </c>
      <c r="K13" s="55">
        <v>3</v>
      </c>
      <c r="L13" s="62">
        <v>407082</v>
      </c>
      <c r="M13" s="63">
        <v>33751</v>
      </c>
      <c r="N13" s="58">
        <f>M13/J13</f>
        <v>146.1082251082251</v>
      </c>
      <c r="O13" s="59">
        <f t="shared" si="0"/>
        <v>12.061331516103227</v>
      </c>
      <c r="P13" s="94">
        <v>1022939</v>
      </c>
      <c r="Q13" s="96">
        <v>81783</v>
      </c>
      <c r="R13" s="66">
        <f>IF(P13&lt;&gt;0,-(P13-L13)/P13,"")</f>
        <v>-0.6020466518531408</v>
      </c>
      <c r="S13" s="66">
        <f>IF(Q13&lt;&gt;0,-(Q13-M13)/Q13,"")</f>
        <v>-0.5873103212159007</v>
      </c>
      <c r="T13" s="67">
        <v>3784864</v>
      </c>
      <c r="U13" s="68">
        <v>307879</v>
      </c>
      <c r="V13" s="69">
        <f t="shared" si="1"/>
        <v>12.293349010487887</v>
      </c>
    </row>
    <row r="14" spans="1:22" s="29" customFormat="1" ht="11.25">
      <c r="A14" s="32">
        <v>8</v>
      </c>
      <c r="B14" s="70" t="s">
        <v>23</v>
      </c>
      <c r="C14" s="71" t="s">
        <v>173</v>
      </c>
      <c r="D14" s="102" t="s">
        <v>24</v>
      </c>
      <c r="E14" s="73" t="s">
        <v>172</v>
      </c>
      <c r="F14" s="74">
        <v>43168</v>
      </c>
      <c r="G14" s="53" t="s">
        <v>35</v>
      </c>
      <c r="H14" s="75">
        <v>158</v>
      </c>
      <c r="I14" s="75">
        <v>158</v>
      </c>
      <c r="J14" s="91">
        <v>158</v>
      </c>
      <c r="K14" s="55">
        <v>1</v>
      </c>
      <c r="L14" s="62">
        <v>379597.85</v>
      </c>
      <c r="M14" s="63">
        <v>30185</v>
      </c>
      <c r="N14" s="58">
        <f>M14/J14</f>
        <v>191.04430379746836</v>
      </c>
      <c r="O14" s="59">
        <f t="shared" si="0"/>
        <v>12.57571144608249</v>
      </c>
      <c r="P14" s="94"/>
      <c r="Q14" s="96"/>
      <c r="R14" s="66"/>
      <c r="S14" s="66"/>
      <c r="T14" s="76">
        <v>379597.85</v>
      </c>
      <c r="U14" s="77">
        <v>30185</v>
      </c>
      <c r="V14" s="69">
        <f t="shared" si="1"/>
        <v>12.57571144608249</v>
      </c>
    </row>
    <row r="15" spans="1:22" s="29" customFormat="1" ht="11.25">
      <c r="A15" s="32">
        <v>9</v>
      </c>
      <c r="B15" s="48"/>
      <c r="C15" s="49" t="s">
        <v>149</v>
      </c>
      <c r="D15" s="50" t="s">
        <v>30</v>
      </c>
      <c r="E15" s="51" t="s">
        <v>150</v>
      </c>
      <c r="F15" s="52">
        <v>43161</v>
      </c>
      <c r="G15" s="53" t="s">
        <v>36</v>
      </c>
      <c r="H15" s="54">
        <v>180</v>
      </c>
      <c r="I15" s="54">
        <v>154</v>
      </c>
      <c r="J15" s="91">
        <v>154</v>
      </c>
      <c r="K15" s="55">
        <v>2</v>
      </c>
      <c r="L15" s="62">
        <v>269062.17</v>
      </c>
      <c r="M15" s="63">
        <v>23970</v>
      </c>
      <c r="N15" s="58">
        <f>M15/J15</f>
        <v>155.64935064935065</v>
      </c>
      <c r="O15" s="59">
        <f t="shared" si="0"/>
        <v>11.224954943679599</v>
      </c>
      <c r="P15" s="94">
        <v>497489.97</v>
      </c>
      <c r="Q15" s="96">
        <v>40750</v>
      </c>
      <c r="R15" s="66">
        <f aca="true" t="shared" si="3" ref="R15:S17">IF(P15&lt;&gt;0,-(P15-L15)/P15,"")</f>
        <v>-0.4591606138310688</v>
      </c>
      <c r="S15" s="66">
        <f t="shared" si="3"/>
        <v>-0.4117791411042945</v>
      </c>
      <c r="T15" s="80">
        <v>766552.1399999999</v>
      </c>
      <c r="U15" s="81">
        <v>64720</v>
      </c>
      <c r="V15" s="69">
        <f t="shared" si="1"/>
        <v>11.844130716934485</v>
      </c>
    </row>
    <row r="16" spans="1:22" s="29" customFormat="1" ht="11.25">
      <c r="A16" s="32">
        <v>10</v>
      </c>
      <c r="B16" s="79"/>
      <c r="C16" s="71" t="s">
        <v>135</v>
      </c>
      <c r="D16" s="72" t="s">
        <v>24</v>
      </c>
      <c r="E16" s="73" t="s">
        <v>133</v>
      </c>
      <c r="F16" s="74">
        <v>43147</v>
      </c>
      <c r="G16" s="53" t="s">
        <v>35</v>
      </c>
      <c r="H16" s="75">
        <v>75</v>
      </c>
      <c r="I16" s="75">
        <v>65</v>
      </c>
      <c r="J16" s="91">
        <v>65</v>
      </c>
      <c r="K16" s="55">
        <v>4</v>
      </c>
      <c r="L16" s="62">
        <v>196879.63</v>
      </c>
      <c r="M16" s="63">
        <v>20470</v>
      </c>
      <c r="N16" s="58">
        <f>M16/J16</f>
        <v>314.9230769230769</v>
      </c>
      <c r="O16" s="59">
        <f t="shared" si="0"/>
        <v>9.617959452857841</v>
      </c>
      <c r="P16" s="94">
        <v>135218</v>
      </c>
      <c r="Q16" s="96">
        <v>14272</v>
      </c>
      <c r="R16" s="66">
        <f t="shared" si="3"/>
        <v>0.456016432723454</v>
      </c>
      <c r="S16" s="66">
        <f t="shared" si="3"/>
        <v>0.43427690582959644</v>
      </c>
      <c r="T16" s="76">
        <v>1075143.08</v>
      </c>
      <c r="U16" s="77">
        <v>81837</v>
      </c>
      <c r="V16" s="69">
        <f t="shared" si="1"/>
        <v>13.13761599276611</v>
      </c>
    </row>
    <row r="17" spans="1:22" s="29" customFormat="1" ht="11.25">
      <c r="A17" s="32">
        <v>11</v>
      </c>
      <c r="B17" s="48"/>
      <c r="C17" s="71" t="s">
        <v>147</v>
      </c>
      <c r="D17" s="72" t="s">
        <v>28</v>
      </c>
      <c r="E17" s="73" t="s">
        <v>148</v>
      </c>
      <c r="F17" s="74">
        <v>43154</v>
      </c>
      <c r="G17" s="53" t="s">
        <v>33</v>
      </c>
      <c r="H17" s="75">
        <v>229</v>
      </c>
      <c r="I17" s="75">
        <v>141</v>
      </c>
      <c r="J17" s="91">
        <v>141</v>
      </c>
      <c r="K17" s="55">
        <v>3</v>
      </c>
      <c r="L17" s="62">
        <v>234456</v>
      </c>
      <c r="M17" s="63">
        <v>19553</v>
      </c>
      <c r="N17" s="58">
        <f>M17/J17</f>
        <v>138.67375886524823</v>
      </c>
      <c r="O17" s="59">
        <f t="shared" si="0"/>
        <v>11.990794251521505</v>
      </c>
      <c r="P17" s="94">
        <v>676364</v>
      </c>
      <c r="Q17" s="96">
        <v>53702</v>
      </c>
      <c r="R17" s="66">
        <f t="shared" si="3"/>
        <v>-0.6533582508826609</v>
      </c>
      <c r="S17" s="66">
        <f t="shared" si="3"/>
        <v>-0.6358981043536553</v>
      </c>
      <c r="T17" s="76">
        <v>1964871</v>
      </c>
      <c r="U17" s="77">
        <v>157345</v>
      </c>
      <c r="V17" s="69">
        <f t="shared" si="1"/>
        <v>12.487660872604785</v>
      </c>
    </row>
    <row r="18" spans="1:22" s="29" customFormat="1" ht="11.25">
      <c r="A18" s="32">
        <v>12</v>
      </c>
      <c r="B18" s="70" t="s">
        <v>23</v>
      </c>
      <c r="C18" s="49" t="s">
        <v>174</v>
      </c>
      <c r="D18" s="50"/>
      <c r="E18" s="51" t="s">
        <v>174</v>
      </c>
      <c r="F18" s="52">
        <v>43168</v>
      </c>
      <c r="G18" s="53" t="s">
        <v>27</v>
      </c>
      <c r="H18" s="54">
        <v>28</v>
      </c>
      <c r="I18" s="54">
        <v>28</v>
      </c>
      <c r="J18" s="91">
        <v>28</v>
      </c>
      <c r="K18" s="55">
        <v>1</v>
      </c>
      <c r="L18" s="62">
        <v>143050</v>
      </c>
      <c r="M18" s="63">
        <v>8656</v>
      </c>
      <c r="N18" s="58">
        <f>M18/J18</f>
        <v>309.14285714285717</v>
      </c>
      <c r="O18" s="59">
        <f t="shared" si="0"/>
        <v>16.526109057301294</v>
      </c>
      <c r="P18" s="94"/>
      <c r="Q18" s="96"/>
      <c r="R18" s="66"/>
      <c r="S18" s="66"/>
      <c r="T18" s="67">
        <v>215006</v>
      </c>
      <c r="U18" s="68">
        <v>13774</v>
      </c>
      <c r="V18" s="69">
        <f t="shared" si="1"/>
        <v>15.609554232612167</v>
      </c>
    </row>
    <row r="19" spans="1:22" s="29" customFormat="1" ht="11.25">
      <c r="A19" s="32">
        <v>13</v>
      </c>
      <c r="B19" s="48"/>
      <c r="C19" s="49" t="s">
        <v>139</v>
      </c>
      <c r="D19" s="50" t="s">
        <v>26</v>
      </c>
      <c r="E19" s="51" t="s">
        <v>139</v>
      </c>
      <c r="F19" s="52">
        <v>43123</v>
      </c>
      <c r="G19" s="53" t="s">
        <v>63</v>
      </c>
      <c r="H19" s="54">
        <v>197</v>
      </c>
      <c r="I19" s="54">
        <v>62</v>
      </c>
      <c r="J19" s="91">
        <v>62</v>
      </c>
      <c r="K19" s="55">
        <v>3</v>
      </c>
      <c r="L19" s="62">
        <v>92692.74</v>
      </c>
      <c r="M19" s="63">
        <v>8220</v>
      </c>
      <c r="N19" s="58">
        <f>M19/J19</f>
        <v>132.58064516129033</v>
      </c>
      <c r="O19" s="59">
        <f t="shared" si="0"/>
        <v>11.276489051094892</v>
      </c>
      <c r="P19" s="94">
        <v>256709.75</v>
      </c>
      <c r="Q19" s="96">
        <v>22459</v>
      </c>
      <c r="R19" s="66">
        <f aca="true" t="shared" si="4" ref="R19:S22">IF(P19&lt;&gt;0,-(P19-L19)/P19,"")</f>
        <v>-0.6389200643917888</v>
      </c>
      <c r="S19" s="66">
        <f t="shared" si="4"/>
        <v>-0.6339997328465203</v>
      </c>
      <c r="T19" s="67">
        <v>1157835.57</v>
      </c>
      <c r="U19" s="68">
        <v>99674</v>
      </c>
      <c r="V19" s="69">
        <f t="shared" si="1"/>
        <v>11.616224592170477</v>
      </c>
    </row>
    <row r="20" spans="1:22" s="29" customFormat="1" ht="11.25">
      <c r="A20" s="32">
        <v>14</v>
      </c>
      <c r="B20" s="48"/>
      <c r="C20" s="49" t="s">
        <v>112</v>
      </c>
      <c r="D20" s="50" t="s">
        <v>34</v>
      </c>
      <c r="E20" s="51" t="s">
        <v>112</v>
      </c>
      <c r="F20" s="52">
        <v>43133</v>
      </c>
      <c r="G20" s="53" t="s">
        <v>63</v>
      </c>
      <c r="H20" s="54">
        <v>271</v>
      </c>
      <c r="I20" s="54">
        <v>46</v>
      </c>
      <c r="J20" s="91">
        <v>46</v>
      </c>
      <c r="K20" s="55">
        <v>6</v>
      </c>
      <c r="L20" s="62">
        <v>80997.86</v>
      </c>
      <c r="M20" s="63">
        <v>8120</v>
      </c>
      <c r="N20" s="58">
        <f>M20/J20</f>
        <v>176.52173913043478</v>
      </c>
      <c r="O20" s="59">
        <f t="shared" si="0"/>
        <v>9.975105911330049</v>
      </c>
      <c r="P20" s="94">
        <v>326212.82</v>
      </c>
      <c r="Q20" s="96">
        <v>30838</v>
      </c>
      <c r="R20" s="66">
        <f t="shared" si="4"/>
        <v>-0.7517024009050288</v>
      </c>
      <c r="S20" s="66">
        <f t="shared" si="4"/>
        <v>-0.7366885011998184</v>
      </c>
      <c r="T20" s="67">
        <v>10966368.93</v>
      </c>
      <c r="U20" s="68">
        <v>839371</v>
      </c>
      <c r="V20" s="69">
        <f t="shared" si="1"/>
        <v>13.064984291808985</v>
      </c>
    </row>
    <row r="21" spans="1:22" s="29" customFormat="1" ht="11.25">
      <c r="A21" s="32">
        <v>15</v>
      </c>
      <c r="B21" s="79"/>
      <c r="C21" s="71" t="s">
        <v>134</v>
      </c>
      <c r="D21" s="72" t="s">
        <v>30</v>
      </c>
      <c r="E21" s="73" t="s">
        <v>134</v>
      </c>
      <c r="F21" s="74">
        <v>43147</v>
      </c>
      <c r="G21" s="53" t="s">
        <v>35</v>
      </c>
      <c r="H21" s="75">
        <v>5</v>
      </c>
      <c r="I21" s="75">
        <v>5</v>
      </c>
      <c r="J21" s="91">
        <v>5</v>
      </c>
      <c r="K21" s="55">
        <v>4</v>
      </c>
      <c r="L21" s="62">
        <v>73982.48</v>
      </c>
      <c r="M21" s="63">
        <v>7038</v>
      </c>
      <c r="N21" s="58">
        <f>M21/J21</f>
        <v>1407.6</v>
      </c>
      <c r="O21" s="59">
        <f t="shared" si="0"/>
        <v>10.51186132423984</v>
      </c>
      <c r="P21" s="94">
        <v>98705.48</v>
      </c>
      <c r="Q21" s="96">
        <v>9358</v>
      </c>
      <c r="R21" s="66">
        <f t="shared" si="4"/>
        <v>-0.2504724155133028</v>
      </c>
      <c r="S21" s="66">
        <f t="shared" si="4"/>
        <v>-0.24791622141483222</v>
      </c>
      <c r="T21" s="76">
        <v>642512.34</v>
      </c>
      <c r="U21" s="77">
        <v>62417</v>
      </c>
      <c r="V21" s="69">
        <f t="shared" si="1"/>
        <v>10.293867696300687</v>
      </c>
    </row>
    <row r="22" spans="1:22" s="29" customFormat="1" ht="11.25">
      <c r="A22" s="32">
        <v>16</v>
      </c>
      <c r="B22" s="48"/>
      <c r="C22" s="49" t="s">
        <v>85</v>
      </c>
      <c r="D22" s="50" t="s">
        <v>31</v>
      </c>
      <c r="E22" s="51" t="s">
        <v>85</v>
      </c>
      <c r="F22" s="52">
        <v>43070</v>
      </c>
      <c r="G22" s="53" t="s">
        <v>63</v>
      </c>
      <c r="H22" s="54">
        <v>379</v>
      </c>
      <c r="I22" s="54">
        <v>23</v>
      </c>
      <c r="J22" s="91">
        <v>23</v>
      </c>
      <c r="K22" s="55">
        <v>15</v>
      </c>
      <c r="L22" s="62">
        <v>58166.63</v>
      </c>
      <c r="M22" s="63">
        <v>6422</v>
      </c>
      <c r="N22" s="58">
        <f>M22/J22</f>
        <v>279.2173913043478</v>
      </c>
      <c r="O22" s="59">
        <f t="shared" si="0"/>
        <v>9.05740112114606</v>
      </c>
      <c r="P22" s="94">
        <v>140451.48</v>
      </c>
      <c r="Q22" s="96">
        <v>15466</v>
      </c>
      <c r="R22" s="66">
        <f t="shared" si="4"/>
        <v>-0.5858596150072609</v>
      </c>
      <c r="S22" s="66">
        <f t="shared" si="4"/>
        <v>-0.5847665847665847</v>
      </c>
      <c r="T22" s="67">
        <v>64271576.58</v>
      </c>
      <c r="U22" s="68">
        <v>5251105</v>
      </c>
      <c r="V22" s="69">
        <f t="shared" si="1"/>
        <v>12.23962891239082</v>
      </c>
    </row>
    <row r="23" spans="1:22" s="29" customFormat="1" ht="11.25">
      <c r="A23" s="32">
        <v>17</v>
      </c>
      <c r="B23" s="70" t="s">
        <v>23</v>
      </c>
      <c r="C23" s="49" t="s">
        <v>168</v>
      </c>
      <c r="D23" s="50" t="s">
        <v>24</v>
      </c>
      <c r="E23" s="51" t="s">
        <v>168</v>
      </c>
      <c r="F23" s="52">
        <v>43168</v>
      </c>
      <c r="G23" s="53" t="s">
        <v>32</v>
      </c>
      <c r="H23" s="54">
        <v>48</v>
      </c>
      <c r="I23" s="54">
        <v>48</v>
      </c>
      <c r="J23" s="91">
        <v>48</v>
      </c>
      <c r="K23" s="55">
        <v>1</v>
      </c>
      <c r="L23" s="62">
        <v>85203.33</v>
      </c>
      <c r="M23" s="63">
        <v>5291</v>
      </c>
      <c r="N23" s="58">
        <f>M23/J23</f>
        <v>110.22916666666667</v>
      </c>
      <c r="O23" s="59">
        <f t="shared" si="0"/>
        <v>16.103445473445475</v>
      </c>
      <c r="P23" s="94"/>
      <c r="Q23" s="96"/>
      <c r="R23" s="66"/>
      <c r="S23" s="66"/>
      <c r="T23" s="64">
        <v>85203.33</v>
      </c>
      <c r="U23" s="65">
        <v>5291</v>
      </c>
      <c r="V23" s="69">
        <f t="shared" si="1"/>
        <v>16.103445473445475</v>
      </c>
    </row>
    <row r="24" spans="1:22" s="29" customFormat="1" ht="11.25">
      <c r="A24" s="32">
        <v>18</v>
      </c>
      <c r="B24" s="48"/>
      <c r="C24" s="49" t="s">
        <v>159</v>
      </c>
      <c r="D24" s="50" t="s">
        <v>24</v>
      </c>
      <c r="E24" s="49" t="s">
        <v>160</v>
      </c>
      <c r="F24" s="52">
        <v>43161</v>
      </c>
      <c r="G24" s="53" t="s">
        <v>27</v>
      </c>
      <c r="H24" s="54">
        <v>27</v>
      </c>
      <c r="I24" s="54">
        <v>21</v>
      </c>
      <c r="J24" s="91">
        <v>21</v>
      </c>
      <c r="K24" s="55">
        <v>2</v>
      </c>
      <c r="L24" s="62">
        <v>61731</v>
      </c>
      <c r="M24" s="63">
        <v>3624</v>
      </c>
      <c r="N24" s="58">
        <f>M24/J24</f>
        <v>172.57142857142858</v>
      </c>
      <c r="O24" s="59">
        <f t="shared" si="0"/>
        <v>17.033940397350992</v>
      </c>
      <c r="P24" s="94">
        <v>184534</v>
      </c>
      <c r="Q24" s="96">
        <v>10871</v>
      </c>
      <c r="R24" s="66">
        <f>IF(P24&lt;&gt;0,-(P24-L24)/P24,"")</f>
        <v>-0.6654762807937833</v>
      </c>
      <c r="S24" s="66">
        <f>IF(Q24&lt;&gt;0,-(Q24-M24)/Q24,"")</f>
        <v>-0.6666360040474657</v>
      </c>
      <c r="T24" s="67">
        <v>309265</v>
      </c>
      <c r="U24" s="68">
        <v>19744</v>
      </c>
      <c r="V24" s="69">
        <f t="shared" si="1"/>
        <v>15.663745948136143</v>
      </c>
    </row>
    <row r="25" spans="1:22" s="29" customFormat="1" ht="11.25">
      <c r="A25" s="32">
        <v>19</v>
      </c>
      <c r="B25" s="70" t="s">
        <v>23</v>
      </c>
      <c r="C25" s="71" t="s">
        <v>170</v>
      </c>
      <c r="D25" s="72" t="s">
        <v>24</v>
      </c>
      <c r="E25" s="73" t="s">
        <v>170</v>
      </c>
      <c r="F25" s="74">
        <v>43168</v>
      </c>
      <c r="G25" s="53" t="s">
        <v>35</v>
      </c>
      <c r="H25" s="75">
        <v>76</v>
      </c>
      <c r="I25" s="75">
        <v>76</v>
      </c>
      <c r="J25" s="91">
        <v>76</v>
      </c>
      <c r="K25" s="55">
        <v>1</v>
      </c>
      <c r="L25" s="62">
        <v>40334.73</v>
      </c>
      <c r="M25" s="63">
        <v>3329</v>
      </c>
      <c r="N25" s="58">
        <f>M25/J25</f>
        <v>43.80263157894737</v>
      </c>
      <c r="O25" s="59">
        <f t="shared" si="0"/>
        <v>12.116170021027337</v>
      </c>
      <c r="P25" s="94"/>
      <c r="Q25" s="96"/>
      <c r="R25" s="66"/>
      <c r="S25" s="66"/>
      <c r="T25" s="76">
        <v>40334.73</v>
      </c>
      <c r="U25" s="77">
        <v>3329</v>
      </c>
      <c r="V25" s="69">
        <f t="shared" si="1"/>
        <v>12.116170021027337</v>
      </c>
    </row>
    <row r="26" spans="1:22" s="29" customFormat="1" ht="11.25">
      <c r="A26" s="32">
        <v>20</v>
      </c>
      <c r="B26" s="70" t="s">
        <v>23</v>
      </c>
      <c r="C26" s="49" t="s">
        <v>164</v>
      </c>
      <c r="D26" s="50"/>
      <c r="E26" s="51" t="s">
        <v>164</v>
      </c>
      <c r="F26" s="52">
        <v>43168</v>
      </c>
      <c r="G26" s="53" t="s">
        <v>25</v>
      </c>
      <c r="H26" s="54">
        <v>60</v>
      </c>
      <c r="I26" s="54">
        <v>61</v>
      </c>
      <c r="J26" s="91">
        <v>61</v>
      </c>
      <c r="K26" s="55">
        <v>1</v>
      </c>
      <c r="L26" s="62">
        <v>36672.34</v>
      </c>
      <c r="M26" s="63">
        <v>3159</v>
      </c>
      <c r="N26" s="58">
        <f>M26/J26</f>
        <v>51.78688524590164</v>
      </c>
      <c r="O26" s="59">
        <f t="shared" si="0"/>
        <v>11.608844571066792</v>
      </c>
      <c r="P26" s="94"/>
      <c r="Q26" s="96"/>
      <c r="R26" s="66"/>
      <c r="S26" s="66"/>
      <c r="T26" s="67">
        <v>36672.34</v>
      </c>
      <c r="U26" s="68">
        <v>3159</v>
      </c>
      <c r="V26" s="69">
        <f t="shared" si="1"/>
        <v>11.608844571066792</v>
      </c>
    </row>
    <row r="27" spans="1:22" s="29" customFormat="1" ht="11.25">
      <c r="A27" s="32">
        <v>21</v>
      </c>
      <c r="B27" s="48"/>
      <c r="C27" s="71" t="s">
        <v>117</v>
      </c>
      <c r="D27" s="72" t="s">
        <v>30</v>
      </c>
      <c r="E27" s="73" t="s">
        <v>52</v>
      </c>
      <c r="F27" s="74">
        <v>43133</v>
      </c>
      <c r="G27" s="53" t="s">
        <v>27</v>
      </c>
      <c r="H27" s="75">
        <v>53</v>
      </c>
      <c r="I27" s="75">
        <v>35</v>
      </c>
      <c r="J27" s="91">
        <v>35</v>
      </c>
      <c r="K27" s="55">
        <v>6</v>
      </c>
      <c r="L27" s="62">
        <v>24436</v>
      </c>
      <c r="M27" s="63">
        <v>2999</v>
      </c>
      <c r="N27" s="58">
        <f>M27/J27</f>
        <v>85.68571428571428</v>
      </c>
      <c r="O27" s="59">
        <f t="shared" si="0"/>
        <v>8.14804934978326</v>
      </c>
      <c r="P27" s="94">
        <v>20535</v>
      </c>
      <c r="Q27" s="96">
        <v>2522</v>
      </c>
      <c r="R27" s="66">
        <f aca="true" t="shared" si="5" ref="R27:S29">IF(P27&lt;&gt;0,-(P27-L27)/P27,"")</f>
        <v>0.1899683467251035</v>
      </c>
      <c r="S27" s="66">
        <f t="shared" si="5"/>
        <v>0.18913560666137985</v>
      </c>
      <c r="T27" s="76">
        <v>468655</v>
      </c>
      <c r="U27" s="77">
        <v>30622</v>
      </c>
      <c r="V27" s="69">
        <f t="shared" si="1"/>
        <v>15.304519626412382</v>
      </c>
    </row>
    <row r="28" spans="1:22" s="29" customFormat="1" ht="11.25">
      <c r="A28" s="32">
        <v>22</v>
      </c>
      <c r="B28" s="79"/>
      <c r="C28" s="71" t="s">
        <v>115</v>
      </c>
      <c r="D28" s="72" t="s">
        <v>24</v>
      </c>
      <c r="E28" s="73" t="s">
        <v>116</v>
      </c>
      <c r="F28" s="74">
        <v>43133</v>
      </c>
      <c r="G28" s="53" t="s">
        <v>35</v>
      </c>
      <c r="H28" s="75">
        <v>87</v>
      </c>
      <c r="I28" s="75">
        <v>36</v>
      </c>
      <c r="J28" s="91">
        <v>36</v>
      </c>
      <c r="K28" s="55">
        <v>6</v>
      </c>
      <c r="L28" s="62">
        <v>21116.59</v>
      </c>
      <c r="M28" s="63">
        <v>2556</v>
      </c>
      <c r="N28" s="58">
        <f>M28/J28</f>
        <v>71</v>
      </c>
      <c r="O28" s="59">
        <f t="shared" si="0"/>
        <v>8.26157668231612</v>
      </c>
      <c r="P28" s="94">
        <v>20813.7</v>
      </c>
      <c r="Q28" s="96">
        <v>2575</v>
      </c>
      <c r="R28" s="66">
        <f t="shared" si="5"/>
        <v>0.014552434214003249</v>
      </c>
      <c r="S28" s="66">
        <f t="shared" si="5"/>
        <v>-0.007378640776699029</v>
      </c>
      <c r="T28" s="76">
        <v>638177.57</v>
      </c>
      <c r="U28" s="77">
        <v>42206</v>
      </c>
      <c r="V28" s="69">
        <f t="shared" si="1"/>
        <v>15.120541392219115</v>
      </c>
    </row>
    <row r="29" spans="1:22" s="29" customFormat="1" ht="11.25">
      <c r="A29" s="32">
        <v>23</v>
      </c>
      <c r="B29" s="48"/>
      <c r="C29" s="71" t="s">
        <v>110</v>
      </c>
      <c r="D29" s="72" t="s">
        <v>43</v>
      </c>
      <c r="E29" s="73" t="s">
        <v>110</v>
      </c>
      <c r="F29" s="74">
        <v>43126</v>
      </c>
      <c r="G29" s="53" t="s">
        <v>27</v>
      </c>
      <c r="H29" s="75">
        <v>278</v>
      </c>
      <c r="I29" s="75">
        <v>6</v>
      </c>
      <c r="J29" s="91">
        <v>6</v>
      </c>
      <c r="K29" s="55">
        <v>7</v>
      </c>
      <c r="L29" s="62">
        <v>18553</v>
      </c>
      <c r="M29" s="63">
        <v>2048</v>
      </c>
      <c r="N29" s="58">
        <f>M29/J29</f>
        <v>341.3333333333333</v>
      </c>
      <c r="O29" s="59">
        <f t="shared" si="0"/>
        <v>9.05908203125</v>
      </c>
      <c r="P29" s="94">
        <v>65418</v>
      </c>
      <c r="Q29" s="96">
        <v>6945</v>
      </c>
      <c r="R29" s="66">
        <f t="shared" si="5"/>
        <v>-0.7163930416704882</v>
      </c>
      <c r="S29" s="66">
        <f t="shared" si="5"/>
        <v>-0.7051115910727142</v>
      </c>
      <c r="T29" s="76">
        <v>6768137</v>
      </c>
      <c r="U29" s="77">
        <v>551792</v>
      </c>
      <c r="V29" s="69">
        <f t="shared" si="1"/>
        <v>12.265739626525937</v>
      </c>
    </row>
    <row r="30" spans="1:22" s="29" customFormat="1" ht="11.25">
      <c r="A30" s="32">
        <v>24</v>
      </c>
      <c r="B30" s="70" t="s">
        <v>23</v>
      </c>
      <c r="C30" s="49" t="s">
        <v>166</v>
      </c>
      <c r="D30" s="50" t="s">
        <v>30</v>
      </c>
      <c r="E30" s="51" t="s">
        <v>167</v>
      </c>
      <c r="F30" s="52">
        <v>43168</v>
      </c>
      <c r="G30" s="53" t="s">
        <v>55</v>
      </c>
      <c r="H30" s="54">
        <v>14</v>
      </c>
      <c r="I30" s="54">
        <v>14</v>
      </c>
      <c r="J30" s="91">
        <v>14</v>
      </c>
      <c r="K30" s="55">
        <v>1</v>
      </c>
      <c r="L30" s="62">
        <v>18003.08</v>
      </c>
      <c r="M30" s="63">
        <v>1984</v>
      </c>
      <c r="N30" s="58">
        <f>M30/J30</f>
        <v>141.71428571428572</v>
      </c>
      <c r="O30" s="59">
        <f t="shared" si="0"/>
        <v>9.074133064516129</v>
      </c>
      <c r="P30" s="94"/>
      <c r="Q30" s="96"/>
      <c r="R30" s="66"/>
      <c r="S30" s="66"/>
      <c r="T30" s="67">
        <v>18003.08</v>
      </c>
      <c r="U30" s="68">
        <v>1984</v>
      </c>
      <c r="V30" s="69">
        <f t="shared" si="1"/>
        <v>9.074133064516129</v>
      </c>
    </row>
    <row r="31" spans="1:22" s="29" customFormat="1" ht="11.25">
      <c r="A31" s="32">
        <v>25</v>
      </c>
      <c r="B31" s="48"/>
      <c r="C31" s="71" t="s">
        <v>177</v>
      </c>
      <c r="D31" s="72" t="s">
        <v>34</v>
      </c>
      <c r="E31" s="73" t="s">
        <v>177</v>
      </c>
      <c r="F31" s="74">
        <v>43175</v>
      </c>
      <c r="G31" s="53" t="s">
        <v>33</v>
      </c>
      <c r="H31" s="75">
        <v>350</v>
      </c>
      <c r="I31" s="75">
        <v>15</v>
      </c>
      <c r="J31" s="91">
        <v>19</v>
      </c>
      <c r="K31" s="55">
        <v>0</v>
      </c>
      <c r="L31" s="62">
        <v>60879</v>
      </c>
      <c r="M31" s="63">
        <v>1976</v>
      </c>
      <c r="N31" s="58">
        <f>M31/J31</f>
        <v>104</v>
      </c>
      <c r="O31" s="59">
        <f t="shared" si="0"/>
        <v>30.80921052631579</v>
      </c>
      <c r="P31" s="94"/>
      <c r="Q31" s="96"/>
      <c r="R31" s="66"/>
      <c r="S31" s="66"/>
      <c r="T31" s="76">
        <v>60879</v>
      </c>
      <c r="U31" s="77">
        <v>1976</v>
      </c>
      <c r="V31" s="69">
        <f t="shared" si="1"/>
        <v>30.80921052631579</v>
      </c>
    </row>
    <row r="32" spans="1:22" s="29" customFormat="1" ht="11.25">
      <c r="A32" s="32">
        <v>26</v>
      </c>
      <c r="B32" s="48"/>
      <c r="C32" s="49" t="s">
        <v>137</v>
      </c>
      <c r="D32" s="50" t="s">
        <v>26</v>
      </c>
      <c r="E32" s="51" t="s">
        <v>138</v>
      </c>
      <c r="F32" s="52">
        <v>43154</v>
      </c>
      <c r="G32" s="53" t="s">
        <v>36</v>
      </c>
      <c r="H32" s="54">
        <v>40</v>
      </c>
      <c r="I32" s="54">
        <v>12</v>
      </c>
      <c r="J32" s="91">
        <v>12</v>
      </c>
      <c r="K32" s="55">
        <v>3</v>
      </c>
      <c r="L32" s="62">
        <v>25436.3</v>
      </c>
      <c r="M32" s="63">
        <v>1902</v>
      </c>
      <c r="N32" s="58">
        <f>M32/J32</f>
        <v>158.5</v>
      </c>
      <c r="O32" s="59">
        <f t="shared" si="0"/>
        <v>13.373449001051524</v>
      </c>
      <c r="P32" s="94">
        <v>57314.07</v>
      </c>
      <c r="Q32" s="96">
        <v>3734</v>
      </c>
      <c r="R32" s="66">
        <f aca="true" t="shared" si="6" ref="R32:R47">IF(P32&lt;&gt;0,-(P32-L32)/P32,"")</f>
        <v>-0.556194491160722</v>
      </c>
      <c r="S32" s="66">
        <f aca="true" t="shared" si="7" ref="S32:S47">IF(Q32&lt;&gt;0,-(Q32-M32)/Q32,"")</f>
        <v>-0.49062667380824854</v>
      </c>
      <c r="T32" s="80">
        <v>229540.41</v>
      </c>
      <c r="U32" s="81">
        <v>15517</v>
      </c>
      <c r="V32" s="69">
        <f t="shared" si="1"/>
        <v>14.792834310755945</v>
      </c>
    </row>
    <row r="33" spans="1:22" s="29" customFormat="1" ht="11.25">
      <c r="A33" s="32">
        <v>27</v>
      </c>
      <c r="B33" s="48"/>
      <c r="C33" s="49" t="s">
        <v>151</v>
      </c>
      <c r="D33" s="50" t="s">
        <v>24</v>
      </c>
      <c r="E33" s="51" t="s">
        <v>152</v>
      </c>
      <c r="F33" s="52">
        <v>43161</v>
      </c>
      <c r="G33" s="53" t="s">
        <v>37</v>
      </c>
      <c r="H33" s="54">
        <v>21</v>
      </c>
      <c r="I33" s="54">
        <v>24</v>
      </c>
      <c r="J33" s="91">
        <v>24</v>
      </c>
      <c r="K33" s="55">
        <v>2</v>
      </c>
      <c r="L33" s="62">
        <v>21564.78</v>
      </c>
      <c r="M33" s="63">
        <v>1666</v>
      </c>
      <c r="N33" s="58">
        <f>M33/J33</f>
        <v>69.41666666666667</v>
      </c>
      <c r="O33" s="59">
        <f t="shared" si="0"/>
        <v>12.944045618247298</v>
      </c>
      <c r="P33" s="94">
        <v>42929.58</v>
      </c>
      <c r="Q33" s="96">
        <v>3178</v>
      </c>
      <c r="R33" s="66">
        <f t="shared" si="6"/>
        <v>-0.4976708367517223</v>
      </c>
      <c r="S33" s="66">
        <f t="shared" si="7"/>
        <v>-0.47577092511013214</v>
      </c>
      <c r="T33" s="67">
        <v>64494.36</v>
      </c>
      <c r="U33" s="68">
        <v>4844</v>
      </c>
      <c r="V33" s="69">
        <f t="shared" si="1"/>
        <v>13.3142774566474</v>
      </c>
    </row>
    <row r="34" spans="1:22" s="29" customFormat="1" ht="11.25">
      <c r="A34" s="32">
        <v>28</v>
      </c>
      <c r="B34" s="48"/>
      <c r="C34" s="49" t="s">
        <v>124</v>
      </c>
      <c r="D34" s="50" t="s">
        <v>26</v>
      </c>
      <c r="E34" s="51" t="s">
        <v>125</v>
      </c>
      <c r="F34" s="52">
        <v>43140</v>
      </c>
      <c r="G34" s="53" t="s">
        <v>27</v>
      </c>
      <c r="H34" s="54">
        <v>250</v>
      </c>
      <c r="I34" s="54">
        <v>8</v>
      </c>
      <c r="J34" s="91">
        <v>8</v>
      </c>
      <c r="K34" s="55">
        <v>5</v>
      </c>
      <c r="L34" s="62">
        <v>13496</v>
      </c>
      <c r="M34" s="63">
        <v>1352</v>
      </c>
      <c r="N34" s="58">
        <f>M34/J34</f>
        <v>169</v>
      </c>
      <c r="O34" s="59">
        <f t="shared" si="0"/>
        <v>9.982248520710058</v>
      </c>
      <c r="P34" s="94">
        <v>120462</v>
      </c>
      <c r="Q34" s="96">
        <v>9209</v>
      </c>
      <c r="R34" s="66">
        <f t="shared" si="6"/>
        <v>-0.8879646693563116</v>
      </c>
      <c r="S34" s="66">
        <f t="shared" si="7"/>
        <v>-0.8531870995765013</v>
      </c>
      <c r="T34" s="67">
        <v>5863957</v>
      </c>
      <c r="U34" s="68">
        <v>425849</v>
      </c>
      <c r="V34" s="69">
        <f t="shared" si="1"/>
        <v>13.770038206030776</v>
      </c>
    </row>
    <row r="35" spans="1:22" s="29" customFormat="1" ht="11.25">
      <c r="A35" s="32">
        <v>29</v>
      </c>
      <c r="B35" s="48"/>
      <c r="C35" s="49" t="s">
        <v>126</v>
      </c>
      <c r="D35" s="50" t="s">
        <v>24</v>
      </c>
      <c r="E35" s="51" t="s">
        <v>127</v>
      </c>
      <c r="F35" s="52">
        <v>43147</v>
      </c>
      <c r="G35" s="53" t="s">
        <v>36</v>
      </c>
      <c r="H35" s="54">
        <v>35</v>
      </c>
      <c r="I35" s="54">
        <v>9</v>
      </c>
      <c r="J35" s="91">
        <v>9</v>
      </c>
      <c r="K35" s="55">
        <v>4</v>
      </c>
      <c r="L35" s="62">
        <v>12170</v>
      </c>
      <c r="M35" s="63">
        <v>1303</v>
      </c>
      <c r="N35" s="58">
        <f>M35/J35</f>
        <v>144.77777777777777</v>
      </c>
      <c r="O35" s="59">
        <f t="shared" si="0"/>
        <v>9.339984650805834</v>
      </c>
      <c r="P35" s="94">
        <v>26618.96</v>
      </c>
      <c r="Q35" s="96">
        <v>1829</v>
      </c>
      <c r="R35" s="66">
        <f t="shared" si="6"/>
        <v>-0.5428070818694645</v>
      </c>
      <c r="S35" s="66">
        <f t="shared" si="7"/>
        <v>-0.2875888463641334</v>
      </c>
      <c r="T35" s="80">
        <v>260879.18</v>
      </c>
      <c r="U35" s="81">
        <v>18370</v>
      </c>
      <c r="V35" s="69">
        <f t="shared" si="1"/>
        <v>14.201370713119216</v>
      </c>
    </row>
    <row r="36" spans="1:22" s="29" customFormat="1" ht="11.25">
      <c r="A36" s="32">
        <v>30</v>
      </c>
      <c r="B36" s="79"/>
      <c r="C36" s="71" t="s">
        <v>78</v>
      </c>
      <c r="D36" s="72" t="s">
        <v>28</v>
      </c>
      <c r="E36" s="73" t="s">
        <v>78</v>
      </c>
      <c r="F36" s="74">
        <v>43035</v>
      </c>
      <c r="G36" s="53" t="s">
        <v>33</v>
      </c>
      <c r="H36" s="75">
        <v>377</v>
      </c>
      <c r="I36" s="75">
        <v>13</v>
      </c>
      <c r="J36" s="91">
        <v>13</v>
      </c>
      <c r="K36" s="55">
        <v>20</v>
      </c>
      <c r="L36" s="62">
        <v>9376</v>
      </c>
      <c r="M36" s="63">
        <v>1221</v>
      </c>
      <c r="N36" s="58">
        <f>M36/J36</f>
        <v>93.92307692307692</v>
      </c>
      <c r="O36" s="59">
        <f t="shared" si="0"/>
        <v>7.6789516789516785</v>
      </c>
      <c r="P36" s="94">
        <v>19312</v>
      </c>
      <c r="Q36" s="96">
        <v>3747</v>
      </c>
      <c r="R36" s="66">
        <f t="shared" si="6"/>
        <v>-0.5144987572493787</v>
      </c>
      <c r="S36" s="66">
        <f t="shared" si="7"/>
        <v>-0.6741393114491593</v>
      </c>
      <c r="T36" s="76">
        <v>65690712</v>
      </c>
      <c r="U36" s="77">
        <v>5539918</v>
      </c>
      <c r="V36" s="69">
        <f t="shared" si="1"/>
        <v>11.85770475303064</v>
      </c>
    </row>
    <row r="37" spans="1:22" s="29" customFormat="1" ht="11.25">
      <c r="A37" s="32">
        <v>31</v>
      </c>
      <c r="B37" s="48"/>
      <c r="C37" s="49" t="s">
        <v>120</v>
      </c>
      <c r="D37" s="50" t="s">
        <v>34</v>
      </c>
      <c r="E37" s="51" t="s">
        <v>120</v>
      </c>
      <c r="F37" s="52">
        <v>43140</v>
      </c>
      <c r="G37" s="53" t="s">
        <v>63</v>
      </c>
      <c r="H37" s="54">
        <v>399</v>
      </c>
      <c r="I37" s="54">
        <v>7</v>
      </c>
      <c r="J37" s="91">
        <v>7</v>
      </c>
      <c r="K37" s="55">
        <v>5</v>
      </c>
      <c r="L37" s="62">
        <v>7834.35</v>
      </c>
      <c r="M37" s="63">
        <v>1113</v>
      </c>
      <c r="N37" s="58">
        <f>M37/J37</f>
        <v>159</v>
      </c>
      <c r="O37" s="59">
        <f t="shared" si="0"/>
        <v>7.038948787061995</v>
      </c>
      <c r="P37" s="94">
        <v>142822.55</v>
      </c>
      <c r="Q37" s="96">
        <v>13460</v>
      </c>
      <c r="R37" s="66">
        <f t="shared" si="6"/>
        <v>-0.9451462671685948</v>
      </c>
      <c r="S37" s="66">
        <f t="shared" si="7"/>
        <v>-0.9173105497771173</v>
      </c>
      <c r="T37" s="67">
        <v>7119400.68</v>
      </c>
      <c r="U37" s="68">
        <v>601913</v>
      </c>
      <c r="V37" s="69">
        <f t="shared" si="1"/>
        <v>11.827956332559689</v>
      </c>
    </row>
    <row r="38" spans="1:22" s="29" customFormat="1" ht="11.25">
      <c r="A38" s="32">
        <v>32</v>
      </c>
      <c r="B38" s="79"/>
      <c r="C38" s="71" t="s">
        <v>131</v>
      </c>
      <c r="D38" s="72" t="s">
        <v>31</v>
      </c>
      <c r="E38" s="73" t="s">
        <v>132</v>
      </c>
      <c r="F38" s="74">
        <v>43147</v>
      </c>
      <c r="G38" s="53" t="s">
        <v>35</v>
      </c>
      <c r="H38" s="75">
        <v>235</v>
      </c>
      <c r="I38" s="75">
        <v>14</v>
      </c>
      <c r="J38" s="91">
        <v>14</v>
      </c>
      <c r="K38" s="55">
        <v>4</v>
      </c>
      <c r="L38" s="62">
        <v>10564.5</v>
      </c>
      <c r="M38" s="63">
        <v>1107</v>
      </c>
      <c r="N38" s="58">
        <f>M38/J38</f>
        <v>79.07142857142857</v>
      </c>
      <c r="O38" s="59">
        <f t="shared" si="0"/>
        <v>9.543360433604336</v>
      </c>
      <c r="P38" s="94">
        <v>54081.79</v>
      </c>
      <c r="Q38" s="96">
        <v>5257</v>
      </c>
      <c r="R38" s="66">
        <f t="shared" si="6"/>
        <v>-0.8046569834319464</v>
      </c>
      <c r="S38" s="66">
        <f t="shared" si="7"/>
        <v>-0.7894236256420012</v>
      </c>
      <c r="T38" s="76">
        <v>1143973.4200000002</v>
      </c>
      <c r="U38" s="77">
        <v>94826</v>
      </c>
      <c r="V38" s="69">
        <f t="shared" si="1"/>
        <v>12.063921498323246</v>
      </c>
    </row>
    <row r="39" spans="1:22" s="29" customFormat="1" ht="11.25">
      <c r="A39" s="32">
        <v>33</v>
      </c>
      <c r="B39" s="79"/>
      <c r="C39" s="71" t="s">
        <v>94</v>
      </c>
      <c r="D39" s="72" t="s">
        <v>29</v>
      </c>
      <c r="E39" s="73" t="s">
        <v>94</v>
      </c>
      <c r="F39" s="74">
        <v>43091</v>
      </c>
      <c r="G39" s="53" t="s">
        <v>35</v>
      </c>
      <c r="H39" s="75">
        <v>264</v>
      </c>
      <c r="I39" s="75">
        <v>10</v>
      </c>
      <c r="J39" s="91">
        <v>10</v>
      </c>
      <c r="K39" s="55">
        <v>12</v>
      </c>
      <c r="L39" s="62">
        <v>5168</v>
      </c>
      <c r="M39" s="63">
        <v>964</v>
      </c>
      <c r="N39" s="58">
        <f>M39/J39</f>
        <v>96.4</v>
      </c>
      <c r="O39" s="59">
        <f t="shared" si="0"/>
        <v>5.360995850622406</v>
      </c>
      <c r="P39" s="94">
        <v>6524</v>
      </c>
      <c r="Q39" s="96">
        <v>1263</v>
      </c>
      <c r="R39" s="66">
        <f t="shared" si="6"/>
        <v>-0.20784794604537093</v>
      </c>
      <c r="S39" s="66">
        <f t="shared" si="7"/>
        <v>-0.2367379255740301</v>
      </c>
      <c r="T39" s="76">
        <v>5558658.32</v>
      </c>
      <c r="U39" s="77">
        <v>462236</v>
      </c>
      <c r="V39" s="69">
        <f t="shared" si="1"/>
        <v>12.025585025830962</v>
      </c>
    </row>
    <row r="40" spans="1:22" s="29" customFormat="1" ht="11.25">
      <c r="A40" s="32">
        <v>34</v>
      </c>
      <c r="B40" s="48"/>
      <c r="C40" s="49" t="s">
        <v>96</v>
      </c>
      <c r="D40" s="50" t="s">
        <v>28</v>
      </c>
      <c r="E40" s="51" t="s">
        <v>96</v>
      </c>
      <c r="F40" s="52">
        <v>43098</v>
      </c>
      <c r="G40" s="53" t="s">
        <v>63</v>
      </c>
      <c r="H40" s="54">
        <v>27</v>
      </c>
      <c r="I40" s="54">
        <v>5</v>
      </c>
      <c r="J40" s="91">
        <v>5</v>
      </c>
      <c r="K40" s="55">
        <v>11</v>
      </c>
      <c r="L40" s="62">
        <v>12622.84</v>
      </c>
      <c r="M40" s="63">
        <v>963</v>
      </c>
      <c r="N40" s="58">
        <f>M40/J40</f>
        <v>192.6</v>
      </c>
      <c r="O40" s="59">
        <f t="shared" si="0"/>
        <v>13.107829698857737</v>
      </c>
      <c r="P40" s="94">
        <v>25016.31</v>
      </c>
      <c r="Q40" s="96">
        <v>2496</v>
      </c>
      <c r="R40" s="66">
        <f t="shared" si="6"/>
        <v>-0.4954155908685174</v>
      </c>
      <c r="S40" s="66">
        <f t="shared" si="7"/>
        <v>-0.6141826923076923</v>
      </c>
      <c r="T40" s="67">
        <v>1431891.31</v>
      </c>
      <c r="U40" s="68">
        <v>100177</v>
      </c>
      <c r="V40" s="69">
        <f t="shared" si="1"/>
        <v>14.293613404274435</v>
      </c>
    </row>
    <row r="41" spans="1:22" s="29" customFormat="1" ht="11.25">
      <c r="A41" s="32">
        <v>35</v>
      </c>
      <c r="B41" s="79"/>
      <c r="C41" s="71" t="s">
        <v>56</v>
      </c>
      <c r="D41" s="72" t="s">
        <v>28</v>
      </c>
      <c r="E41" s="73" t="s">
        <v>57</v>
      </c>
      <c r="F41" s="74">
        <v>42825</v>
      </c>
      <c r="G41" s="53" t="s">
        <v>35</v>
      </c>
      <c r="H41" s="75">
        <v>269</v>
      </c>
      <c r="I41" s="75">
        <v>5</v>
      </c>
      <c r="J41" s="91">
        <v>5</v>
      </c>
      <c r="K41" s="55">
        <v>40</v>
      </c>
      <c r="L41" s="62">
        <v>4136</v>
      </c>
      <c r="M41" s="63">
        <v>901</v>
      </c>
      <c r="N41" s="58">
        <f>M41/J41</f>
        <v>180.2</v>
      </c>
      <c r="O41" s="59">
        <f t="shared" si="0"/>
        <v>4.590455049944506</v>
      </c>
      <c r="P41" s="94">
        <v>332</v>
      </c>
      <c r="Q41" s="96">
        <v>83</v>
      </c>
      <c r="R41" s="66">
        <f t="shared" si="6"/>
        <v>11.457831325301205</v>
      </c>
      <c r="S41" s="66">
        <f t="shared" si="7"/>
        <v>9.855421686746988</v>
      </c>
      <c r="T41" s="76">
        <v>7194688.62</v>
      </c>
      <c r="U41" s="77">
        <v>604157</v>
      </c>
      <c r="V41" s="69">
        <f t="shared" si="1"/>
        <v>11.908640667905859</v>
      </c>
    </row>
    <row r="42" spans="1:22" s="29" customFormat="1" ht="11.25">
      <c r="A42" s="32">
        <v>36</v>
      </c>
      <c r="B42" s="48"/>
      <c r="C42" s="49" t="s">
        <v>155</v>
      </c>
      <c r="D42" s="50" t="s">
        <v>24</v>
      </c>
      <c r="E42" s="51" t="s">
        <v>156</v>
      </c>
      <c r="F42" s="52">
        <v>43161</v>
      </c>
      <c r="G42" s="53" t="s">
        <v>39</v>
      </c>
      <c r="H42" s="54">
        <v>43</v>
      </c>
      <c r="I42" s="54">
        <v>26</v>
      </c>
      <c r="J42" s="91">
        <v>26</v>
      </c>
      <c r="K42" s="55">
        <v>2</v>
      </c>
      <c r="L42" s="62">
        <v>8335</v>
      </c>
      <c r="M42" s="63">
        <v>882</v>
      </c>
      <c r="N42" s="58">
        <f>M42/J42</f>
        <v>33.92307692307692</v>
      </c>
      <c r="O42" s="59">
        <f t="shared" si="0"/>
        <v>9.450113378684808</v>
      </c>
      <c r="P42" s="94">
        <v>31162</v>
      </c>
      <c r="Q42" s="96">
        <v>2548</v>
      </c>
      <c r="R42" s="66">
        <f t="shared" si="6"/>
        <v>-0.7325267954560041</v>
      </c>
      <c r="S42" s="66">
        <f t="shared" si="7"/>
        <v>-0.6538461538461539</v>
      </c>
      <c r="T42" s="67">
        <v>39687</v>
      </c>
      <c r="U42" s="68">
        <v>3449</v>
      </c>
      <c r="V42" s="69">
        <f t="shared" si="1"/>
        <v>11.506813569150479</v>
      </c>
    </row>
    <row r="43" spans="1:22" s="29" customFormat="1" ht="11.25">
      <c r="A43" s="32">
        <v>37</v>
      </c>
      <c r="B43" s="48"/>
      <c r="C43" s="49" t="s">
        <v>87</v>
      </c>
      <c r="D43" s="50" t="s">
        <v>28</v>
      </c>
      <c r="E43" s="51" t="s">
        <v>86</v>
      </c>
      <c r="F43" s="52">
        <v>43070</v>
      </c>
      <c r="G43" s="53" t="s">
        <v>63</v>
      </c>
      <c r="H43" s="54">
        <v>166</v>
      </c>
      <c r="I43" s="54">
        <v>1</v>
      </c>
      <c r="J43" s="91">
        <v>1</v>
      </c>
      <c r="K43" s="55">
        <v>13</v>
      </c>
      <c r="L43" s="62">
        <v>5384.45</v>
      </c>
      <c r="M43" s="63">
        <v>769</v>
      </c>
      <c r="N43" s="58">
        <f>M43/J43</f>
        <v>769</v>
      </c>
      <c r="O43" s="59">
        <f t="shared" si="0"/>
        <v>7.001885565669701</v>
      </c>
      <c r="P43" s="94">
        <v>1794.85</v>
      </c>
      <c r="Q43" s="96">
        <v>257</v>
      </c>
      <c r="R43" s="66">
        <f t="shared" si="6"/>
        <v>1.999944285037747</v>
      </c>
      <c r="S43" s="66">
        <f t="shared" si="7"/>
        <v>1.9922178988326849</v>
      </c>
      <c r="T43" s="67">
        <v>1097704.87</v>
      </c>
      <c r="U43" s="68">
        <v>95970</v>
      </c>
      <c r="V43" s="69">
        <f t="shared" si="1"/>
        <v>11.43800010419923</v>
      </c>
    </row>
    <row r="44" spans="1:22" s="29" customFormat="1" ht="11.25">
      <c r="A44" s="32">
        <v>38</v>
      </c>
      <c r="B44" s="48"/>
      <c r="C44" s="49" t="s">
        <v>81</v>
      </c>
      <c r="D44" s="50" t="s">
        <v>24</v>
      </c>
      <c r="E44" s="51" t="s">
        <v>82</v>
      </c>
      <c r="F44" s="52">
        <v>43056</v>
      </c>
      <c r="G44" s="53" t="s">
        <v>36</v>
      </c>
      <c r="H44" s="54">
        <v>22</v>
      </c>
      <c r="I44" s="54">
        <v>2</v>
      </c>
      <c r="J44" s="91">
        <v>2</v>
      </c>
      <c r="K44" s="55">
        <v>15</v>
      </c>
      <c r="L44" s="62">
        <v>3564</v>
      </c>
      <c r="M44" s="78">
        <v>713</v>
      </c>
      <c r="N44" s="58">
        <f>M44/J44</f>
        <v>356.5</v>
      </c>
      <c r="O44" s="59">
        <f t="shared" si="0"/>
        <v>4.998597475455821</v>
      </c>
      <c r="P44" s="94">
        <v>2368</v>
      </c>
      <c r="Q44" s="95">
        <v>420</v>
      </c>
      <c r="R44" s="66">
        <f t="shared" si="6"/>
        <v>0.5050675675675675</v>
      </c>
      <c r="S44" s="66">
        <f t="shared" si="7"/>
        <v>0.6976190476190476</v>
      </c>
      <c r="T44" s="76">
        <v>341989.26999999996</v>
      </c>
      <c r="U44" s="77">
        <v>24411</v>
      </c>
      <c r="V44" s="69">
        <f t="shared" si="1"/>
        <v>14.009637868174183</v>
      </c>
    </row>
    <row r="45" spans="1:22" s="29" customFormat="1" ht="11.25">
      <c r="A45" s="32">
        <v>39</v>
      </c>
      <c r="B45" s="48"/>
      <c r="C45" s="71" t="s">
        <v>107</v>
      </c>
      <c r="D45" s="72" t="s">
        <v>28</v>
      </c>
      <c r="E45" s="73" t="s">
        <v>107</v>
      </c>
      <c r="F45" s="74">
        <v>43119</v>
      </c>
      <c r="G45" s="53" t="s">
        <v>27</v>
      </c>
      <c r="H45" s="75">
        <v>329</v>
      </c>
      <c r="I45" s="75">
        <v>3</v>
      </c>
      <c r="J45" s="91">
        <v>3</v>
      </c>
      <c r="K45" s="55">
        <v>8</v>
      </c>
      <c r="L45" s="62">
        <v>3464</v>
      </c>
      <c r="M45" s="63">
        <v>636</v>
      </c>
      <c r="N45" s="58">
        <f>M45/J45</f>
        <v>212</v>
      </c>
      <c r="O45" s="59">
        <f t="shared" si="0"/>
        <v>5.446540880503145</v>
      </c>
      <c r="P45" s="94">
        <v>2815</v>
      </c>
      <c r="Q45" s="96">
        <v>384</v>
      </c>
      <c r="R45" s="66">
        <f t="shared" si="6"/>
        <v>0.230550621669627</v>
      </c>
      <c r="S45" s="66">
        <f t="shared" si="7"/>
        <v>0.65625</v>
      </c>
      <c r="T45" s="76">
        <v>12315635</v>
      </c>
      <c r="U45" s="77">
        <v>970621</v>
      </c>
      <c r="V45" s="69">
        <f t="shared" si="1"/>
        <v>12.688407730720847</v>
      </c>
    </row>
    <row r="46" spans="1:22" s="29" customFormat="1" ht="11.25">
      <c r="A46" s="32">
        <v>40</v>
      </c>
      <c r="B46" s="48"/>
      <c r="C46" s="49" t="s">
        <v>111</v>
      </c>
      <c r="D46" s="50" t="s">
        <v>24</v>
      </c>
      <c r="E46" s="51" t="s">
        <v>46</v>
      </c>
      <c r="F46" s="52">
        <v>43133</v>
      </c>
      <c r="G46" s="53" t="s">
        <v>36</v>
      </c>
      <c r="H46" s="54">
        <v>7</v>
      </c>
      <c r="I46" s="54">
        <v>5</v>
      </c>
      <c r="J46" s="91">
        <v>5</v>
      </c>
      <c r="K46" s="55">
        <v>6</v>
      </c>
      <c r="L46" s="62">
        <v>7589</v>
      </c>
      <c r="M46" s="78">
        <v>576</v>
      </c>
      <c r="N46" s="58">
        <f>M46/J46</f>
        <v>115.2</v>
      </c>
      <c r="O46" s="59">
        <f t="shared" si="0"/>
        <v>13.175347222222221</v>
      </c>
      <c r="P46" s="94">
        <v>11144</v>
      </c>
      <c r="Q46" s="95">
        <v>951</v>
      </c>
      <c r="R46" s="66">
        <f t="shared" si="6"/>
        <v>-0.3190057430007179</v>
      </c>
      <c r="S46" s="66">
        <f t="shared" si="7"/>
        <v>-0.3943217665615142</v>
      </c>
      <c r="T46" s="76">
        <v>519228.78</v>
      </c>
      <c r="U46" s="77">
        <v>36149</v>
      </c>
      <c r="V46" s="69">
        <f t="shared" si="1"/>
        <v>14.363572436305292</v>
      </c>
    </row>
    <row r="47" spans="1:22" s="29" customFormat="1" ht="11.25">
      <c r="A47" s="32">
        <v>41</v>
      </c>
      <c r="B47" s="48"/>
      <c r="C47" s="49" t="s">
        <v>108</v>
      </c>
      <c r="D47" s="50" t="s">
        <v>29</v>
      </c>
      <c r="E47" s="51" t="s">
        <v>109</v>
      </c>
      <c r="F47" s="52">
        <v>43126</v>
      </c>
      <c r="G47" s="53" t="s">
        <v>36</v>
      </c>
      <c r="H47" s="54">
        <v>141</v>
      </c>
      <c r="I47" s="54">
        <v>4</v>
      </c>
      <c r="J47" s="91">
        <v>4</v>
      </c>
      <c r="K47" s="55">
        <v>7</v>
      </c>
      <c r="L47" s="62">
        <v>2947.1</v>
      </c>
      <c r="M47" s="63">
        <v>557</v>
      </c>
      <c r="N47" s="58">
        <f>M47/J47</f>
        <v>139.25</v>
      </c>
      <c r="O47" s="59">
        <f t="shared" si="0"/>
        <v>5.291023339317774</v>
      </c>
      <c r="P47" s="94">
        <v>1016</v>
      </c>
      <c r="Q47" s="96">
        <v>149</v>
      </c>
      <c r="R47" s="66">
        <f t="shared" si="6"/>
        <v>1.9006889763779526</v>
      </c>
      <c r="S47" s="66">
        <f t="shared" si="7"/>
        <v>2.738255033557047</v>
      </c>
      <c r="T47" s="80">
        <v>1507357.8600000003</v>
      </c>
      <c r="U47" s="81">
        <v>118786</v>
      </c>
      <c r="V47" s="69">
        <f t="shared" si="1"/>
        <v>12.689692893101883</v>
      </c>
    </row>
    <row r="48" spans="1:22" s="29" customFormat="1" ht="11.25">
      <c r="A48" s="32">
        <v>42</v>
      </c>
      <c r="B48" s="70" t="s">
        <v>23</v>
      </c>
      <c r="C48" s="49" t="s">
        <v>162</v>
      </c>
      <c r="D48" s="50" t="s">
        <v>34</v>
      </c>
      <c r="E48" s="51" t="s">
        <v>163</v>
      </c>
      <c r="F48" s="52">
        <v>43168</v>
      </c>
      <c r="G48" s="53" t="s">
        <v>63</v>
      </c>
      <c r="H48" s="54"/>
      <c r="I48" s="54">
        <v>11</v>
      </c>
      <c r="J48" s="91">
        <v>11</v>
      </c>
      <c r="K48" s="55">
        <v>1</v>
      </c>
      <c r="L48" s="62">
        <v>5912.23</v>
      </c>
      <c r="M48" s="63">
        <v>519</v>
      </c>
      <c r="N48" s="58">
        <f>M48/J48</f>
        <v>47.18181818181818</v>
      </c>
      <c r="O48" s="59">
        <f t="shared" si="0"/>
        <v>11.391579961464354</v>
      </c>
      <c r="P48" s="94"/>
      <c r="Q48" s="96"/>
      <c r="R48" s="66"/>
      <c r="S48" s="66"/>
      <c r="T48" s="67">
        <v>5912.23</v>
      </c>
      <c r="U48" s="68">
        <v>519</v>
      </c>
      <c r="V48" s="69">
        <f t="shared" si="1"/>
        <v>11.391579961464354</v>
      </c>
    </row>
    <row r="49" spans="1:22" s="29" customFormat="1" ht="11.25">
      <c r="A49" s="32">
        <v>43</v>
      </c>
      <c r="B49" s="48"/>
      <c r="C49" s="49" t="s">
        <v>77</v>
      </c>
      <c r="D49" s="50" t="s">
        <v>31</v>
      </c>
      <c r="E49" s="51" t="s">
        <v>77</v>
      </c>
      <c r="F49" s="52">
        <v>43035</v>
      </c>
      <c r="G49" s="53" t="s">
        <v>63</v>
      </c>
      <c r="H49" s="54">
        <v>343</v>
      </c>
      <c r="I49" s="54">
        <v>1</v>
      </c>
      <c r="J49" s="91">
        <v>1</v>
      </c>
      <c r="K49" s="55">
        <v>15</v>
      </c>
      <c r="L49" s="62">
        <v>3590</v>
      </c>
      <c r="M49" s="63">
        <v>512</v>
      </c>
      <c r="N49" s="58">
        <f>M49/J49</f>
        <v>512</v>
      </c>
      <c r="O49" s="59">
        <f t="shared" si="0"/>
        <v>7.01171875</v>
      </c>
      <c r="P49" s="94">
        <v>840</v>
      </c>
      <c r="Q49" s="96">
        <v>34</v>
      </c>
      <c r="R49" s="66">
        <f aca="true" t="shared" si="8" ref="R49:S53">IF(P49&lt;&gt;0,-(P49-L49)/P49,"")</f>
        <v>3.2738095238095237</v>
      </c>
      <c r="S49" s="66">
        <f t="shared" si="8"/>
        <v>14.058823529411764</v>
      </c>
      <c r="T49" s="67">
        <v>22284757.83</v>
      </c>
      <c r="U49" s="68">
        <v>2004879</v>
      </c>
      <c r="V49" s="69">
        <f t="shared" si="1"/>
        <v>11.115263230349562</v>
      </c>
    </row>
    <row r="50" spans="1:22" s="29" customFormat="1" ht="11.25">
      <c r="A50" s="32">
        <v>44</v>
      </c>
      <c r="B50" s="79"/>
      <c r="C50" s="71" t="s">
        <v>106</v>
      </c>
      <c r="D50" s="72" t="s">
        <v>28</v>
      </c>
      <c r="E50" s="73" t="s">
        <v>106</v>
      </c>
      <c r="F50" s="74">
        <v>43119</v>
      </c>
      <c r="G50" s="53" t="s">
        <v>35</v>
      </c>
      <c r="H50" s="75">
        <v>326</v>
      </c>
      <c r="I50" s="75">
        <v>1</v>
      </c>
      <c r="J50" s="91">
        <v>1</v>
      </c>
      <c r="K50" s="55">
        <v>8</v>
      </c>
      <c r="L50" s="62">
        <v>3115</v>
      </c>
      <c r="M50" s="63">
        <v>440</v>
      </c>
      <c r="N50" s="58">
        <f>M50/J50</f>
        <v>440</v>
      </c>
      <c r="O50" s="59">
        <f t="shared" si="0"/>
        <v>7.079545454545454</v>
      </c>
      <c r="P50" s="94">
        <v>1421</v>
      </c>
      <c r="Q50" s="96">
        <v>158</v>
      </c>
      <c r="R50" s="66">
        <f t="shared" si="8"/>
        <v>1.1921182266009853</v>
      </c>
      <c r="S50" s="66">
        <f t="shared" si="8"/>
        <v>1.7848101265822784</v>
      </c>
      <c r="T50" s="76">
        <v>17427252.23</v>
      </c>
      <c r="U50" s="77">
        <v>1479211</v>
      </c>
      <c r="V50" s="69">
        <f t="shared" si="1"/>
        <v>11.781451212842523</v>
      </c>
    </row>
    <row r="51" spans="1:22" s="29" customFormat="1" ht="11.25">
      <c r="A51" s="32">
        <v>45</v>
      </c>
      <c r="B51" s="48"/>
      <c r="C51" s="49" t="s">
        <v>97</v>
      </c>
      <c r="D51" s="50" t="s">
        <v>29</v>
      </c>
      <c r="E51" s="51" t="s">
        <v>98</v>
      </c>
      <c r="F51" s="52">
        <v>43105</v>
      </c>
      <c r="G51" s="53" t="s">
        <v>36</v>
      </c>
      <c r="H51" s="54">
        <v>118</v>
      </c>
      <c r="I51" s="54">
        <v>3</v>
      </c>
      <c r="J51" s="91">
        <v>3</v>
      </c>
      <c r="K51" s="55">
        <v>10</v>
      </c>
      <c r="L51" s="62">
        <v>2323</v>
      </c>
      <c r="M51" s="63">
        <v>436</v>
      </c>
      <c r="N51" s="58">
        <f>M51/J51</f>
        <v>145.33333333333334</v>
      </c>
      <c r="O51" s="59">
        <f t="shared" si="0"/>
        <v>5.327981651376147</v>
      </c>
      <c r="P51" s="94">
        <v>2560</v>
      </c>
      <c r="Q51" s="96">
        <v>491</v>
      </c>
      <c r="R51" s="66">
        <f t="shared" si="8"/>
        <v>-0.092578125</v>
      </c>
      <c r="S51" s="66">
        <f t="shared" si="8"/>
        <v>-0.1120162932790224</v>
      </c>
      <c r="T51" s="80">
        <v>620375.6699999999</v>
      </c>
      <c r="U51" s="81">
        <v>58334</v>
      </c>
      <c r="V51" s="69">
        <f t="shared" si="1"/>
        <v>10.634889944114922</v>
      </c>
    </row>
    <row r="52" spans="1:22" s="29" customFormat="1" ht="11.25">
      <c r="A52" s="32">
        <v>46</v>
      </c>
      <c r="B52" s="79"/>
      <c r="C52" s="71" t="s">
        <v>75</v>
      </c>
      <c r="D52" s="72" t="s">
        <v>30</v>
      </c>
      <c r="E52" s="73" t="s">
        <v>76</v>
      </c>
      <c r="F52" s="74">
        <v>43028</v>
      </c>
      <c r="G52" s="53" t="s">
        <v>35</v>
      </c>
      <c r="H52" s="75">
        <v>230</v>
      </c>
      <c r="I52" s="75">
        <v>3</v>
      </c>
      <c r="J52" s="91">
        <v>3</v>
      </c>
      <c r="K52" s="55">
        <v>18</v>
      </c>
      <c r="L52" s="62">
        <v>3035</v>
      </c>
      <c r="M52" s="63">
        <v>415</v>
      </c>
      <c r="N52" s="58">
        <f>M52/J52</f>
        <v>138.33333333333334</v>
      </c>
      <c r="O52" s="59">
        <f t="shared" si="0"/>
        <v>7.313253012048193</v>
      </c>
      <c r="P52" s="94">
        <v>2405</v>
      </c>
      <c r="Q52" s="96">
        <v>331</v>
      </c>
      <c r="R52" s="66">
        <f t="shared" si="8"/>
        <v>0.26195426195426197</v>
      </c>
      <c r="S52" s="66">
        <f t="shared" si="8"/>
        <v>0.2537764350453172</v>
      </c>
      <c r="T52" s="76">
        <v>1472445.94</v>
      </c>
      <c r="U52" s="77">
        <v>118931</v>
      </c>
      <c r="V52" s="69">
        <f t="shared" si="1"/>
        <v>12.380674004254567</v>
      </c>
    </row>
    <row r="53" spans="1:22" s="29" customFormat="1" ht="11.25">
      <c r="A53" s="32">
        <v>47</v>
      </c>
      <c r="B53" s="48"/>
      <c r="C53" s="49" t="s">
        <v>140</v>
      </c>
      <c r="D53" s="50" t="s">
        <v>141</v>
      </c>
      <c r="E53" s="51" t="s">
        <v>140</v>
      </c>
      <c r="F53" s="52">
        <v>43154</v>
      </c>
      <c r="G53" s="53" t="s">
        <v>55</v>
      </c>
      <c r="H53" s="54">
        <v>10</v>
      </c>
      <c r="I53" s="54">
        <v>10</v>
      </c>
      <c r="J53" s="91">
        <v>10</v>
      </c>
      <c r="K53" s="55">
        <v>3</v>
      </c>
      <c r="L53" s="62">
        <v>4586.67</v>
      </c>
      <c r="M53" s="63">
        <v>393</v>
      </c>
      <c r="N53" s="58">
        <f>M53/J53</f>
        <v>39.3</v>
      </c>
      <c r="O53" s="59">
        <f t="shared" si="0"/>
        <v>11.670916030534352</v>
      </c>
      <c r="P53" s="94">
        <v>19960.42</v>
      </c>
      <c r="Q53" s="96">
        <v>1869</v>
      </c>
      <c r="R53" s="66">
        <f t="shared" si="8"/>
        <v>-0.7702117490513727</v>
      </c>
      <c r="S53" s="66">
        <f t="shared" si="8"/>
        <v>-0.7897271268057785</v>
      </c>
      <c r="T53" s="67">
        <v>51709.92</v>
      </c>
      <c r="U53" s="68">
        <v>4613</v>
      </c>
      <c r="V53" s="69">
        <f t="shared" si="1"/>
        <v>11.209607630609147</v>
      </c>
    </row>
    <row r="54" spans="1:22" s="29" customFormat="1" ht="11.25">
      <c r="A54" s="32">
        <v>48</v>
      </c>
      <c r="B54" s="70" t="s">
        <v>23</v>
      </c>
      <c r="C54" s="82" t="s">
        <v>165</v>
      </c>
      <c r="D54" s="50" t="s">
        <v>34</v>
      </c>
      <c r="E54" s="83" t="s">
        <v>165</v>
      </c>
      <c r="F54" s="52">
        <v>43168</v>
      </c>
      <c r="G54" s="53" t="s">
        <v>42</v>
      </c>
      <c r="H54" s="54">
        <v>21</v>
      </c>
      <c r="I54" s="54">
        <v>21</v>
      </c>
      <c r="J54" s="91">
        <v>21</v>
      </c>
      <c r="K54" s="55">
        <v>1</v>
      </c>
      <c r="L54" s="56">
        <v>4443.5</v>
      </c>
      <c r="M54" s="57">
        <v>380</v>
      </c>
      <c r="N54" s="58">
        <f>M54/J54</f>
        <v>18.095238095238095</v>
      </c>
      <c r="O54" s="59">
        <f t="shared" si="0"/>
        <v>11.69342105263158</v>
      </c>
      <c r="P54" s="98"/>
      <c r="Q54" s="97"/>
      <c r="R54" s="66"/>
      <c r="S54" s="66"/>
      <c r="T54" s="60">
        <v>4443.5</v>
      </c>
      <c r="U54" s="61">
        <v>380</v>
      </c>
      <c r="V54" s="69">
        <f t="shared" si="1"/>
        <v>11.69342105263158</v>
      </c>
    </row>
    <row r="55" spans="1:22" s="29" customFormat="1" ht="11.25">
      <c r="A55" s="32">
        <v>49</v>
      </c>
      <c r="B55" s="48"/>
      <c r="C55" s="49" t="s">
        <v>72</v>
      </c>
      <c r="D55" s="50" t="s">
        <v>28</v>
      </c>
      <c r="E55" s="51" t="s">
        <v>73</v>
      </c>
      <c r="F55" s="52">
        <v>43021</v>
      </c>
      <c r="G55" s="53" t="s">
        <v>36</v>
      </c>
      <c r="H55" s="54">
        <v>92</v>
      </c>
      <c r="I55" s="54">
        <v>1</v>
      </c>
      <c r="J55" s="91">
        <v>1</v>
      </c>
      <c r="K55" s="55">
        <v>20</v>
      </c>
      <c r="L55" s="62">
        <v>1782</v>
      </c>
      <c r="M55" s="78">
        <v>356</v>
      </c>
      <c r="N55" s="58">
        <f>M55/J55</f>
        <v>356</v>
      </c>
      <c r="O55" s="59">
        <f t="shared" si="0"/>
        <v>5.00561797752809</v>
      </c>
      <c r="P55" s="94">
        <v>2662</v>
      </c>
      <c r="Q55" s="95">
        <v>466</v>
      </c>
      <c r="R55" s="66">
        <f aca="true" t="shared" si="9" ref="R55:R64">IF(P55&lt;&gt;0,-(P55-L55)/P55,"")</f>
        <v>-0.3305785123966942</v>
      </c>
      <c r="S55" s="66">
        <f aca="true" t="shared" si="10" ref="S55:S64">IF(Q55&lt;&gt;0,-(Q55-M55)/Q55,"")</f>
        <v>-0.23605150214592274</v>
      </c>
      <c r="T55" s="76">
        <v>238213.94999999998</v>
      </c>
      <c r="U55" s="77">
        <v>26328</v>
      </c>
      <c r="V55" s="69">
        <f t="shared" si="1"/>
        <v>9.047931859617137</v>
      </c>
    </row>
    <row r="56" spans="1:22" s="29" customFormat="1" ht="11.25">
      <c r="A56" s="32">
        <v>50</v>
      </c>
      <c r="B56" s="48"/>
      <c r="C56" s="49" t="s">
        <v>49</v>
      </c>
      <c r="D56" s="50"/>
      <c r="E56" s="51" t="s">
        <v>50</v>
      </c>
      <c r="F56" s="52">
        <v>42419</v>
      </c>
      <c r="G56" s="53" t="s">
        <v>38</v>
      </c>
      <c r="H56" s="54">
        <v>10</v>
      </c>
      <c r="I56" s="54">
        <v>1</v>
      </c>
      <c r="J56" s="91">
        <v>1</v>
      </c>
      <c r="K56" s="55">
        <v>22</v>
      </c>
      <c r="L56" s="62">
        <v>1782</v>
      </c>
      <c r="M56" s="63">
        <v>356</v>
      </c>
      <c r="N56" s="58">
        <f>M56/J56</f>
        <v>356</v>
      </c>
      <c r="O56" s="59">
        <f t="shared" si="0"/>
        <v>5.00561797752809</v>
      </c>
      <c r="P56" s="94">
        <v>1188</v>
      </c>
      <c r="Q56" s="96">
        <v>238</v>
      </c>
      <c r="R56" s="66">
        <f t="shared" si="9"/>
        <v>0.5</v>
      </c>
      <c r="S56" s="66">
        <f t="shared" si="10"/>
        <v>0.4957983193277311</v>
      </c>
      <c r="T56" s="67">
        <v>173677.5</v>
      </c>
      <c r="U56" s="68">
        <v>17181</v>
      </c>
      <c r="V56" s="69">
        <f t="shared" si="1"/>
        <v>10.108695652173912</v>
      </c>
    </row>
    <row r="57" spans="1:22" s="29" customFormat="1" ht="11.25">
      <c r="A57" s="32">
        <v>51</v>
      </c>
      <c r="B57" s="48"/>
      <c r="C57" s="49" t="s">
        <v>104</v>
      </c>
      <c r="D57" s="50" t="s">
        <v>34</v>
      </c>
      <c r="E57" s="51" t="s">
        <v>105</v>
      </c>
      <c r="F57" s="52">
        <v>43119</v>
      </c>
      <c r="G57" s="53" t="s">
        <v>37</v>
      </c>
      <c r="H57" s="54">
        <v>12</v>
      </c>
      <c r="I57" s="54">
        <v>1</v>
      </c>
      <c r="J57" s="91">
        <v>1</v>
      </c>
      <c r="K57" s="55">
        <v>8</v>
      </c>
      <c r="L57" s="62">
        <v>1782</v>
      </c>
      <c r="M57" s="63">
        <v>356</v>
      </c>
      <c r="N57" s="58">
        <f>M57/J57</f>
        <v>356</v>
      </c>
      <c r="O57" s="59">
        <f t="shared" si="0"/>
        <v>5.00561797752809</v>
      </c>
      <c r="P57" s="94">
        <v>795</v>
      </c>
      <c r="Q57" s="96">
        <v>63</v>
      </c>
      <c r="R57" s="66">
        <f t="shared" si="9"/>
        <v>1.241509433962264</v>
      </c>
      <c r="S57" s="66">
        <f t="shared" si="10"/>
        <v>4.650793650793651</v>
      </c>
      <c r="T57" s="67">
        <v>106962.9</v>
      </c>
      <c r="U57" s="68">
        <v>9036</v>
      </c>
      <c r="V57" s="69">
        <f t="shared" si="1"/>
        <v>11.837416998671978</v>
      </c>
    </row>
    <row r="58" spans="1:23" s="29" customFormat="1" ht="11.25">
      <c r="A58" s="32">
        <v>52</v>
      </c>
      <c r="B58" s="48"/>
      <c r="C58" s="49" t="s">
        <v>100</v>
      </c>
      <c r="D58" s="50" t="s">
        <v>29</v>
      </c>
      <c r="E58" s="51" t="s">
        <v>100</v>
      </c>
      <c r="F58" s="52">
        <v>43112</v>
      </c>
      <c r="G58" s="53" t="s">
        <v>63</v>
      </c>
      <c r="H58" s="54">
        <v>375</v>
      </c>
      <c r="I58" s="54">
        <v>2</v>
      </c>
      <c r="J58" s="91">
        <v>2</v>
      </c>
      <c r="K58" s="55">
        <v>9</v>
      </c>
      <c r="L58" s="62">
        <v>3413</v>
      </c>
      <c r="M58" s="63">
        <v>350</v>
      </c>
      <c r="N58" s="58">
        <f>M58/J58</f>
        <v>175</v>
      </c>
      <c r="O58" s="59">
        <f t="shared" si="0"/>
        <v>9.751428571428571</v>
      </c>
      <c r="P58" s="94">
        <v>36040.37</v>
      </c>
      <c r="Q58" s="96">
        <v>4088</v>
      </c>
      <c r="R58" s="66">
        <f t="shared" si="9"/>
        <v>-0.9053006392553684</v>
      </c>
      <c r="S58" s="66">
        <f t="shared" si="10"/>
        <v>-0.9143835616438356</v>
      </c>
      <c r="T58" s="67">
        <v>24515024.31</v>
      </c>
      <c r="U58" s="68">
        <v>2096328</v>
      </c>
      <c r="V58" s="69">
        <f t="shared" si="1"/>
        <v>11.694269365290165</v>
      </c>
      <c r="W58" s="93"/>
    </row>
    <row r="59" spans="1:23" s="29" customFormat="1" ht="11.25">
      <c r="A59" s="32">
        <v>53</v>
      </c>
      <c r="B59" s="48"/>
      <c r="C59" s="49" t="s">
        <v>122</v>
      </c>
      <c r="D59" s="50" t="s">
        <v>28</v>
      </c>
      <c r="E59" s="51" t="s">
        <v>123</v>
      </c>
      <c r="F59" s="52">
        <v>43140</v>
      </c>
      <c r="G59" s="53" t="s">
        <v>40</v>
      </c>
      <c r="H59" s="54">
        <v>87</v>
      </c>
      <c r="I59" s="54">
        <v>4</v>
      </c>
      <c r="J59" s="91">
        <v>4</v>
      </c>
      <c r="K59" s="55">
        <v>5</v>
      </c>
      <c r="L59" s="62">
        <v>2199</v>
      </c>
      <c r="M59" s="78">
        <v>350</v>
      </c>
      <c r="N59" s="58">
        <f>M59/J59</f>
        <v>87.5</v>
      </c>
      <c r="O59" s="59">
        <f t="shared" si="0"/>
        <v>6.282857142857143</v>
      </c>
      <c r="P59" s="94">
        <v>8230</v>
      </c>
      <c r="Q59" s="95">
        <v>1408</v>
      </c>
      <c r="R59" s="66">
        <f t="shared" si="9"/>
        <v>-0.7328068043742406</v>
      </c>
      <c r="S59" s="66">
        <f t="shared" si="10"/>
        <v>-0.7514204545454546</v>
      </c>
      <c r="T59" s="76">
        <v>386550.06</v>
      </c>
      <c r="U59" s="77">
        <v>29799</v>
      </c>
      <c r="V59" s="69">
        <f t="shared" si="1"/>
        <v>12.971913822611498</v>
      </c>
      <c r="W59" s="93"/>
    </row>
    <row r="60" spans="1:23" s="29" customFormat="1" ht="11.25">
      <c r="A60" s="32">
        <v>54</v>
      </c>
      <c r="B60" s="48"/>
      <c r="C60" s="49" t="s">
        <v>47</v>
      </c>
      <c r="D60" s="50"/>
      <c r="E60" s="51" t="s">
        <v>48</v>
      </c>
      <c r="F60" s="52">
        <v>42692</v>
      </c>
      <c r="G60" s="53" t="s">
        <v>38</v>
      </c>
      <c r="H60" s="54">
        <v>10</v>
      </c>
      <c r="I60" s="54">
        <v>1</v>
      </c>
      <c r="J60" s="91">
        <v>1</v>
      </c>
      <c r="K60" s="55">
        <v>9</v>
      </c>
      <c r="L60" s="62">
        <v>1663.2</v>
      </c>
      <c r="M60" s="63">
        <v>333</v>
      </c>
      <c r="N60" s="58">
        <f>M60/J60</f>
        <v>333</v>
      </c>
      <c r="O60" s="59">
        <f t="shared" si="0"/>
        <v>4.994594594594595</v>
      </c>
      <c r="P60" s="94">
        <v>2448</v>
      </c>
      <c r="Q60" s="96">
        <v>484</v>
      </c>
      <c r="R60" s="66">
        <f t="shared" si="9"/>
        <v>-0.3205882352941176</v>
      </c>
      <c r="S60" s="66">
        <f t="shared" si="10"/>
        <v>-0.3119834710743802</v>
      </c>
      <c r="T60" s="67">
        <v>58662.4</v>
      </c>
      <c r="U60" s="68">
        <v>4982</v>
      </c>
      <c r="V60" s="69">
        <f t="shared" si="1"/>
        <v>11.774869530309113</v>
      </c>
      <c r="W60" s="93"/>
    </row>
    <row r="61" spans="1:23" s="29" customFormat="1" ht="11.25">
      <c r="A61" s="32">
        <v>55</v>
      </c>
      <c r="B61" s="48"/>
      <c r="C61" s="49" t="s">
        <v>58</v>
      </c>
      <c r="D61" s="50" t="s">
        <v>30</v>
      </c>
      <c r="E61" s="51" t="s">
        <v>59</v>
      </c>
      <c r="F61" s="52">
        <v>42846</v>
      </c>
      <c r="G61" s="53" t="s">
        <v>63</v>
      </c>
      <c r="H61" s="54">
        <v>246</v>
      </c>
      <c r="I61" s="54">
        <v>4</v>
      </c>
      <c r="J61" s="91">
        <v>4</v>
      </c>
      <c r="K61" s="55">
        <v>38</v>
      </c>
      <c r="L61" s="62">
        <v>1527</v>
      </c>
      <c r="M61" s="63">
        <v>327</v>
      </c>
      <c r="N61" s="58">
        <f>M61/J61</f>
        <v>81.75</v>
      </c>
      <c r="O61" s="59">
        <f t="shared" si="0"/>
        <v>4.669724770642202</v>
      </c>
      <c r="P61" s="94">
        <v>1296</v>
      </c>
      <c r="Q61" s="96">
        <v>324</v>
      </c>
      <c r="R61" s="66">
        <f t="shared" si="9"/>
        <v>0.17824074074074073</v>
      </c>
      <c r="S61" s="66">
        <f t="shared" si="10"/>
        <v>0.009259259259259259</v>
      </c>
      <c r="T61" s="67">
        <v>5006823.07</v>
      </c>
      <c r="U61" s="68">
        <v>466961</v>
      </c>
      <c r="V61" s="69">
        <f t="shared" si="1"/>
        <v>10.722143969196571</v>
      </c>
      <c r="W61" s="93"/>
    </row>
    <row r="62" spans="1:23" s="29" customFormat="1" ht="11.25">
      <c r="A62" s="32">
        <v>56</v>
      </c>
      <c r="B62" s="48"/>
      <c r="C62" s="49" t="s">
        <v>51</v>
      </c>
      <c r="D62" s="50"/>
      <c r="E62" s="51" t="s">
        <v>51</v>
      </c>
      <c r="F62" s="52">
        <v>41985</v>
      </c>
      <c r="G62" s="53" t="s">
        <v>38</v>
      </c>
      <c r="H62" s="54">
        <v>90</v>
      </c>
      <c r="I62" s="54">
        <v>1</v>
      </c>
      <c r="J62" s="91">
        <v>1</v>
      </c>
      <c r="K62" s="55">
        <v>15</v>
      </c>
      <c r="L62" s="62">
        <v>1425.6</v>
      </c>
      <c r="M62" s="63">
        <v>285</v>
      </c>
      <c r="N62" s="58">
        <f>M62/J62</f>
        <v>285</v>
      </c>
      <c r="O62" s="59">
        <f t="shared" si="0"/>
        <v>5.002105263157895</v>
      </c>
      <c r="P62" s="94">
        <v>2376</v>
      </c>
      <c r="Q62" s="96">
        <v>476</v>
      </c>
      <c r="R62" s="66">
        <f t="shared" si="9"/>
        <v>-0.4</v>
      </c>
      <c r="S62" s="66">
        <f t="shared" si="10"/>
        <v>-0.4012605042016807</v>
      </c>
      <c r="T62" s="67">
        <v>865536.76</v>
      </c>
      <c r="U62" s="68">
        <v>73134</v>
      </c>
      <c r="V62" s="69">
        <f t="shared" si="1"/>
        <v>11.834943528317883</v>
      </c>
      <c r="W62" s="93"/>
    </row>
    <row r="63" spans="1:23" s="29" customFormat="1" ht="11.25">
      <c r="A63" s="32">
        <v>57</v>
      </c>
      <c r="B63" s="48"/>
      <c r="C63" s="49" t="s">
        <v>80</v>
      </c>
      <c r="D63" s="50" t="s">
        <v>29</v>
      </c>
      <c r="E63" s="51" t="s">
        <v>79</v>
      </c>
      <c r="F63" s="52">
        <v>43042</v>
      </c>
      <c r="G63" s="53" t="s">
        <v>36</v>
      </c>
      <c r="H63" s="54">
        <v>113</v>
      </c>
      <c r="I63" s="54">
        <v>1</v>
      </c>
      <c r="J63" s="91">
        <v>1</v>
      </c>
      <c r="K63" s="55">
        <v>17</v>
      </c>
      <c r="L63" s="62">
        <v>1425.6</v>
      </c>
      <c r="M63" s="78">
        <v>285</v>
      </c>
      <c r="N63" s="58">
        <f>M63/J63</f>
        <v>285</v>
      </c>
      <c r="O63" s="59">
        <f t="shared" si="0"/>
        <v>5.002105263157895</v>
      </c>
      <c r="P63" s="94">
        <v>1425.6</v>
      </c>
      <c r="Q63" s="95">
        <v>285</v>
      </c>
      <c r="R63" s="66">
        <f t="shared" si="9"/>
        <v>0</v>
      </c>
      <c r="S63" s="66">
        <f t="shared" si="10"/>
        <v>0</v>
      </c>
      <c r="T63" s="76">
        <v>549110.2100000001</v>
      </c>
      <c r="U63" s="77">
        <v>51867</v>
      </c>
      <c r="V63" s="69">
        <f t="shared" si="1"/>
        <v>10.586889737212488</v>
      </c>
      <c r="W63" s="93"/>
    </row>
    <row r="64" spans="1:23" s="29" customFormat="1" ht="11.25">
      <c r="A64" s="32">
        <v>58</v>
      </c>
      <c r="B64" s="48"/>
      <c r="C64" s="49" t="s">
        <v>70</v>
      </c>
      <c r="D64" s="50" t="s">
        <v>31</v>
      </c>
      <c r="E64" s="51" t="s">
        <v>70</v>
      </c>
      <c r="F64" s="52">
        <v>43007</v>
      </c>
      <c r="G64" s="53" t="s">
        <v>36</v>
      </c>
      <c r="H64" s="54">
        <v>128</v>
      </c>
      <c r="I64" s="54">
        <v>1</v>
      </c>
      <c r="J64" s="91">
        <v>1</v>
      </c>
      <c r="K64" s="55">
        <v>9</v>
      </c>
      <c r="L64" s="62">
        <v>1425.6</v>
      </c>
      <c r="M64" s="78">
        <v>285</v>
      </c>
      <c r="N64" s="58">
        <f>M64/J64</f>
        <v>285</v>
      </c>
      <c r="O64" s="59">
        <f t="shared" si="0"/>
        <v>5.002105263157895</v>
      </c>
      <c r="P64" s="94">
        <v>1492</v>
      </c>
      <c r="Q64" s="95">
        <v>265</v>
      </c>
      <c r="R64" s="66">
        <f t="shared" si="9"/>
        <v>-0.04450402144772124</v>
      </c>
      <c r="S64" s="66">
        <f t="shared" si="10"/>
        <v>0.07547169811320754</v>
      </c>
      <c r="T64" s="76">
        <v>305876.5</v>
      </c>
      <c r="U64" s="77">
        <v>27739</v>
      </c>
      <c r="V64" s="69">
        <f t="shared" si="1"/>
        <v>11.026947618875951</v>
      </c>
      <c r="W64" s="93"/>
    </row>
    <row r="65" spans="1:23" s="29" customFormat="1" ht="11.25">
      <c r="A65" s="32">
        <v>59</v>
      </c>
      <c r="B65" s="48"/>
      <c r="C65" s="49" t="s">
        <v>176</v>
      </c>
      <c r="D65" s="50"/>
      <c r="E65" s="51" t="s">
        <v>176</v>
      </c>
      <c r="F65" s="52">
        <v>43182</v>
      </c>
      <c r="G65" s="53" t="s">
        <v>37</v>
      </c>
      <c r="H65" s="54">
        <v>7</v>
      </c>
      <c r="I65" s="54">
        <v>7</v>
      </c>
      <c r="J65" s="91">
        <v>7</v>
      </c>
      <c r="K65" s="55">
        <v>-1</v>
      </c>
      <c r="L65" s="62">
        <v>2759.7</v>
      </c>
      <c r="M65" s="63">
        <v>248</v>
      </c>
      <c r="N65" s="58">
        <f>M65/J65</f>
        <v>35.42857142857143</v>
      </c>
      <c r="O65" s="59">
        <f t="shared" si="0"/>
        <v>11.12782258064516</v>
      </c>
      <c r="P65" s="94"/>
      <c r="Q65" s="96"/>
      <c r="R65" s="66"/>
      <c r="S65" s="66"/>
      <c r="T65" s="67">
        <v>7598.099999999999</v>
      </c>
      <c r="U65" s="68">
        <v>1035</v>
      </c>
      <c r="V65" s="69">
        <f t="shared" si="1"/>
        <v>7.341159420289855</v>
      </c>
      <c r="W65" s="93"/>
    </row>
    <row r="66" spans="1:23" s="29" customFormat="1" ht="11.25">
      <c r="A66" s="32">
        <v>60</v>
      </c>
      <c r="B66" s="48"/>
      <c r="C66" s="49" t="s">
        <v>61</v>
      </c>
      <c r="D66" s="50" t="s">
        <v>30</v>
      </c>
      <c r="E66" s="51" t="s">
        <v>61</v>
      </c>
      <c r="F66" s="52">
        <v>42895</v>
      </c>
      <c r="G66" s="53" t="s">
        <v>37</v>
      </c>
      <c r="H66" s="54">
        <v>15</v>
      </c>
      <c r="I66" s="54">
        <v>1</v>
      </c>
      <c r="J66" s="91">
        <v>1</v>
      </c>
      <c r="K66" s="55">
        <v>21</v>
      </c>
      <c r="L66" s="62">
        <v>1200</v>
      </c>
      <c r="M66" s="63">
        <v>240</v>
      </c>
      <c r="N66" s="58">
        <f>M66/J66</f>
        <v>240</v>
      </c>
      <c r="O66" s="59">
        <f t="shared" si="0"/>
        <v>5</v>
      </c>
      <c r="P66" s="94">
        <v>2138.4</v>
      </c>
      <c r="Q66" s="96">
        <v>428</v>
      </c>
      <c r="R66" s="66">
        <f aca="true" t="shared" si="11" ref="R66:R90">IF(P66&lt;&gt;0,-(P66-L66)/P66,"")</f>
        <v>-0.4388327721661055</v>
      </c>
      <c r="S66" s="66">
        <f aca="true" t="shared" si="12" ref="S66:S90">IF(Q66&lt;&gt;0,-(Q66-M66)/Q66,"")</f>
        <v>-0.4392523364485981</v>
      </c>
      <c r="T66" s="67">
        <v>293614.91</v>
      </c>
      <c r="U66" s="68">
        <v>25909</v>
      </c>
      <c r="V66" s="69">
        <f t="shared" si="1"/>
        <v>11.332545061561618</v>
      </c>
      <c r="W66" s="93"/>
    </row>
    <row r="67" spans="1:23" s="29" customFormat="1" ht="11.25">
      <c r="A67" s="32">
        <v>61</v>
      </c>
      <c r="B67" s="48"/>
      <c r="C67" s="49" t="s">
        <v>74</v>
      </c>
      <c r="D67" s="50" t="s">
        <v>31</v>
      </c>
      <c r="E67" s="51" t="s">
        <v>74</v>
      </c>
      <c r="F67" s="52">
        <v>43035</v>
      </c>
      <c r="G67" s="53" t="s">
        <v>37</v>
      </c>
      <c r="H67" s="54">
        <v>27</v>
      </c>
      <c r="I67" s="54">
        <v>1</v>
      </c>
      <c r="J67" s="91">
        <v>1</v>
      </c>
      <c r="K67" s="55">
        <v>18</v>
      </c>
      <c r="L67" s="62">
        <v>1200</v>
      </c>
      <c r="M67" s="63">
        <v>240</v>
      </c>
      <c r="N67" s="58">
        <f>M67/J67</f>
        <v>240</v>
      </c>
      <c r="O67" s="59">
        <f t="shared" si="0"/>
        <v>5</v>
      </c>
      <c r="P67" s="94">
        <v>1782</v>
      </c>
      <c r="Q67" s="96">
        <v>356</v>
      </c>
      <c r="R67" s="66">
        <f t="shared" si="11"/>
        <v>-0.3265993265993266</v>
      </c>
      <c r="S67" s="66">
        <f t="shared" si="12"/>
        <v>-0.3258426966292135</v>
      </c>
      <c r="T67" s="67">
        <v>191903.92</v>
      </c>
      <c r="U67" s="68">
        <v>18710</v>
      </c>
      <c r="V67" s="69">
        <f t="shared" si="1"/>
        <v>10.256756814537681</v>
      </c>
      <c r="W67" s="93"/>
    </row>
    <row r="68" spans="1:23" s="29" customFormat="1" ht="11.25">
      <c r="A68" s="32">
        <v>62</v>
      </c>
      <c r="B68" s="48"/>
      <c r="C68" s="49" t="s">
        <v>90</v>
      </c>
      <c r="D68" s="50" t="s">
        <v>24</v>
      </c>
      <c r="E68" s="51" t="s">
        <v>91</v>
      </c>
      <c r="F68" s="52">
        <v>43084</v>
      </c>
      <c r="G68" s="53" t="s">
        <v>37</v>
      </c>
      <c r="H68" s="54">
        <v>23</v>
      </c>
      <c r="I68" s="54">
        <v>1</v>
      </c>
      <c r="J68" s="91">
        <v>1</v>
      </c>
      <c r="K68" s="55">
        <v>9</v>
      </c>
      <c r="L68" s="62">
        <v>1200</v>
      </c>
      <c r="M68" s="63">
        <v>240</v>
      </c>
      <c r="N68" s="58">
        <f>M68/J68</f>
        <v>240</v>
      </c>
      <c r="O68" s="59">
        <f t="shared" si="0"/>
        <v>5</v>
      </c>
      <c r="P68" s="94">
        <v>2376</v>
      </c>
      <c r="Q68" s="96">
        <v>475</v>
      </c>
      <c r="R68" s="66">
        <f t="shared" si="11"/>
        <v>-0.494949494949495</v>
      </c>
      <c r="S68" s="66">
        <f t="shared" si="12"/>
        <v>-0.49473684210526314</v>
      </c>
      <c r="T68" s="67">
        <v>77627.03</v>
      </c>
      <c r="U68" s="68">
        <v>7165</v>
      </c>
      <c r="V68" s="69">
        <f t="shared" si="1"/>
        <v>10.834198185624563</v>
      </c>
      <c r="W68" s="93"/>
    </row>
    <row r="69" spans="1:23" s="29" customFormat="1" ht="11.25">
      <c r="A69" s="32">
        <v>63</v>
      </c>
      <c r="B69" s="48"/>
      <c r="C69" s="49" t="s">
        <v>44</v>
      </c>
      <c r="D69" s="50"/>
      <c r="E69" s="51" t="s">
        <v>45</v>
      </c>
      <c r="F69" s="52">
        <v>42664</v>
      </c>
      <c r="G69" s="53" t="s">
        <v>36</v>
      </c>
      <c r="H69" s="54">
        <v>138</v>
      </c>
      <c r="I69" s="54">
        <v>1</v>
      </c>
      <c r="J69" s="91">
        <v>1</v>
      </c>
      <c r="K69" s="55">
        <v>28</v>
      </c>
      <c r="L69" s="62">
        <v>1188</v>
      </c>
      <c r="M69" s="78">
        <v>238</v>
      </c>
      <c r="N69" s="58">
        <f>M69/J69</f>
        <v>238</v>
      </c>
      <c r="O69" s="59">
        <f t="shared" si="0"/>
        <v>4.991596638655462</v>
      </c>
      <c r="P69" s="94">
        <v>1425.6</v>
      </c>
      <c r="Q69" s="95">
        <v>285</v>
      </c>
      <c r="R69" s="66">
        <f t="shared" si="11"/>
        <v>-0.1666666666666666</v>
      </c>
      <c r="S69" s="66">
        <f t="shared" si="12"/>
        <v>-0.1649122807017544</v>
      </c>
      <c r="T69" s="76">
        <v>613128.3399999999</v>
      </c>
      <c r="U69" s="77">
        <v>57158</v>
      </c>
      <c r="V69" s="69">
        <f t="shared" si="1"/>
        <v>10.726903320620034</v>
      </c>
      <c r="W69" s="93"/>
    </row>
    <row r="70" spans="1:23" s="29" customFormat="1" ht="11.25">
      <c r="A70" s="32">
        <v>64</v>
      </c>
      <c r="B70" s="48"/>
      <c r="C70" s="49" t="s">
        <v>92</v>
      </c>
      <c r="D70" s="50" t="s">
        <v>43</v>
      </c>
      <c r="E70" s="51" t="s">
        <v>93</v>
      </c>
      <c r="F70" s="52">
        <v>43091</v>
      </c>
      <c r="G70" s="53" t="s">
        <v>36</v>
      </c>
      <c r="H70" s="54">
        <v>34</v>
      </c>
      <c r="I70" s="54">
        <v>1</v>
      </c>
      <c r="J70" s="91">
        <v>1</v>
      </c>
      <c r="K70" s="55">
        <v>6</v>
      </c>
      <c r="L70" s="62">
        <v>1188</v>
      </c>
      <c r="M70" s="63">
        <v>238</v>
      </c>
      <c r="N70" s="58">
        <f>M70/J70</f>
        <v>238</v>
      </c>
      <c r="O70" s="59">
        <f t="shared" si="0"/>
        <v>4.991596638655462</v>
      </c>
      <c r="P70" s="94">
        <v>3586</v>
      </c>
      <c r="Q70" s="96">
        <v>181</v>
      </c>
      <c r="R70" s="66">
        <f t="shared" si="11"/>
        <v>-0.6687116564417178</v>
      </c>
      <c r="S70" s="66">
        <f t="shared" si="12"/>
        <v>0.3149171270718232</v>
      </c>
      <c r="T70" s="80">
        <v>278193.28</v>
      </c>
      <c r="U70" s="81">
        <v>16914</v>
      </c>
      <c r="V70" s="69">
        <f t="shared" si="1"/>
        <v>16.447515667494386</v>
      </c>
      <c r="W70" s="93"/>
    </row>
    <row r="71" spans="1:23" s="29" customFormat="1" ht="11.25">
      <c r="A71" s="32">
        <v>65</v>
      </c>
      <c r="B71" s="48"/>
      <c r="C71" s="49" t="s">
        <v>88</v>
      </c>
      <c r="D71" s="50" t="s">
        <v>34</v>
      </c>
      <c r="E71" s="51" t="s">
        <v>88</v>
      </c>
      <c r="F71" s="52">
        <v>43070</v>
      </c>
      <c r="G71" s="53" t="s">
        <v>37</v>
      </c>
      <c r="H71" s="54">
        <v>11</v>
      </c>
      <c r="I71" s="54">
        <v>1</v>
      </c>
      <c r="J71" s="91">
        <v>1</v>
      </c>
      <c r="K71" s="55">
        <v>12</v>
      </c>
      <c r="L71" s="62">
        <v>1188</v>
      </c>
      <c r="M71" s="63">
        <v>238</v>
      </c>
      <c r="N71" s="58">
        <f>M71/J71</f>
        <v>238</v>
      </c>
      <c r="O71" s="59">
        <f aca="true" t="shared" si="13" ref="O71:O90">L71/M71</f>
        <v>4.991596638655462</v>
      </c>
      <c r="P71" s="94">
        <v>802</v>
      </c>
      <c r="Q71" s="96">
        <v>54</v>
      </c>
      <c r="R71" s="66">
        <f t="shared" si="11"/>
        <v>0.48129675810473815</v>
      </c>
      <c r="S71" s="66">
        <f t="shared" si="12"/>
        <v>3.4074074074074074</v>
      </c>
      <c r="T71" s="67">
        <v>33097.6</v>
      </c>
      <c r="U71" s="68">
        <v>3241</v>
      </c>
      <c r="V71" s="69">
        <f aca="true" t="shared" si="14" ref="V71:V90">T71/U71</f>
        <v>10.212156741746375</v>
      </c>
      <c r="W71" s="93"/>
    </row>
    <row r="72" spans="1:23" s="29" customFormat="1" ht="11.25">
      <c r="A72" s="32">
        <v>66</v>
      </c>
      <c r="B72" s="48"/>
      <c r="C72" s="49" t="s">
        <v>71</v>
      </c>
      <c r="D72" s="50" t="s">
        <v>24</v>
      </c>
      <c r="E72" s="51" t="s">
        <v>71</v>
      </c>
      <c r="F72" s="52">
        <v>43007</v>
      </c>
      <c r="G72" s="53" t="s">
        <v>41</v>
      </c>
      <c r="H72" s="54">
        <v>33</v>
      </c>
      <c r="I72" s="54">
        <v>1</v>
      </c>
      <c r="J72" s="91">
        <v>1</v>
      </c>
      <c r="K72" s="55">
        <v>9</v>
      </c>
      <c r="L72" s="62">
        <v>1188</v>
      </c>
      <c r="M72" s="63">
        <v>237</v>
      </c>
      <c r="N72" s="58">
        <f>M72/J72</f>
        <v>237</v>
      </c>
      <c r="O72" s="59">
        <f t="shared" si="13"/>
        <v>5.012658227848101</v>
      </c>
      <c r="P72" s="94">
        <v>831.65</v>
      </c>
      <c r="Q72" s="96">
        <v>83</v>
      </c>
      <c r="R72" s="66">
        <f t="shared" si="11"/>
        <v>0.4284855407924007</v>
      </c>
      <c r="S72" s="66">
        <f t="shared" si="12"/>
        <v>1.855421686746988</v>
      </c>
      <c r="T72" s="67">
        <v>96236</v>
      </c>
      <c r="U72" s="68">
        <v>8512</v>
      </c>
      <c r="V72" s="69">
        <f t="shared" si="14"/>
        <v>11.305921052631579</v>
      </c>
      <c r="W72" s="93"/>
    </row>
    <row r="73" spans="1:23" s="29" customFormat="1" ht="11.25">
      <c r="A73" s="32">
        <v>67</v>
      </c>
      <c r="B73" s="48"/>
      <c r="C73" s="49" t="s">
        <v>128</v>
      </c>
      <c r="D73" s="50" t="s">
        <v>34</v>
      </c>
      <c r="E73" s="51" t="s">
        <v>128</v>
      </c>
      <c r="F73" s="52">
        <v>43147</v>
      </c>
      <c r="G73" s="53" t="s">
        <v>25</v>
      </c>
      <c r="H73" s="54">
        <v>154</v>
      </c>
      <c r="I73" s="54">
        <v>3</v>
      </c>
      <c r="J73" s="91">
        <v>3</v>
      </c>
      <c r="K73" s="55">
        <v>4</v>
      </c>
      <c r="L73" s="62">
        <v>4075.67</v>
      </c>
      <c r="M73" s="63">
        <v>235</v>
      </c>
      <c r="N73" s="58">
        <f>M73/J73</f>
        <v>78.33333333333333</v>
      </c>
      <c r="O73" s="59">
        <f t="shared" si="13"/>
        <v>17.34327659574468</v>
      </c>
      <c r="P73" s="94">
        <v>29932.48</v>
      </c>
      <c r="Q73" s="96">
        <v>1513</v>
      </c>
      <c r="R73" s="66">
        <f t="shared" si="11"/>
        <v>-0.8638378777835982</v>
      </c>
      <c r="S73" s="66">
        <f t="shared" si="12"/>
        <v>-0.8446794448116325</v>
      </c>
      <c r="T73" s="67">
        <v>807515.59</v>
      </c>
      <c r="U73" s="68">
        <v>59458</v>
      </c>
      <c r="V73" s="69">
        <f t="shared" si="14"/>
        <v>13.581277372262774</v>
      </c>
      <c r="W73" s="93"/>
    </row>
    <row r="74" spans="1:23" s="29" customFormat="1" ht="11.25">
      <c r="A74" s="32">
        <v>68</v>
      </c>
      <c r="B74" s="48"/>
      <c r="C74" s="49" t="s">
        <v>142</v>
      </c>
      <c r="D74" s="50" t="s">
        <v>24</v>
      </c>
      <c r="E74" s="51" t="s">
        <v>142</v>
      </c>
      <c r="F74" s="52" t="s">
        <v>143</v>
      </c>
      <c r="G74" s="53" t="s">
        <v>40</v>
      </c>
      <c r="H74" s="54">
        <v>49</v>
      </c>
      <c r="I74" s="54">
        <v>2</v>
      </c>
      <c r="J74" s="91">
        <v>2</v>
      </c>
      <c r="K74" s="55">
        <v>3</v>
      </c>
      <c r="L74" s="62">
        <v>1797</v>
      </c>
      <c r="M74" s="78">
        <v>211</v>
      </c>
      <c r="N74" s="58">
        <f>M74/J74</f>
        <v>105.5</v>
      </c>
      <c r="O74" s="59">
        <f t="shared" si="13"/>
        <v>8.516587677725118</v>
      </c>
      <c r="P74" s="94">
        <v>7550</v>
      </c>
      <c r="Q74" s="95">
        <v>415</v>
      </c>
      <c r="R74" s="66">
        <f t="shared" si="11"/>
        <v>-0.7619867549668874</v>
      </c>
      <c r="S74" s="66">
        <f t="shared" si="12"/>
        <v>-0.491566265060241</v>
      </c>
      <c r="T74" s="76">
        <v>65242</v>
      </c>
      <c r="U74" s="77">
        <v>5014</v>
      </c>
      <c r="V74" s="69">
        <f t="shared" si="14"/>
        <v>13.011966493817312</v>
      </c>
      <c r="W74" s="93"/>
    </row>
    <row r="75" spans="1:23" s="29" customFormat="1" ht="11.25">
      <c r="A75" s="32">
        <v>69</v>
      </c>
      <c r="B75" s="48"/>
      <c r="C75" s="49" t="s">
        <v>144</v>
      </c>
      <c r="D75" s="50" t="s">
        <v>24</v>
      </c>
      <c r="E75" s="51" t="s">
        <v>145</v>
      </c>
      <c r="F75" s="52">
        <v>43154</v>
      </c>
      <c r="G75" s="53" t="s">
        <v>32</v>
      </c>
      <c r="H75" s="54">
        <v>50</v>
      </c>
      <c r="I75" s="54">
        <v>1</v>
      </c>
      <c r="J75" s="91">
        <v>1</v>
      </c>
      <c r="K75" s="55">
        <v>3</v>
      </c>
      <c r="L75" s="62">
        <v>4434.55</v>
      </c>
      <c r="M75" s="63">
        <v>182</v>
      </c>
      <c r="N75" s="58">
        <f>M75/J75</f>
        <v>182</v>
      </c>
      <c r="O75" s="59">
        <f t="shared" si="13"/>
        <v>24.36565934065934</v>
      </c>
      <c r="P75" s="94">
        <v>31022.49</v>
      </c>
      <c r="Q75" s="96">
        <v>1554</v>
      </c>
      <c r="R75" s="66">
        <f t="shared" si="11"/>
        <v>-0.8570537052312693</v>
      </c>
      <c r="S75" s="66">
        <f t="shared" si="12"/>
        <v>-0.8828828828828829</v>
      </c>
      <c r="T75" s="64">
        <v>220641.54</v>
      </c>
      <c r="U75" s="65">
        <v>13319</v>
      </c>
      <c r="V75" s="69">
        <f t="shared" si="14"/>
        <v>16.565923868158272</v>
      </c>
      <c r="W75" s="93"/>
    </row>
    <row r="76" spans="1:23" s="29" customFormat="1" ht="11.25">
      <c r="A76" s="32">
        <v>70</v>
      </c>
      <c r="B76" s="48"/>
      <c r="C76" s="49" t="s">
        <v>68</v>
      </c>
      <c r="D76" s="50" t="s">
        <v>28</v>
      </c>
      <c r="E76" s="51" t="s">
        <v>69</v>
      </c>
      <c r="F76" s="52">
        <v>42993</v>
      </c>
      <c r="G76" s="53" t="s">
        <v>63</v>
      </c>
      <c r="H76" s="54">
        <v>231</v>
      </c>
      <c r="I76" s="54">
        <v>1</v>
      </c>
      <c r="J76" s="91">
        <v>1</v>
      </c>
      <c r="K76" s="55">
        <v>18</v>
      </c>
      <c r="L76" s="62">
        <v>830</v>
      </c>
      <c r="M76" s="63">
        <v>166</v>
      </c>
      <c r="N76" s="58">
        <f>M76/J76</f>
        <v>166</v>
      </c>
      <c r="O76" s="59">
        <f t="shared" si="13"/>
        <v>5</v>
      </c>
      <c r="P76" s="94">
        <v>546</v>
      </c>
      <c r="Q76" s="96">
        <v>91</v>
      </c>
      <c r="R76" s="66">
        <f t="shared" si="11"/>
        <v>0.5201465201465202</v>
      </c>
      <c r="S76" s="66">
        <f t="shared" si="12"/>
        <v>0.8241758241758241</v>
      </c>
      <c r="T76" s="67">
        <v>1079199.97</v>
      </c>
      <c r="U76" s="68">
        <v>88999</v>
      </c>
      <c r="V76" s="69">
        <f t="shared" si="14"/>
        <v>12.125978606501196</v>
      </c>
      <c r="W76" s="93"/>
    </row>
    <row r="77" spans="1:23" s="29" customFormat="1" ht="11.25">
      <c r="A77" s="32">
        <v>71</v>
      </c>
      <c r="B77" s="48"/>
      <c r="C77" s="49" t="s">
        <v>102</v>
      </c>
      <c r="D77" s="50" t="s">
        <v>24</v>
      </c>
      <c r="E77" s="51" t="s">
        <v>103</v>
      </c>
      <c r="F77" s="52">
        <v>43126</v>
      </c>
      <c r="G77" s="53" t="s">
        <v>37</v>
      </c>
      <c r="H77" s="54">
        <v>21</v>
      </c>
      <c r="I77" s="54">
        <v>2</v>
      </c>
      <c r="J77" s="91">
        <v>2</v>
      </c>
      <c r="K77" s="55">
        <v>7</v>
      </c>
      <c r="L77" s="62">
        <v>1252.5</v>
      </c>
      <c r="M77" s="63">
        <v>113</v>
      </c>
      <c r="N77" s="58">
        <f>M77/J77</f>
        <v>56.5</v>
      </c>
      <c r="O77" s="59">
        <f t="shared" si="13"/>
        <v>11.084070796460177</v>
      </c>
      <c r="P77" s="94">
        <v>4046.4</v>
      </c>
      <c r="Q77" s="96">
        <v>730</v>
      </c>
      <c r="R77" s="66">
        <f t="shared" si="11"/>
        <v>-0.6904655990510083</v>
      </c>
      <c r="S77" s="66">
        <f t="shared" si="12"/>
        <v>-0.8452054794520548</v>
      </c>
      <c r="T77" s="67">
        <v>140566.57</v>
      </c>
      <c r="U77" s="68">
        <v>11317</v>
      </c>
      <c r="V77" s="69">
        <f t="shared" si="14"/>
        <v>12.420833259697801</v>
      </c>
      <c r="W77" s="93"/>
    </row>
    <row r="78" spans="1:23" s="29" customFormat="1" ht="11.25">
      <c r="A78" s="32">
        <v>72</v>
      </c>
      <c r="B78" s="48"/>
      <c r="C78" s="49" t="s">
        <v>121</v>
      </c>
      <c r="D78" s="50" t="s">
        <v>30</v>
      </c>
      <c r="E78" s="51" t="s">
        <v>121</v>
      </c>
      <c r="F78" s="52">
        <v>43140</v>
      </c>
      <c r="G78" s="53" t="s">
        <v>41</v>
      </c>
      <c r="H78" s="54">
        <v>51</v>
      </c>
      <c r="I78" s="54">
        <v>2</v>
      </c>
      <c r="J78" s="91">
        <v>2</v>
      </c>
      <c r="K78" s="55">
        <v>4</v>
      </c>
      <c r="L78" s="62">
        <v>956</v>
      </c>
      <c r="M78" s="63">
        <v>97</v>
      </c>
      <c r="N78" s="58">
        <f>M78/J78</f>
        <v>48.5</v>
      </c>
      <c r="O78" s="59">
        <f t="shared" si="13"/>
        <v>9.855670103092784</v>
      </c>
      <c r="P78" s="94">
        <v>1802</v>
      </c>
      <c r="Q78" s="96">
        <v>171</v>
      </c>
      <c r="R78" s="66">
        <f t="shared" si="11"/>
        <v>-0.4694783573806881</v>
      </c>
      <c r="S78" s="66">
        <f t="shared" si="12"/>
        <v>-0.4327485380116959</v>
      </c>
      <c r="T78" s="67">
        <v>82010</v>
      </c>
      <c r="U78" s="68">
        <v>7187</v>
      </c>
      <c r="V78" s="69">
        <f t="shared" si="14"/>
        <v>11.410880756922221</v>
      </c>
      <c r="W78" s="93"/>
    </row>
    <row r="79" spans="1:23" s="29" customFormat="1" ht="11.25">
      <c r="A79" s="32">
        <v>73</v>
      </c>
      <c r="B79" s="48"/>
      <c r="C79" s="49" t="s">
        <v>154</v>
      </c>
      <c r="D79" s="50"/>
      <c r="E79" s="51" t="s">
        <v>154</v>
      </c>
      <c r="F79" s="52">
        <v>43161</v>
      </c>
      <c r="G79" s="53" t="s">
        <v>41</v>
      </c>
      <c r="H79" s="54">
        <v>3</v>
      </c>
      <c r="I79" s="54">
        <v>1</v>
      </c>
      <c r="J79" s="91">
        <v>1</v>
      </c>
      <c r="K79" s="55">
        <v>2</v>
      </c>
      <c r="L79" s="62">
        <v>1051</v>
      </c>
      <c r="M79" s="63">
        <v>83</v>
      </c>
      <c r="N79" s="58">
        <f>M79/J79</f>
        <v>83</v>
      </c>
      <c r="O79" s="59">
        <f t="shared" si="13"/>
        <v>12.662650602409638</v>
      </c>
      <c r="P79" s="94">
        <v>3383.14</v>
      </c>
      <c r="Q79" s="96">
        <v>325</v>
      </c>
      <c r="R79" s="66">
        <f t="shared" si="11"/>
        <v>-0.6893418540172739</v>
      </c>
      <c r="S79" s="66">
        <f t="shared" si="12"/>
        <v>-0.7446153846153846</v>
      </c>
      <c r="T79" s="67">
        <v>4434.139999999999</v>
      </c>
      <c r="U79" s="68">
        <v>408</v>
      </c>
      <c r="V79" s="69">
        <f t="shared" si="14"/>
        <v>10.86799019607843</v>
      </c>
      <c r="W79" s="93"/>
    </row>
    <row r="80" spans="1:23" s="29" customFormat="1" ht="11.25">
      <c r="A80" s="32">
        <v>74</v>
      </c>
      <c r="B80" s="48"/>
      <c r="C80" s="49" t="s">
        <v>66</v>
      </c>
      <c r="D80" s="50" t="s">
        <v>30</v>
      </c>
      <c r="E80" s="51" t="s">
        <v>67</v>
      </c>
      <c r="F80" s="52">
        <v>42958</v>
      </c>
      <c r="G80" s="53" t="s">
        <v>63</v>
      </c>
      <c r="H80" s="54">
        <v>261</v>
      </c>
      <c r="I80" s="54">
        <v>1</v>
      </c>
      <c r="J80" s="91">
        <v>1</v>
      </c>
      <c r="K80" s="55">
        <v>20</v>
      </c>
      <c r="L80" s="62">
        <v>380</v>
      </c>
      <c r="M80" s="63">
        <v>76</v>
      </c>
      <c r="N80" s="58">
        <f>M80/J80</f>
        <v>76</v>
      </c>
      <c r="O80" s="59">
        <f t="shared" si="13"/>
        <v>5</v>
      </c>
      <c r="P80" s="94">
        <v>1794.85</v>
      </c>
      <c r="Q80" s="96">
        <v>257</v>
      </c>
      <c r="R80" s="66">
        <f t="shared" si="11"/>
        <v>-0.7882831434381703</v>
      </c>
      <c r="S80" s="66">
        <f t="shared" si="12"/>
        <v>-0.7042801556420234</v>
      </c>
      <c r="T80" s="67">
        <v>985754.67</v>
      </c>
      <c r="U80" s="68">
        <v>86349</v>
      </c>
      <c r="V80" s="69">
        <f t="shared" si="14"/>
        <v>11.415936142862106</v>
      </c>
      <c r="W80" s="93"/>
    </row>
    <row r="81" spans="1:23" s="29" customFormat="1" ht="11.25">
      <c r="A81" s="32">
        <v>75</v>
      </c>
      <c r="B81" s="48"/>
      <c r="C81" s="49" t="s">
        <v>99</v>
      </c>
      <c r="D81" s="50" t="s">
        <v>26</v>
      </c>
      <c r="E81" s="51" t="s">
        <v>99</v>
      </c>
      <c r="F81" s="52">
        <v>43112</v>
      </c>
      <c r="G81" s="53" t="s">
        <v>36</v>
      </c>
      <c r="H81" s="54">
        <v>36</v>
      </c>
      <c r="I81" s="54">
        <v>1</v>
      </c>
      <c r="J81" s="91">
        <v>1</v>
      </c>
      <c r="K81" s="55">
        <v>9</v>
      </c>
      <c r="L81" s="62">
        <v>825</v>
      </c>
      <c r="M81" s="63">
        <v>70</v>
      </c>
      <c r="N81" s="58">
        <f>M81/J81</f>
        <v>70</v>
      </c>
      <c r="O81" s="59">
        <f t="shared" si="13"/>
        <v>11.785714285714286</v>
      </c>
      <c r="P81" s="94">
        <v>4350.5</v>
      </c>
      <c r="Q81" s="96">
        <v>363</v>
      </c>
      <c r="R81" s="66">
        <f t="shared" si="11"/>
        <v>-0.8103666245259166</v>
      </c>
      <c r="S81" s="66">
        <f t="shared" si="12"/>
        <v>-0.8071625344352618</v>
      </c>
      <c r="T81" s="80">
        <v>498366.29</v>
      </c>
      <c r="U81" s="81">
        <v>36571</v>
      </c>
      <c r="V81" s="69">
        <f t="shared" si="14"/>
        <v>13.627362937846927</v>
      </c>
      <c r="W81" s="93"/>
    </row>
    <row r="82" spans="1:23" s="29" customFormat="1" ht="11.25">
      <c r="A82" s="32">
        <v>76</v>
      </c>
      <c r="B82" s="48"/>
      <c r="C82" s="49" t="s">
        <v>65</v>
      </c>
      <c r="D82" s="50" t="s">
        <v>29</v>
      </c>
      <c r="E82" s="51" t="s">
        <v>64</v>
      </c>
      <c r="F82" s="52">
        <v>42951</v>
      </c>
      <c r="G82" s="53" t="s">
        <v>63</v>
      </c>
      <c r="H82" s="54">
        <v>235</v>
      </c>
      <c r="I82" s="54">
        <v>1</v>
      </c>
      <c r="J82" s="91">
        <v>1</v>
      </c>
      <c r="K82" s="55">
        <v>15</v>
      </c>
      <c r="L82" s="62">
        <v>448</v>
      </c>
      <c r="M82" s="63">
        <v>64</v>
      </c>
      <c r="N82" s="58">
        <f>M82/J82</f>
        <v>64</v>
      </c>
      <c r="O82" s="59">
        <f t="shared" si="13"/>
        <v>7</v>
      </c>
      <c r="P82" s="94">
        <v>2665</v>
      </c>
      <c r="Q82" s="96">
        <v>622</v>
      </c>
      <c r="R82" s="66">
        <f t="shared" si="11"/>
        <v>-0.8318949343339587</v>
      </c>
      <c r="S82" s="66">
        <f t="shared" si="12"/>
        <v>-0.8971061093247589</v>
      </c>
      <c r="T82" s="67">
        <v>1619006.93</v>
      </c>
      <c r="U82" s="68">
        <v>140387</v>
      </c>
      <c r="V82" s="69">
        <f t="shared" si="14"/>
        <v>11.532456210332866</v>
      </c>
      <c r="W82" s="93"/>
    </row>
    <row r="83" spans="1:22" s="29" customFormat="1" ht="11.25">
      <c r="A83" s="32">
        <v>77</v>
      </c>
      <c r="B83" s="48"/>
      <c r="C83" s="49" t="s">
        <v>83</v>
      </c>
      <c r="D83" s="50" t="s">
        <v>29</v>
      </c>
      <c r="E83" s="51" t="s">
        <v>84</v>
      </c>
      <c r="F83" s="52">
        <v>43063</v>
      </c>
      <c r="G83" s="53" t="s">
        <v>63</v>
      </c>
      <c r="H83" s="54">
        <v>153</v>
      </c>
      <c r="I83" s="54">
        <v>1</v>
      </c>
      <c r="J83" s="91">
        <v>1</v>
      </c>
      <c r="K83" s="55">
        <v>12</v>
      </c>
      <c r="L83" s="62">
        <v>1490</v>
      </c>
      <c r="M83" s="63">
        <v>60</v>
      </c>
      <c r="N83" s="58">
        <f>M83/J83</f>
        <v>60</v>
      </c>
      <c r="O83" s="59">
        <f t="shared" si="13"/>
        <v>24.833333333333332</v>
      </c>
      <c r="P83" s="94">
        <v>4786.2</v>
      </c>
      <c r="Q83" s="96">
        <v>684</v>
      </c>
      <c r="R83" s="66">
        <f t="shared" si="11"/>
        <v>-0.6886883122309975</v>
      </c>
      <c r="S83" s="66">
        <f t="shared" si="12"/>
        <v>-0.9122807017543859</v>
      </c>
      <c r="T83" s="67">
        <v>1198182.4</v>
      </c>
      <c r="U83" s="68">
        <v>95096</v>
      </c>
      <c r="V83" s="69">
        <f t="shared" si="14"/>
        <v>12.599713973248084</v>
      </c>
    </row>
    <row r="84" spans="1:22" s="29" customFormat="1" ht="11.25">
      <c r="A84" s="32">
        <v>78</v>
      </c>
      <c r="B84" s="48"/>
      <c r="C84" s="49" t="s">
        <v>113</v>
      </c>
      <c r="D84" s="50" t="s">
        <v>28</v>
      </c>
      <c r="E84" s="51" t="s">
        <v>114</v>
      </c>
      <c r="F84" s="52">
        <v>43133</v>
      </c>
      <c r="G84" s="53" t="s">
        <v>41</v>
      </c>
      <c r="H84" s="54">
        <v>4</v>
      </c>
      <c r="I84" s="54">
        <v>1</v>
      </c>
      <c r="J84" s="91">
        <v>1</v>
      </c>
      <c r="K84" s="55">
        <v>3</v>
      </c>
      <c r="L84" s="62">
        <v>303</v>
      </c>
      <c r="M84" s="63">
        <v>60</v>
      </c>
      <c r="N84" s="58">
        <f>M84/J84</f>
        <v>60</v>
      </c>
      <c r="O84" s="59">
        <f t="shared" si="13"/>
        <v>5.05</v>
      </c>
      <c r="P84" s="94">
        <v>400</v>
      </c>
      <c r="Q84" s="96">
        <v>40</v>
      </c>
      <c r="R84" s="66">
        <f t="shared" si="11"/>
        <v>-0.2425</v>
      </c>
      <c r="S84" s="66">
        <f t="shared" si="12"/>
        <v>0.5</v>
      </c>
      <c r="T84" s="67">
        <v>1895</v>
      </c>
      <c r="U84" s="68">
        <v>202</v>
      </c>
      <c r="V84" s="69">
        <f t="shared" si="14"/>
        <v>9.381188118811881</v>
      </c>
    </row>
    <row r="85" spans="1:22" s="29" customFormat="1" ht="11.25">
      <c r="A85" s="32">
        <v>79</v>
      </c>
      <c r="B85" s="48"/>
      <c r="C85" s="49" t="s">
        <v>62</v>
      </c>
      <c r="D85" s="50" t="s">
        <v>30</v>
      </c>
      <c r="E85" s="51" t="s">
        <v>62</v>
      </c>
      <c r="F85" s="52">
        <v>42923</v>
      </c>
      <c r="G85" s="53" t="s">
        <v>63</v>
      </c>
      <c r="H85" s="54">
        <v>210</v>
      </c>
      <c r="I85" s="54">
        <v>1</v>
      </c>
      <c r="J85" s="91">
        <v>1</v>
      </c>
      <c r="K85" s="55">
        <v>21</v>
      </c>
      <c r="L85" s="62">
        <v>295</v>
      </c>
      <c r="M85" s="63">
        <v>59</v>
      </c>
      <c r="N85" s="58">
        <f>M85/J85</f>
        <v>59</v>
      </c>
      <c r="O85" s="59">
        <f t="shared" si="13"/>
        <v>5</v>
      </c>
      <c r="P85" s="94">
        <v>2494.85</v>
      </c>
      <c r="Q85" s="96">
        <v>357</v>
      </c>
      <c r="R85" s="66">
        <f t="shared" si="11"/>
        <v>-0.8817564182215364</v>
      </c>
      <c r="S85" s="66">
        <f t="shared" si="12"/>
        <v>-0.834733893557423</v>
      </c>
      <c r="T85" s="67">
        <v>1490622.27</v>
      </c>
      <c r="U85" s="68">
        <v>137487</v>
      </c>
      <c r="V85" s="69">
        <f t="shared" si="14"/>
        <v>10.841914290078336</v>
      </c>
    </row>
    <row r="86" spans="1:22" s="29" customFormat="1" ht="11.25">
      <c r="A86" s="32">
        <v>80</v>
      </c>
      <c r="B86" s="48"/>
      <c r="C86" s="49" t="s">
        <v>101</v>
      </c>
      <c r="D86" s="50" t="s">
        <v>28</v>
      </c>
      <c r="E86" s="51" t="s">
        <v>101</v>
      </c>
      <c r="F86" s="52">
        <v>43112</v>
      </c>
      <c r="G86" s="53" t="s">
        <v>32</v>
      </c>
      <c r="H86" s="54">
        <v>52</v>
      </c>
      <c r="I86" s="54">
        <v>1</v>
      </c>
      <c r="J86" s="91">
        <v>1</v>
      </c>
      <c r="K86" s="55">
        <v>9</v>
      </c>
      <c r="L86" s="62">
        <v>665</v>
      </c>
      <c r="M86" s="63">
        <v>47</v>
      </c>
      <c r="N86" s="58">
        <f>M86/J86</f>
        <v>47</v>
      </c>
      <c r="O86" s="59">
        <f t="shared" si="13"/>
        <v>14.148936170212766</v>
      </c>
      <c r="P86" s="94">
        <v>19572.38</v>
      </c>
      <c r="Q86" s="96">
        <v>2419</v>
      </c>
      <c r="R86" s="66">
        <f t="shared" si="11"/>
        <v>-0.9660235495121187</v>
      </c>
      <c r="S86" s="66">
        <f t="shared" si="12"/>
        <v>-0.9805704836709384</v>
      </c>
      <c r="T86" s="64">
        <v>1185382.54</v>
      </c>
      <c r="U86" s="65">
        <v>68749</v>
      </c>
      <c r="V86" s="69">
        <f t="shared" si="14"/>
        <v>17.24217864987127</v>
      </c>
    </row>
    <row r="87" spans="1:22" s="29" customFormat="1" ht="11.25">
      <c r="A87" s="32">
        <v>81</v>
      </c>
      <c r="B87" s="48"/>
      <c r="C87" s="49" t="s">
        <v>89</v>
      </c>
      <c r="D87" s="50" t="s">
        <v>26</v>
      </c>
      <c r="E87" s="51" t="s">
        <v>95</v>
      </c>
      <c r="F87" s="52">
        <v>43098</v>
      </c>
      <c r="G87" s="53" t="s">
        <v>37</v>
      </c>
      <c r="H87" s="54">
        <v>22</v>
      </c>
      <c r="I87" s="54">
        <v>1</v>
      </c>
      <c r="J87" s="91">
        <v>1</v>
      </c>
      <c r="K87" s="55">
        <v>10</v>
      </c>
      <c r="L87" s="62">
        <v>420</v>
      </c>
      <c r="M87" s="63">
        <v>30</v>
      </c>
      <c r="N87" s="58">
        <f>M87/J87</f>
        <v>30</v>
      </c>
      <c r="O87" s="59">
        <f t="shared" si="13"/>
        <v>14</v>
      </c>
      <c r="P87" s="94">
        <v>163</v>
      </c>
      <c r="Q87" s="96">
        <v>38</v>
      </c>
      <c r="R87" s="66">
        <f t="shared" si="11"/>
        <v>1.5766871165644172</v>
      </c>
      <c r="S87" s="66">
        <f t="shared" si="12"/>
        <v>-0.21052631578947367</v>
      </c>
      <c r="T87" s="67">
        <v>62944.520000000004</v>
      </c>
      <c r="U87" s="68">
        <v>5845</v>
      </c>
      <c r="V87" s="69">
        <f t="shared" si="14"/>
        <v>10.76895124037639</v>
      </c>
    </row>
    <row r="88" spans="1:22" s="29" customFormat="1" ht="11.25">
      <c r="A88" s="32">
        <v>82</v>
      </c>
      <c r="B88" s="48"/>
      <c r="C88" s="49" t="s">
        <v>130</v>
      </c>
      <c r="D88" s="50" t="s">
        <v>43</v>
      </c>
      <c r="E88" s="51" t="s">
        <v>130</v>
      </c>
      <c r="F88" s="52">
        <v>43147</v>
      </c>
      <c r="G88" s="53" t="s">
        <v>39</v>
      </c>
      <c r="H88" s="54">
        <v>63</v>
      </c>
      <c r="I88" s="54">
        <v>2</v>
      </c>
      <c r="J88" s="91">
        <v>2</v>
      </c>
      <c r="K88" s="55">
        <v>4</v>
      </c>
      <c r="L88" s="62">
        <v>268</v>
      </c>
      <c r="M88" s="63">
        <v>25</v>
      </c>
      <c r="N88" s="58">
        <f>M88/J88</f>
        <v>12.5</v>
      </c>
      <c r="O88" s="59">
        <f t="shared" si="13"/>
        <v>10.72</v>
      </c>
      <c r="P88" s="94">
        <v>2029</v>
      </c>
      <c r="Q88" s="96">
        <v>197</v>
      </c>
      <c r="R88" s="66">
        <f t="shared" si="11"/>
        <v>-0.8679152291769344</v>
      </c>
      <c r="S88" s="66">
        <f t="shared" si="12"/>
        <v>-0.8730964467005076</v>
      </c>
      <c r="T88" s="67">
        <v>83412</v>
      </c>
      <c r="U88" s="68">
        <v>8360</v>
      </c>
      <c r="V88" s="69">
        <f t="shared" si="14"/>
        <v>9.977511961722488</v>
      </c>
    </row>
    <row r="89" spans="1:22" s="29" customFormat="1" ht="11.25">
      <c r="A89" s="32">
        <v>83</v>
      </c>
      <c r="B89" s="79"/>
      <c r="C89" s="71" t="s">
        <v>53</v>
      </c>
      <c r="D89" s="72" t="s">
        <v>30</v>
      </c>
      <c r="E89" s="73" t="s">
        <v>54</v>
      </c>
      <c r="F89" s="74">
        <v>42678</v>
      </c>
      <c r="G89" s="53" t="s">
        <v>35</v>
      </c>
      <c r="H89" s="75">
        <v>206</v>
      </c>
      <c r="I89" s="75">
        <v>1</v>
      </c>
      <c r="J89" s="91">
        <v>1</v>
      </c>
      <c r="K89" s="55">
        <v>20</v>
      </c>
      <c r="L89" s="62">
        <v>164</v>
      </c>
      <c r="M89" s="63">
        <v>13</v>
      </c>
      <c r="N89" s="58">
        <f>M89/J89</f>
        <v>13</v>
      </c>
      <c r="O89" s="59">
        <f t="shared" si="13"/>
        <v>12.615384615384615</v>
      </c>
      <c r="P89" s="94">
        <v>1776</v>
      </c>
      <c r="Q89" s="96">
        <v>296</v>
      </c>
      <c r="R89" s="66">
        <f t="shared" si="11"/>
        <v>-0.9076576576576577</v>
      </c>
      <c r="S89" s="66">
        <f t="shared" si="12"/>
        <v>-0.956081081081081</v>
      </c>
      <c r="T89" s="76">
        <v>3943647.5700000003</v>
      </c>
      <c r="U89" s="77">
        <v>323722</v>
      </c>
      <c r="V89" s="69">
        <f t="shared" si="14"/>
        <v>12.182204391422271</v>
      </c>
    </row>
    <row r="90" spans="1:22" s="29" customFormat="1" ht="11.25">
      <c r="A90" s="32">
        <v>84</v>
      </c>
      <c r="B90" s="48"/>
      <c r="C90" s="49" t="s">
        <v>119</v>
      </c>
      <c r="D90" s="50" t="s">
        <v>43</v>
      </c>
      <c r="E90" s="51" t="s">
        <v>118</v>
      </c>
      <c r="F90" s="52">
        <v>43140</v>
      </c>
      <c r="G90" s="53" t="s">
        <v>37</v>
      </c>
      <c r="H90" s="54">
        <v>5</v>
      </c>
      <c r="I90" s="54">
        <v>1</v>
      </c>
      <c r="J90" s="91">
        <v>1</v>
      </c>
      <c r="K90" s="55">
        <v>5</v>
      </c>
      <c r="L90" s="62">
        <v>19</v>
      </c>
      <c r="M90" s="63">
        <v>5</v>
      </c>
      <c r="N90" s="58">
        <f>M90/J90</f>
        <v>5</v>
      </c>
      <c r="O90" s="59">
        <f t="shared" si="13"/>
        <v>3.8</v>
      </c>
      <c r="P90" s="94">
        <v>1241.6</v>
      </c>
      <c r="Q90" s="96">
        <v>244</v>
      </c>
      <c r="R90" s="66">
        <f t="shared" si="11"/>
        <v>-0.9846971649484536</v>
      </c>
      <c r="S90" s="66">
        <f t="shared" si="12"/>
        <v>-0.9795081967213115</v>
      </c>
      <c r="T90" s="67">
        <v>16843.6</v>
      </c>
      <c r="U90" s="68">
        <v>1580</v>
      </c>
      <c r="V90" s="69">
        <f t="shared" si="14"/>
        <v>10.660506329113923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:C1"/>
    <mergeCell ref="B2:C2"/>
    <mergeCell ref="B3:C3"/>
    <mergeCell ref="L1:V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3" top="0.18" bottom="0.21" header="0.13" footer="0.16"/>
  <pageSetup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2018-03-16T21:27:32Z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-1892574857</vt:r8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  <property fmtid="{D5CDD505-2E9C-101B-9397-08002B2CF9AE}" pid="7" name="KSOProductBuildVer">
    <vt:lpwstr>1033-10.2.0.5811</vt:lpwstr>
  </property>
</Properties>
</file>