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91" windowWidth="24075" windowHeight="6885" tabRatio="616" activeTab="0"/>
  </bookViews>
  <sheets>
    <sheet name="12-18.1.2018 (hafta)" sheetId="1" r:id="rId1"/>
  </sheets>
  <definedNames>
    <definedName name="_xlnm.Print_Area" localSheetId="0">'12-18.1.2018 (hafta)'!#REF!</definedName>
  </definedNames>
  <calcPr fullCalcOnLoad="1"/>
</workbook>
</file>

<file path=xl/sharedStrings.xml><?xml version="1.0" encoding="utf-8"?>
<sst xmlns="http://schemas.openxmlformats.org/spreadsheetml/2006/main" count="341" uniqueCount="174">
  <si>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</si>
  <si>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</si>
  <si>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</si>
  <si>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</si>
  <si>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</si>
  <si>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</si>
  <si>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</si>
  <si>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</si>
  <si>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</si>
  <si>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</si>
  <si>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</si>
  <si>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</si>
  <si>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</si>
  <si>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</si>
  <si>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</si>
  <si>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</si>
  <si>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</si>
  <si>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</si>
  <si>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</si>
  <si>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</si>
  <si>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</si>
  <si>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</si>
  <si>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</si>
  <si>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</si>
  <si>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</si>
  <si>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</si>
  <si>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</si>
  <si>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</si>
  <si>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</si>
  <si>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</si>
  <si>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</si>
  <si>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BİLET       %</t>
  </si>
  <si>
    <t>YENİ</t>
  </si>
  <si>
    <t>15+</t>
  </si>
  <si>
    <t>CHANTIER FILMS</t>
  </si>
  <si>
    <t>18+</t>
  </si>
  <si>
    <t>UIP TURKEY</t>
  </si>
  <si>
    <t>7+</t>
  </si>
  <si>
    <t>7A</t>
  </si>
  <si>
    <t>G</t>
  </si>
  <si>
    <t>7+13A</t>
  </si>
  <si>
    <t>PİNEMA</t>
  </si>
  <si>
    <t>13A</t>
  </si>
  <si>
    <t>WARNER BROS. TURKEY</t>
  </si>
  <si>
    <t>13+</t>
  </si>
  <si>
    <t>TME</t>
  </si>
  <si>
    <t>BİR FİLM</t>
  </si>
  <si>
    <t>FORUSHANDE</t>
  </si>
  <si>
    <t>SATICI</t>
  </si>
  <si>
    <t>BS DAĞITIM</t>
  </si>
  <si>
    <t>MC FİLM</t>
  </si>
  <si>
    <t>FELAK</t>
  </si>
  <si>
    <t>KURMACA</t>
  </si>
  <si>
    <t>LOS ILUSIONAUTAS</t>
  </si>
  <si>
    <t>MİNİK KAHRAMANLAR: MACERA PEŞİNDE</t>
  </si>
  <si>
    <t>DERİN FİLM</t>
  </si>
  <si>
    <t>13+15A</t>
  </si>
  <si>
    <t>VOLKI I OVTSY. BEEEZUMNOE PREVRASHCHENIE</t>
  </si>
  <si>
    <t>KUZULAR KURTLARA KARŞI</t>
  </si>
  <si>
    <t>ALBERT</t>
  </si>
  <si>
    <t>KAPTAN CİNGÖZ MACERA PEŞİNDE</t>
  </si>
  <si>
    <t>DER KLEINE RABE SOCKE</t>
  </si>
  <si>
    <t>AFACANLAR TAKIMI: BÜYÜK YARIŞ</t>
  </si>
  <si>
    <t>HÜDDAM</t>
  </si>
  <si>
    <t>KARABASAN</t>
  </si>
  <si>
    <t>İZ</t>
  </si>
  <si>
    <t>FİLMARTI</t>
  </si>
  <si>
    <t>BOSS BABY</t>
  </si>
  <si>
    <t>PATRON BEBEK</t>
  </si>
  <si>
    <t>TESTROL ES LELEKROL</t>
  </si>
  <si>
    <t>BEDEN VE RUH</t>
  </si>
  <si>
    <t>MASHA I MEDVED</t>
  </si>
  <si>
    <t>MAŞA İLE KOCA AYI</t>
  </si>
  <si>
    <t>ÇIKIŞ KOPYA SAYISI</t>
  </si>
  <si>
    <t>SCARE CAMPAIGN</t>
  </si>
  <si>
    <t>KANLI  OYUN</t>
  </si>
  <si>
    <t>SARI SICAK</t>
  </si>
  <si>
    <t>DIE HASCHENSCHULE: JAGD NACH DEM GOLDENEN</t>
  </si>
  <si>
    <t>TAVŞAN OKULU</t>
  </si>
  <si>
    <t>ESTIU 1993</t>
  </si>
  <si>
    <t>93 YAZI</t>
  </si>
  <si>
    <t>DORU</t>
  </si>
  <si>
    <t>AY KARDEŞLER 3: SİRKTE CURCUNA</t>
  </si>
  <si>
    <t>BOONIE BEARS: THE BIG TOP SECRET</t>
  </si>
  <si>
    <t>CGVMARS DAĞITIM</t>
  </si>
  <si>
    <t>BALERİN VE AFACAN MUCİT</t>
  </si>
  <si>
    <t>BALLERINA</t>
  </si>
  <si>
    <t>MANIFESTO</t>
  </si>
  <si>
    <t>THE MOJICONS</t>
  </si>
  <si>
    <t>SEVİMLİ EMOJİLER</t>
  </si>
  <si>
    <t>DORAEMON: BUZ DEVRİ MACERASI</t>
  </si>
  <si>
    <t>EIGA DORAEMON: NOBITA NO NANKYOKUKACHIKOCHI DAIBOUKEN</t>
  </si>
  <si>
    <t>THE SON OF BIGFOOT</t>
  </si>
  <si>
    <t>KOCA AYAK VE OĞLU</t>
  </si>
  <si>
    <t>POKOT</t>
  </si>
  <si>
    <t>REBEL IN THE RYE</t>
  </si>
  <si>
    <t>ÇAVDAR TARLASINDAKİ ASİ</t>
  </si>
  <si>
    <t>MY LITTLE PONY FİLMİ</t>
  </si>
  <si>
    <t>MY LITTLE PONY: THE MOVIE</t>
  </si>
  <si>
    <t>HAPPY END</t>
  </si>
  <si>
    <t>MUTLU SON</t>
  </si>
  <si>
    <t>LIGHTING DINDIN</t>
  </si>
  <si>
    <t>BÜYÜLÜ KANATLAR</t>
  </si>
  <si>
    <t>CİNGÖZ RECAİ</t>
  </si>
  <si>
    <t>İŞE YARAR BİR ŞEY</t>
  </si>
  <si>
    <t>A STORK'S JOURNEY</t>
  </si>
  <si>
    <t>BAK ŞU LEYLEĞE</t>
  </si>
  <si>
    <t>YOL ARKADAŞIM</t>
  </si>
  <si>
    <t>AYLA</t>
  </si>
  <si>
    <t>MACERA GÜNLÜKLERİ: SİHİRLİ ADAYA YOLCULUK</t>
  </si>
  <si>
    <t>THE SHONKU DIARIES - A UNICORNE ADVENTURE</t>
  </si>
  <si>
    <t>BU JIAN BU SAN</t>
  </si>
  <si>
    <t>KARE</t>
  </si>
  <si>
    <t>OHA DİYORUM</t>
  </si>
  <si>
    <t>UMUDUN ÖTEKİ YÜZÜ</t>
  </si>
  <si>
    <t>TOIVON TUOLLA  PUOLEN</t>
  </si>
  <si>
    <t>THE KILLING OF A SACRED DEER</t>
  </si>
  <si>
    <t>KUTSAL GEYİĞİN ÖLÜMÜ</t>
  </si>
  <si>
    <t>SEN KİMİNLE DANS EDİYORSUN</t>
  </si>
  <si>
    <t>JUSTICE LEAGUE</t>
  </si>
  <si>
    <t>ADALET BİRLİĞİ</t>
  </si>
  <si>
    <t>BUĞDAY</t>
  </si>
  <si>
    <t>MORG</t>
  </si>
  <si>
    <t>AİLE ARASINDA</t>
  </si>
  <si>
    <t>TAMİRCİKLER: GİZLİ GÖREV</t>
  </si>
  <si>
    <t>FIKSIKI: BOLSHOY SEKRET</t>
  </si>
  <si>
    <t>KÖRFEZ</t>
  </si>
  <si>
    <t>ÖTEKİ TARAF</t>
  </si>
  <si>
    <t>ONLY THE BRAVE</t>
  </si>
  <si>
    <t>KORKUSUZLAR</t>
  </si>
  <si>
    <t>MAİDE'NİN ALTIN GÜNÜ</t>
  </si>
  <si>
    <t>120 BATTEMENTS PAR MINUTE</t>
  </si>
  <si>
    <t>YENİ YIL TEHLİKEDE</t>
  </si>
  <si>
    <t>SANTA &amp; CIE</t>
  </si>
  <si>
    <t>LE REDOUTABLE</t>
  </si>
  <si>
    <t>GODARD VE BEN</t>
  </si>
  <si>
    <t>PAPATYA</t>
  </si>
  <si>
    <t>STAR WARS: THE LAST JEDI</t>
  </si>
  <si>
    <t>STAR WARS: SON JEDİ</t>
  </si>
  <si>
    <t>WONDER WHEEL</t>
  </si>
  <si>
    <t>DÖNME DOLAP</t>
  </si>
  <si>
    <t>ACI TATLI EKŞİ</t>
  </si>
  <si>
    <t>FERDINAND</t>
  </si>
  <si>
    <t>MARTILARIN EFENDİSİ</t>
  </si>
  <si>
    <t>KALP ATIŞI DAKİKADA 120</t>
  </si>
  <si>
    <t>SLUMBER</t>
  </si>
  <si>
    <t>LOVING VINCENT</t>
  </si>
  <si>
    <t>PARAYI BULDUK</t>
  </si>
  <si>
    <t>THE GREATEST SHOWMAN</t>
  </si>
  <si>
    <t>MUHTEŞEM SHOWMEN</t>
  </si>
  <si>
    <t>JUMANJI: WELCOME TO JUNGLE</t>
  </si>
  <si>
    <t>JUMANJİ: VAHŞİ ORMAN</t>
  </si>
  <si>
    <t>BOBBY THE HEDGEHOG</t>
  </si>
  <si>
    <t>BOBİ: DİKENLERİN GÜCÜ ADINA!</t>
  </si>
  <si>
    <t>ENGLAND IS MINE</t>
  </si>
  <si>
    <t>İNGİLTERE BENİM</t>
  </si>
  <si>
    <t>ARİF V 216</t>
  </si>
  <si>
    <t>THE VAULT</t>
  </si>
  <si>
    <t>ÖLÜM ODASI</t>
  </si>
  <si>
    <t>DAHA</t>
  </si>
  <si>
    <t>DELİHA 2</t>
  </si>
  <si>
    <t>THE COMMUTER</t>
  </si>
  <si>
    <t>YOLCU</t>
  </si>
  <si>
    <t>DERİN / ÖZEN FİLM</t>
  </si>
  <si>
    <t>LA CORDILLERA</t>
  </si>
  <si>
    <t>ZİRVE</t>
  </si>
  <si>
    <t>THE MOUNTAIN BETWEEN US</t>
  </si>
  <si>
    <t>ARAMIZDAKİ SÖZLER</t>
  </si>
  <si>
    <t>INSIDIOUS: THE LAST KEY</t>
  </si>
  <si>
    <t>RUHLAR BÖLGESİ: SON ANAHTAR</t>
  </si>
  <si>
    <t>THE POST</t>
  </si>
  <si>
    <t>12 - 18 OCAK 2018 / 3. VİZYON HAFTASI</t>
  </si>
  <si>
    <t>LOVELESS</t>
  </si>
  <si>
    <t>SEVGİSİZ</t>
  </si>
</sst>
</file>

<file path=xl/styles.xml><?xml version="1.0" encoding="utf-8"?>
<styleSheet xmlns="http://schemas.openxmlformats.org/spreadsheetml/2006/main">
  <numFmts count="4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 numFmtId="201" formatCode="&quot;Evet&quot;;&quot;Evet&quot;;&quot;Hayır&quot;"/>
    <numFmt numFmtId="202" formatCode="&quot;Doğru&quot;;&quot;Doğru&quot;;&quot;Yanlış&quot;"/>
    <numFmt numFmtId="203" formatCode="&quot;Açık&quot;;&quot;Açık&quot;;&quot;Kapalı&quot;"/>
    <numFmt numFmtId="204" formatCode="[$€-2]\ #,##0.00_);[Red]\([$€-2]\ #,##0.00\)"/>
  </numFmts>
  <fonts count="79">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b/>
      <sz val="7"/>
      <name val="Calibri"/>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24" borderId="0" applyNumberFormat="0" applyBorder="0" applyAlignment="0" applyProtection="0"/>
    <xf numFmtId="184"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3" fillId="0" borderId="0">
      <alignment/>
      <protection/>
    </xf>
    <xf numFmtId="0" fontId="0" fillId="0" borderId="0">
      <alignment/>
      <protection/>
    </xf>
    <xf numFmtId="184" fontId="0" fillId="0" borderId="0">
      <alignment/>
      <protection/>
    </xf>
    <xf numFmtId="0" fontId="53" fillId="0" borderId="0">
      <alignment/>
      <protection/>
    </xf>
    <xf numFmtId="184" fontId="53" fillId="0" borderId="0">
      <alignment/>
      <protection/>
    </xf>
    <xf numFmtId="184" fontId="53" fillId="0" borderId="0">
      <alignment/>
      <protection/>
    </xf>
    <xf numFmtId="184" fontId="53" fillId="0" borderId="0">
      <alignment/>
      <protection/>
    </xf>
    <xf numFmtId="184" fontId="53" fillId="0" borderId="0">
      <alignment/>
      <protection/>
    </xf>
    <xf numFmtId="0" fontId="0" fillId="0" borderId="0">
      <alignment/>
      <protection/>
    </xf>
    <xf numFmtId="0" fontId="0" fillId="0" borderId="0">
      <alignment/>
      <protection/>
    </xf>
    <xf numFmtId="184" fontId="53" fillId="0" borderId="0">
      <alignment/>
      <protection/>
    </xf>
    <xf numFmtId="184" fontId="53" fillId="0" borderId="0">
      <alignment/>
      <protection/>
    </xf>
    <xf numFmtId="0" fontId="53" fillId="0" borderId="0">
      <alignment/>
      <protection/>
    </xf>
    <xf numFmtId="0" fontId="0" fillId="0" borderId="0">
      <alignment/>
      <protection/>
    </xf>
    <xf numFmtId="184" fontId="0" fillId="0" borderId="0">
      <alignment/>
      <protection/>
    </xf>
    <xf numFmtId="184" fontId="53" fillId="0" borderId="0">
      <alignment/>
      <protection/>
    </xf>
    <xf numFmtId="184"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70" fillId="0" borderId="13" xfId="0" applyNumberFormat="1" applyFont="1" applyFill="1" applyBorder="1" applyAlignment="1">
      <alignment vertical="center"/>
    </xf>
    <xf numFmtId="0" fontId="45"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1" fillId="0" borderId="13" xfId="0" applyNumberFormat="1" applyFont="1" applyFill="1" applyBorder="1" applyAlignment="1">
      <alignment vertical="center"/>
    </xf>
    <xf numFmtId="3" fontId="71"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1" fillId="0" borderId="13" xfId="44" applyNumberFormat="1" applyFont="1" applyFill="1" applyBorder="1" applyAlignment="1" applyProtection="1">
      <alignment vertical="center"/>
      <protection locked="0"/>
    </xf>
    <xf numFmtId="3" fontId="71"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0" fillId="0" borderId="13" xfId="0" applyFont="1" applyFill="1" applyBorder="1" applyAlignment="1">
      <alignment vertical="center"/>
    </xf>
    <xf numFmtId="0" fontId="45"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 fontId="11" fillId="0" borderId="13" xfId="67" applyNumberFormat="1" applyFont="1" applyFill="1" applyBorder="1" applyAlignment="1">
      <alignment vertical="center"/>
    </xf>
    <xf numFmtId="3" fontId="11" fillId="0" borderId="13" xfId="67" applyNumberFormat="1" applyFont="1" applyFill="1" applyBorder="1" applyAlignment="1">
      <alignment vertical="center"/>
    </xf>
    <xf numFmtId="49" fontId="70"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0" fontId="5" fillId="34" borderId="13" xfId="0" applyFont="1" applyFill="1" applyBorder="1" applyAlignment="1" applyProtection="1">
      <alignment vertical="center"/>
      <protection/>
    </xf>
    <xf numFmtId="0" fontId="5" fillId="34" borderId="13" xfId="0" applyFont="1" applyFill="1" applyBorder="1" applyAlignment="1" applyProtection="1">
      <alignment horizontal="center" vertical="center"/>
      <protection/>
    </xf>
    <xf numFmtId="0" fontId="7" fillId="34" borderId="13" xfId="0" applyFont="1" applyFill="1" applyBorder="1" applyAlignment="1" applyProtection="1">
      <alignment vertical="center"/>
      <protection/>
    </xf>
    <xf numFmtId="187" fontId="6" fillId="34" borderId="13" xfId="0" applyNumberFormat="1" applyFont="1" applyFill="1" applyBorder="1" applyAlignment="1" applyProtection="1">
      <alignment horizontal="center" vertical="center"/>
      <protection/>
    </xf>
    <xf numFmtId="0" fontId="7"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3" fontId="7" fillId="34" borderId="13" xfId="0" applyNumberFormat="1" applyFont="1" applyFill="1" applyBorder="1" applyAlignment="1" applyProtection="1">
      <alignment horizontal="center" vertical="center"/>
      <protection/>
    </xf>
    <xf numFmtId="4" fontId="7" fillId="34" borderId="13" xfId="0" applyNumberFormat="1" applyFont="1" applyFill="1" applyBorder="1" applyAlignment="1" applyProtection="1">
      <alignment horizontal="right" vertical="center"/>
      <protection/>
    </xf>
    <xf numFmtId="3" fontId="7" fillId="34" borderId="13" xfId="0" applyNumberFormat="1" applyFont="1" applyFill="1" applyBorder="1" applyAlignment="1" applyProtection="1">
      <alignment horizontal="right" vertical="center"/>
      <protection/>
    </xf>
    <xf numFmtId="4" fontId="6" fillId="34" borderId="13"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15" fillId="34" borderId="13" xfId="0" applyNumberFormat="1" applyFont="1" applyFill="1" applyBorder="1" applyAlignment="1" applyProtection="1">
      <alignment horizontal="right" vertical="center"/>
      <protection/>
    </xf>
    <xf numFmtId="4" fontId="15" fillId="34" borderId="13" xfId="0" applyNumberFormat="1" applyFont="1" applyFill="1" applyBorder="1" applyAlignment="1" applyProtection="1">
      <alignment horizontal="right" vertical="center"/>
      <protection/>
    </xf>
    <xf numFmtId="0" fontId="6" fillId="34" borderId="13" xfId="0" applyFont="1" applyFill="1" applyBorder="1" applyAlignment="1" applyProtection="1">
      <alignment horizontal="right" vertical="center"/>
      <protection/>
    </xf>
    <xf numFmtId="0" fontId="7" fillId="34" borderId="13" xfId="0" applyFont="1" applyFill="1" applyBorder="1" applyAlignment="1" applyProtection="1">
      <alignment horizontal="right"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74" fillId="34" borderId="0" xfId="0" applyFont="1" applyFill="1" applyBorder="1" applyAlignment="1" applyProtection="1">
      <alignment horizontal="center" vertical="center"/>
      <protection locked="0"/>
    </xf>
    <xf numFmtId="0" fontId="71" fillId="35" borderId="11" xfId="0" applyFont="1" applyFill="1" applyBorder="1" applyAlignment="1" applyProtection="1">
      <alignment horizontal="center"/>
      <protection locked="0"/>
    </xf>
    <xf numFmtId="4" fontId="75" fillId="34" borderId="0" xfId="0" applyNumberFormat="1" applyFont="1" applyFill="1" applyBorder="1" applyAlignment="1" applyProtection="1">
      <alignment horizontal="center" vertical="center"/>
      <protection/>
    </xf>
    <xf numFmtId="0" fontId="76" fillId="0" borderId="13" xfId="0" applyFont="1" applyFill="1" applyBorder="1" applyAlignment="1">
      <alignment horizontal="center" vertical="center"/>
    </xf>
    <xf numFmtId="4" fontId="75" fillId="34" borderId="13" xfId="0" applyNumberFormat="1" applyFont="1" applyFill="1" applyBorder="1" applyAlignment="1" applyProtection="1">
      <alignment horizontal="center" vertical="center"/>
      <protection/>
    </xf>
    <xf numFmtId="0" fontId="77" fillId="35" borderId="12" xfId="0" applyNumberFormat="1" applyFont="1" applyFill="1" applyBorder="1" applyAlignment="1" applyProtection="1">
      <alignment horizontal="center" vertical="center" textRotation="90"/>
      <protection locked="0"/>
    </xf>
    <xf numFmtId="188" fontId="11" fillId="0" borderId="13" xfId="0" applyNumberFormat="1" applyFont="1" applyFill="1" applyBorder="1" applyAlignment="1" quotePrefix="1">
      <alignment vertical="center"/>
    </xf>
    <xf numFmtId="4" fontId="14" fillId="34" borderId="0" xfId="0" applyNumberFormat="1" applyFont="1" applyFill="1" applyBorder="1" applyAlignment="1" applyProtection="1">
      <alignment horizontal="left" vertical="center"/>
      <protection/>
    </xf>
    <xf numFmtId="3" fontId="14" fillId="34" borderId="0" xfId="0" applyNumberFormat="1" applyFont="1" applyFill="1" applyBorder="1" applyAlignment="1" applyProtection="1">
      <alignment horizontal="left" vertical="center"/>
      <protection/>
    </xf>
    <xf numFmtId="4" fontId="26" fillId="0" borderId="13" xfId="44" applyNumberFormat="1" applyFont="1" applyFill="1" applyBorder="1" applyAlignment="1" applyProtection="1">
      <alignment vertical="center"/>
      <protection locked="0"/>
    </xf>
    <xf numFmtId="3" fontId="26" fillId="0" borderId="13" xfId="46" applyNumberFormat="1" applyFont="1" applyFill="1" applyBorder="1" applyAlignment="1" applyProtection="1">
      <alignment vertical="center"/>
      <protection locked="0"/>
    </xf>
    <xf numFmtId="3" fontId="26" fillId="0" borderId="13" xfId="44" applyNumberFormat="1" applyFont="1" applyFill="1" applyBorder="1" applyAlignment="1" applyProtection="1">
      <alignment vertical="center"/>
      <protection locked="0"/>
    </xf>
    <xf numFmtId="3" fontId="26" fillId="0" borderId="13" xfId="0" applyNumberFormat="1" applyFont="1" applyFill="1" applyBorder="1" applyAlignment="1">
      <alignment vertical="center"/>
    </xf>
    <xf numFmtId="4" fontId="26" fillId="0" borderId="13" xfId="0" applyNumberFormat="1" applyFont="1" applyFill="1" applyBorder="1" applyAlignment="1">
      <alignment vertical="center"/>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8" fillId="34" borderId="14" xfId="0" applyNumberFormat="1" applyFont="1" applyFill="1" applyBorder="1" applyAlignment="1" applyProtection="1">
      <alignment horizontal="center" vertical="center"/>
      <protection locked="0"/>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8"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0"/>
  <sheetViews>
    <sheetView tabSelected="1" zoomScalePageLayoutView="0" workbookViewId="0" topLeftCell="A1">
      <pane xSplit="3" ySplit="5" topLeftCell="Z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7.7109375" style="5" bestFit="1" customWidth="1"/>
    <col min="4" max="4" width="4.00390625" style="35" bestFit="1" customWidth="1"/>
    <col min="5" max="5" width="27.28125" style="24" bestFit="1" customWidth="1"/>
    <col min="6" max="6" width="5.8515625" style="6" bestFit="1" customWidth="1"/>
    <col min="7" max="7" width="13.57421875" style="7" bestFit="1" customWidth="1"/>
    <col min="8" max="9" width="3.140625" style="8" bestFit="1" customWidth="1"/>
    <col min="10" max="10" width="3.8515625" style="112" bestFit="1" customWidth="1"/>
    <col min="11" max="11" width="2.57421875" style="9" bestFit="1" customWidth="1"/>
    <col min="12" max="12" width="8.28125" style="37" hidden="1" customWidth="1"/>
    <col min="13" max="13" width="5.57421875" style="31" hidden="1" customWidth="1"/>
    <col min="14" max="14" width="8.28125" style="37" hidden="1" customWidth="1"/>
    <col min="15" max="15" width="5.57421875" style="31" hidden="1" customWidth="1"/>
    <col min="16" max="16" width="8.28125" style="27" hidden="1" customWidth="1"/>
    <col min="17" max="17" width="5.57421875" style="33" hidden="1" customWidth="1"/>
    <col min="18" max="18" width="9.00390625" style="38" hidden="1" customWidth="1"/>
    <col min="19" max="19" width="6.28125" style="39" hidden="1" customWidth="1"/>
    <col min="20" max="20" width="4.28125" style="40" hidden="1" customWidth="1"/>
    <col min="21" max="21" width="5.28125" style="30" hidden="1" customWidth="1"/>
    <col min="22" max="22" width="9.00390625" style="30" hidden="1" customWidth="1"/>
    <col min="23" max="23" width="6.57421875" style="30" hidden="1" customWidth="1"/>
    <col min="24" max="25" width="4.421875" style="41" hidden="1" customWidth="1"/>
    <col min="26" max="26" width="9.00390625" style="27" bestFit="1" customWidth="1"/>
    <col min="27" max="27" width="6.57421875" style="33" bestFit="1" customWidth="1"/>
    <col min="28" max="28" width="4.28125" style="31" bestFit="1" customWidth="1"/>
    <col min="29" max="29" width="4.28125" style="37" bestFit="1" customWidth="1"/>
    <col min="30" max="30" width="9.00390625" style="37" bestFit="1" customWidth="1"/>
    <col min="31" max="31" width="6.57421875" style="37" bestFit="1" customWidth="1"/>
    <col min="32" max="33" width="4.421875" style="31" bestFit="1" customWidth="1"/>
    <col min="34" max="34" width="9.00390625" style="27" bestFit="1" customWidth="1"/>
    <col min="35" max="35" width="6.57421875" style="28" bestFit="1" customWidth="1"/>
    <col min="36" max="36" width="4.28125" style="42" bestFit="1" customWidth="1"/>
    <col min="37" max="38" width="4.57421875" style="5" customWidth="1"/>
    <col min="39" max="16384" width="4.57421875" style="5" customWidth="1"/>
  </cols>
  <sheetData>
    <row r="1" spans="1:36" s="1" customFormat="1" ht="12.75">
      <c r="A1" s="10" t="s">
        <v>0</v>
      </c>
      <c r="B1" s="127" t="s">
        <v>1</v>
      </c>
      <c r="C1" s="127"/>
      <c r="D1" s="124"/>
      <c r="E1" s="46"/>
      <c r="F1" s="47"/>
      <c r="G1" s="46"/>
      <c r="H1" s="11"/>
      <c r="I1" s="11"/>
      <c r="J1" s="108"/>
      <c r="K1" s="11"/>
      <c r="L1" s="133" t="s">
        <v>2</v>
      </c>
      <c r="M1" s="134"/>
      <c r="N1" s="134"/>
      <c r="O1" s="134"/>
      <c r="P1" s="134"/>
      <c r="Q1" s="134"/>
      <c r="R1" s="134"/>
      <c r="S1" s="134"/>
      <c r="T1" s="134"/>
      <c r="U1" s="134"/>
      <c r="V1" s="134"/>
      <c r="W1" s="134"/>
      <c r="X1" s="134"/>
      <c r="Y1" s="134"/>
      <c r="Z1" s="134"/>
      <c r="AA1" s="134"/>
      <c r="AB1" s="134"/>
      <c r="AC1" s="134"/>
      <c r="AD1" s="134"/>
      <c r="AE1" s="134"/>
      <c r="AF1" s="134"/>
      <c r="AG1" s="134"/>
      <c r="AH1" s="134"/>
      <c r="AI1" s="134"/>
      <c r="AJ1" s="134"/>
    </row>
    <row r="2" spans="1:36" s="1" customFormat="1" ht="12.75">
      <c r="A2" s="10"/>
      <c r="B2" s="128" t="s">
        <v>3</v>
      </c>
      <c r="C2" s="129"/>
      <c r="D2" s="125"/>
      <c r="E2" s="12"/>
      <c r="F2" s="13"/>
      <c r="G2" s="12"/>
      <c r="H2" s="50"/>
      <c r="I2" s="50"/>
      <c r="J2" s="109"/>
      <c r="K2" s="14"/>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row>
    <row r="3" spans="1:36" s="1" customFormat="1" ht="11.25">
      <c r="A3" s="10"/>
      <c r="B3" s="130" t="s">
        <v>171</v>
      </c>
      <c r="C3" s="130"/>
      <c r="D3" s="126"/>
      <c r="E3" s="48"/>
      <c r="F3" s="49"/>
      <c r="G3" s="48"/>
      <c r="H3" s="15"/>
      <c r="I3" s="15"/>
      <c r="J3" s="110"/>
      <c r="K3" s="15"/>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row>
    <row r="4" spans="1:36" s="2" customFormat="1" ht="11.25" customHeight="1">
      <c r="A4" s="106"/>
      <c r="B4" s="43"/>
      <c r="C4" s="16"/>
      <c r="D4" s="44"/>
      <c r="E4" s="16"/>
      <c r="F4" s="17"/>
      <c r="G4" s="18"/>
      <c r="H4" s="18"/>
      <c r="I4" s="18"/>
      <c r="J4" s="111"/>
      <c r="K4" s="18"/>
      <c r="L4" s="131" t="s">
        <v>4</v>
      </c>
      <c r="M4" s="132"/>
      <c r="N4" s="131" t="s">
        <v>5</v>
      </c>
      <c r="O4" s="132"/>
      <c r="P4" s="131" t="s">
        <v>6</v>
      </c>
      <c r="Q4" s="132"/>
      <c r="R4" s="131" t="s">
        <v>7</v>
      </c>
      <c r="S4" s="137"/>
      <c r="T4" s="137"/>
      <c r="U4" s="132"/>
      <c r="V4" s="131" t="s">
        <v>8</v>
      </c>
      <c r="W4" s="132"/>
      <c r="X4" s="131" t="s">
        <v>9</v>
      </c>
      <c r="Y4" s="132"/>
      <c r="Z4" s="138" t="s">
        <v>10</v>
      </c>
      <c r="AA4" s="139"/>
      <c r="AB4" s="131" t="s">
        <v>10</v>
      </c>
      <c r="AC4" s="132"/>
      <c r="AD4" s="131" t="s">
        <v>11</v>
      </c>
      <c r="AE4" s="132"/>
      <c r="AF4" s="131" t="s">
        <v>9</v>
      </c>
      <c r="AG4" s="132"/>
      <c r="AH4" s="138" t="s">
        <v>12</v>
      </c>
      <c r="AI4" s="138"/>
      <c r="AJ4" s="138"/>
    </row>
    <row r="5" spans="1:36" s="3" customFormat="1" ht="57.75">
      <c r="A5" s="107"/>
      <c r="B5" s="45"/>
      <c r="C5" s="19" t="s">
        <v>13</v>
      </c>
      <c r="D5" s="20" t="s">
        <v>14</v>
      </c>
      <c r="E5" s="19" t="s">
        <v>15</v>
      </c>
      <c r="F5" s="21" t="s">
        <v>16</v>
      </c>
      <c r="G5" s="22" t="s">
        <v>17</v>
      </c>
      <c r="H5" s="23" t="s">
        <v>73</v>
      </c>
      <c r="I5" s="23" t="s">
        <v>18</v>
      </c>
      <c r="J5" s="115" t="s">
        <v>19</v>
      </c>
      <c r="K5" s="23" t="s">
        <v>20</v>
      </c>
      <c r="L5" s="25" t="s">
        <v>21</v>
      </c>
      <c r="M5" s="26" t="s">
        <v>22</v>
      </c>
      <c r="N5" s="25" t="s">
        <v>21</v>
      </c>
      <c r="O5" s="26" t="s">
        <v>22</v>
      </c>
      <c r="P5" s="25" t="s">
        <v>21</v>
      </c>
      <c r="Q5" s="26" t="s">
        <v>22</v>
      </c>
      <c r="R5" s="25" t="s">
        <v>23</v>
      </c>
      <c r="S5" s="26" t="s">
        <v>24</v>
      </c>
      <c r="T5" s="51" t="s">
        <v>25</v>
      </c>
      <c r="U5" s="51" t="s">
        <v>26</v>
      </c>
      <c r="V5" s="25" t="s">
        <v>21</v>
      </c>
      <c r="W5" s="26" t="s">
        <v>27</v>
      </c>
      <c r="X5" s="51" t="s">
        <v>28</v>
      </c>
      <c r="Y5" s="51" t="s">
        <v>29</v>
      </c>
      <c r="Z5" s="25" t="s">
        <v>21</v>
      </c>
      <c r="AA5" s="26" t="s">
        <v>30</v>
      </c>
      <c r="AB5" s="51" t="s">
        <v>25</v>
      </c>
      <c r="AC5" s="51" t="s">
        <v>26</v>
      </c>
      <c r="AD5" s="25" t="s">
        <v>21</v>
      </c>
      <c r="AE5" s="26" t="s">
        <v>27</v>
      </c>
      <c r="AF5" s="51" t="s">
        <v>28</v>
      </c>
      <c r="AG5" s="51" t="s">
        <v>31</v>
      </c>
      <c r="AH5" s="25" t="s">
        <v>21</v>
      </c>
      <c r="AI5" s="26" t="s">
        <v>22</v>
      </c>
      <c r="AJ5" s="51" t="s">
        <v>26</v>
      </c>
    </row>
    <row r="6" spans="4:25" ht="11.25">
      <c r="D6" s="36"/>
      <c r="X6" s="68">
        <f aca="true" t="shared" si="0" ref="X6:X33">IF(V6&lt;&gt;0,-(V6-R6)/V6,"")</f>
      </c>
      <c r="Y6" s="68">
        <f aca="true" t="shared" si="1" ref="Y6:Y33">IF(W6&lt;&gt;0,-(W6-S6)/W6,"")</f>
      </c>
    </row>
    <row r="7" spans="1:36" s="29" customFormat="1" ht="11.25">
      <c r="A7" s="32">
        <v>1</v>
      </c>
      <c r="B7" s="52"/>
      <c r="C7" s="53" t="s">
        <v>156</v>
      </c>
      <c r="D7" s="54" t="s">
        <v>40</v>
      </c>
      <c r="E7" s="55" t="s">
        <v>156</v>
      </c>
      <c r="F7" s="56">
        <v>43105</v>
      </c>
      <c r="G7" s="57" t="s">
        <v>84</v>
      </c>
      <c r="H7" s="58">
        <v>403</v>
      </c>
      <c r="I7" s="58">
        <v>408</v>
      </c>
      <c r="J7" s="113">
        <v>1046</v>
      </c>
      <c r="K7" s="59">
        <v>2</v>
      </c>
      <c r="L7" s="60">
        <v>2376054.21</v>
      </c>
      <c r="M7" s="61">
        <v>176414</v>
      </c>
      <c r="N7" s="60">
        <v>4079452.62</v>
      </c>
      <c r="O7" s="61">
        <v>300174</v>
      </c>
      <c r="P7" s="60">
        <v>4081436.37</v>
      </c>
      <c r="Q7" s="61">
        <v>306010</v>
      </c>
      <c r="R7" s="62">
        <f aca="true" t="shared" si="2" ref="R7:R27">L7+N7+P7</f>
        <v>10536943.2</v>
      </c>
      <c r="S7" s="63">
        <f aca="true" t="shared" si="3" ref="S7:S27">M7+O7+Q7</f>
        <v>782598</v>
      </c>
      <c r="T7" s="64">
        <f>S7/J7</f>
        <v>748.1816443594646</v>
      </c>
      <c r="U7" s="65">
        <f aca="true" t="shared" si="4" ref="U7:U27">R7/S7</f>
        <v>13.464055875430297</v>
      </c>
      <c r="V7" s="66">
        <v>18478002.08</v>
      </c>
      <c r="W7" s="67">
        <v>1331691</v>
      </c>
      <c r="X7" s="68">
        <f t="shared" si="0"/>
        <v>-0.42975744052952286</v>
      </c>
      <c r="Y7" s="68">
        <f t="shared" si="1"/>
        <v>-0.41232763456387406</v>
      </c>
      <c r="Z7" s="69">
        <v>15631798</v>
      </c>
      <c r="AA7" s="70">
        <v>1230282</v>
      </c>
      <c r="AB7" s="64">
        <f>AA7/J7</f>
        <v>1176.1778202676865</v>
      </c>
      <c r="AC7" s="65">
        <f aca="true" t="shared" si="5" ref="AC7:AC70">Z7/AA7</f>
        <v>12.705865809627387</v>
      </c>
      <c r="AD7" s="119">
        <v>27298750</v>
      </c>
      <c r="AE7" s="121">
        <v>2092000</v>
      </c>
      <c r="AF7" s="73">
        <f>IF(AD7&lt;&gt;0,-(AD7-Z7)/AD7,"")</f>
        <v>-0.4273804478227025</v>
      </c>
      <c r="AG7" s="73">
        <f>IF(AE7&lt;&gt;0,-(AE7-AA7)/AE7,"")</f>
        <v>-0.41191108986615677</v>
      </c>
      <c r="AH7" s="74">
        <v>42930548.05</v>
      </c>
      <c r="AI7" s="75">
        <v>3322282</v>
      </c>
      <c r="AJ7" s="76">
        <f aca="true" t="shared" si="6" ref="AJ7:AJ70">AH7/AI7</f>
        <v>12.922006033804475</v>
      </c>
    </row>
    <row r="8" spans="1:36" s="29" customFormat="1" ht="11.25">
      <c r="A8" s="32">
        <v>2</v>
      </c>
      <c r="B8" s="77" t="s">
        <v>32</v>
      </c>
      <c r="C8" s="53" t="s">
        <v>160</v>
      </c>
      <c r="D8" s="54" t="s">
        <v>38</v>
      </c>
      <c r="E8" s="55" t="s">
        <v>160</v>
      </c>
      <c r="F8" s="56">
        <v>43112</v>
      </c>
      <c r="G8" s="57" t="s">
        <v>84</v>
      </c>
      <c r="H8" s="58">
        <v>375</v>
      </c>
      <c r="I8" s="58">
        <v>375</v>
      </c>
      <c r="J8" s="113">
        <v>650</v>
      </c>
      <c r="K8" s="59">
        <v>1</v>
      </c>
      <c r="L8" s="60">
        <v>788346.02</v>
      </c>
      <c r="M8" s="61">
        <v>61910</v>
      </c>
      <c r="N8" s="60">
        <v>1694872.94</v>
      </c>
      <c r="O8" s="61">
        <v>132286</v>
      </c>
      <c r="P8" s="60">
        <v>1970605.52</v>
      </c>
      <c r="Q8" s="61">
        <v>154493</v>
      </c>
      <c r="R8" s="62">
        <f t="shared" si="2"/>
        <v>4453824.48</v>
      </c>
      <c r="S8" s="63">
        <f t="shared" si="3"/>
        <v>348689</v>
      </c>
      <c r="T8" s="64">
        <f>S8/J8</f>
        <v>536.4446153846154</v>
      </c>
      <c r="U8" s="65">
        <f t="shared" si="4"/>
        <v>12.773057022160149</v>
      </c>
      <c r="V8" s="66"/>
      <c r="W8" s="67"/>
      <c r="X8" s="68">
        <f t="shared" si="0"/>
      </c>
      <c r="Y8" s="68">
        <f t="shared" si="1"/>
      </c>
      <c r="Z8" s="69">
        <v>7216842.65</v>
      </c>
      <c r="AA8" s="70">
        <v>604148</v>
      </c>
      <c r="AB8" s="64">
        <f>AA8/J8</f>
        <v>929.4584615384615</v>
      </c>
      <c r="AC8" s="65">
        <f t="shared" si="5"/>
        <v>11.94548794335163</v>
      </c>
      <c r="AD8" s="119"/>
      <c r="AE8" s="121"/>
      <c r="AF8" s="73"/>
      <c r="AG8" s="73"/>
      <c r="AH8" s="74">
        <v>7216842.65</v>
      </c>
      <c r="AI8" s="75">
        <v>604148</v>
      </c>
      <c r="AJ8" s="76">
        <f t="shared" si="6"/>
        <v>11.94548794335163</v>
      </c>
    </row>
    <row r="9" spans="1:36" s="29" customFormat="1" ht="11.25">
      <c r="A9" s="32">
        <v>3</v>
      </c>
      <c r="B9" s="52"/>
      <c r="C9" s="53" t="s">
        <v>123</v>
      </c>
      <c r="D9" s="54" t="s">
        <v>40</v>
      </c>
      <c r="E9" s="55" t="s">
        <v>123</v>
      </c>
      <c r="F9" s="56">
        <v>43070</v>
      </c>
      <c r="G9" s="57" t="s">
        <v>84</v>
      </c>
      <c r="H9" s="58">
        <v>379</v>
      </c>
      <c r="I9" s="58">
        <v>305</v>
      </c>
      <c r="J9" s="113">
        <v>305</v>
      </c>
      <c r="K9" s="59">
        <v>7</v>
      </c>
      <c r="L9" s="60">
        <v>362517.75</v>
      </c>
      <c r="M9" s="61">
        <v>26345</v>
      </c>
      <c r="N9" s="60">
        <v>696307.12</v>
      </c>
      <c r="O9" s="61">
        <v>49733</v>
      </c>
      <c r="P9" s="60">
        <v>755702.94</v>
      </c>
      <c r="Q9" s="61">
        <v>54749</v>
      </c>
      <c r="R9" s="62">
        <f t="shared" si="2"/>
        <v>1814527.81</v>
      </c>
      <c r="S9" s="63">
        <f t="shared" si="3"/>
        <v>130827</v>
      </c>
      <c r="T9" s="64">
        <f>S9/J9</f>
        <v>428.9409836065574</v>
      </c>
      <c r="U9" s="65">
        <f t="shared" si="4"/>
        <v>13.86967376764735</v>
      </c>
      <c r="V9" s="66">
        <v>2068146.4500000002</v>
      </c>
      <c r="W9" s="67">
        <v>151534</v>
      </c>
      <c r="X9" s="68">
        <f t="shared" si="0"/>
        <v>-0.12263089009001278</v>
      </c>
      <c r="Y9" s="68">
        <f t="shared" si="1"/>
        <v>-0.13664920083941556</v>
      </c>
      <c r="Z9" s="69">
        <v>3018893.27</v>
      </c>
      <c r="AA9" s="70">
        <v>235937</v>
      </c>
      <c r="AB9" s="64">
        <f>AA9/J9</f>
        <v>773.5639344262295</v>
      </c>
      <c r="AC9" s="65">
        <f t="shared" si="5"/>
        <v>12.79533633978562</v>
      </c>
      <c r="AD9" s="119">
        <v>3274115.14</v>
      </c>
      <c r="AE9" s="121">
        <v>260055</v>
      </c>
      <c r="AF9" s="73">
        <f>IF(AD9&lt;&gt;0,-(AD9-Z9)/AD9,"")</f>
        <v>-0.07795140338283892</v>
      </c>
      <c r="AG9" s="73">
        <f>IF(AE9&lt;&gt;0,-(AE9-AA9)/AE9,"")</f>
        <v>-0.09274191997846609</v>
      </c>
      <c r="AH9" s="74">
        <v>55809997.11</v>
      </c>
      <c r="AI9" s="75">
        <v>4356081</v>
      </c>
      <c r="AJ9" s="76">
        <f t="shared" si="6"/>
        <v>12.811974136844563</v>
      </c>
    </row>
    <row r="10" spans="1:36" s="29" customFormat="1" ht="11.25">
      <c r="A10" s="32">
        <v>4</v>
      </c>
      <c r="B10" s="77" t="s">
        <v>32</v>
      </c>
      <c r="C10" s="78" t="s">
        <v>168</v>
      </c>
      <c r="D10" s="79" t="s">
        <v>33</v>
      </c>
      <c r="E10" s="80" t="s">
        <v>169</v>
      </c>
      <c r="F10" s="81">
        <v>43232</v>
      </c>
      <c r="G10" s="57" t="s">
        <v>43</v>
      </c>
      <c r="H10" s="82">
        <v>176</v>
      </c>
      <c r="I10" s="82">
        <v>175</v>
      </c>
      <c r="J10" s="113">
        <v>175</v>
      </c>
      <c r="K10" s="59">
        <v>1</v>
      </c>
      <c r="L10" s="60">
        <v>151389</v>
      </c>
      <c r="M10" s="61">
        <v>11514</v>
      </c>
      <c r="N10" s="60">
        <v>260767</v>
      </c>
      <c r="O10" s="61">
        <v>20049</v>
      </c>
      <c r="P10" s="60">
        <v>246435</v>
      </c>
      <c r="Q10" s="61">
        <v>18893</v>
      </c>
      <c r="R10" s="62">
        <f t="shared" si="2"/>
        <v>658591</v>
      </c>
      <c r="S10" s="63">
        <f t="shared" si="3"/>
        <v>50456</v>
      </c>
      <c r="T10" s="64">
        <f>S10/J10</f>
        <v>288.32</v>
      </c>
      <c r="U10" s="65">
        <f t="shared" si="4"/>
        <v>13.052778658633265</v>
      </c>
      <c r="V10" s="66"/>
      <c r="W10" s="67"/>
      <c r="X10" s="68">
        <f t="shared" si="0"/>
      </c>
      <c r="Y10" s="68">
        <f t="shared" si="1"/>
      </c>
      <c r="Z10" s="69">
        <v>1199652</v>
      </c>
      <c r="AA10" s="70">
        <v>98320</v>
      </c>
      <c r="AB10" s="64">
        <f>AA10/J10</f>
        <v>561.8285714285714</v>
      </c>
      <c r="AC10" s="65">
        <f t="shared" si="5"/>
        <v>12.201505288852726</v>
      </c>
      <c r="AD10" s="119"/>
      <c r="AE10" s="121"/>
      <c r="AF10" s="73"/>
      <c r="AG10" s="73"/>
      <c r="AH10" s="83">
        <v>1199652</v>
      </c>
      <c r="AI10" s="84">
        <v>98320</v>
      </c>
      <c r="AJ10" s="76">
        <f t="shared" si="6"/>
        <v>12.201505288852726</v>
      </c>
    </row>
    <row r="11" spans="1:36" s="29" customFormat="1" ht="11.25">
      <c r="A11" s="32">
        <v>5</v>
      </c>
      <c r="B11" s="86"/>
      <c r="C11" s="78" t="s">
        <v>142</v>
      </c>
      <c r="D11" s="79" t="s">
        <v>38</v>
      </c>
      <c r="E11" s="80" t="s">
        <v>142</v>
      </c>
      <c r="F11" s="81">
        <v>43091</v>
      </c>
      <c r="G11" s="57" t="s">
        <v>45</v>
      </c>
      <c r="H11" s="82">
        <v>264</v>
      </c>
      <c r="I11" s="82">
        <v>202</v>
      </c>
      <c r="J11" s="113">
        <v>202</v>
      </c>
      <c r="K11" s="59">
        <v>4</v>
      </c>
      <c r="L11" s="60">
        <v>50433.46</v>
      </c>
      <c r="M11" s="61">
        <v>5667</v>
      </c>
      <c r="N11" s="60">
        <v>152434.97</v>
      </c>
      <c r="O11" s="61">
        <v>11922</v>
      </c>
      <c r="P11" s="60">
        <v>163511.22</v>
      </c>
      <c r="Q11" s="61">
        <v>12770</v>
      </c>
      <c r="R11" s="62">
        <f t="shared" si="2"/>
        <v>366379.65</v>
      </c>
      <c r="S11" s="63">
        <f t="shared" si="3"/>
        <v>30359</v>
      </c>
      <c r="T11" s="64">
        <f>S11/J11</f>
        <v>150.29207920792078</v>
      </c>
      <c r="U11" s="65">
        <f t="shared" si="4"/>
        <v>12.06823841364999</v>
      </c>
      <c r="V11" s="66">
        <v>616448.23</v>
      </c>
      <c r="W11" s="67">
        <v>48168</v>
      </c>
      <c r="X11" s="68">
        <f t="shared" si="0"/>
        <v>-0.4056603098690055</v>
      </c>
      <c r="Y11" s="68">
        <f t="shared" si="1"/>
        <v>-0.3697267895698389</v>
      </c>
      <c r="Z11" s="69">
        <v>707502.31</v>
      </c>
      <c r="AA11" s="70">
        <v>68681</v>
      </c>
      <c r="AB11" s="64">
        <f>AA11/J11</f>
        <v>340.0049504950495</v>
      </c>
      <c r="AC11" s="65">
        <f t="shared" si="5"/>
        <v>10.301281431545844</v>
      </c>
      <c r="AD11" s="119">
        <v>868117.7</v>
      </c>
      <c r="AE11" s="121">
        <v>74923</v>
      </c>
      <c r="AF11" s="73">
        <f aca="true" t="shared" si="7" ref="AF11:AG14">IF(AD11&lt;&gt;0,-(AD11-Z11)/AD11,"")</f>
        <v>-0.18501568393318085</v>
      </c>
      <c r="AG11" s="73">
        <f t="shared" si="7"/>
        <v>-0.08331220052587324</v>
      </c>
      <c r="AH11" s="83">
        <v>5120633.51</v>
      </c>
      <c r="AI11" s="84">
        <v>421689</v>
      </c>
      <c r="AJ11" s="76">
        <f t="shared" si="6"/>
        <v>12.143151730303613</v>
      </c>
    </row>
    <row r="12" spans="1:36" s="29" customFormat="1" ht="11.25">
      <c r="A12" s="32">
        <v>6</v>
      </c>
      <c r="B12" s="52"/>
      <c r="C12" s="53" t="s">
        <v>141</v>
      </c>
      <c r="D12" s="54" t="s">
        <v>39</v>
      </c>
      <c r="E12" s="55" t="s">
        <v>141</v>
      </c>
      <c r="F12" s="56">
        <v>43091</v>
      </c>
      <c r="G12" s="57" t="s">
        <v>84</v>
      </c>
      <c r="H12" s="58">
        <v>340</v>
      </c>
      <c r="I12" s="58">
        <v>194</v>
      </c>
      <c r="J12" s="113">
        <v>194</v>
      </c>
      <c r="K12" s="59">
        <v>4</v>
      </c>
      <c r="L12" s="60">
        <v>61555.95</v>
      </c>
      <c r="M12" s="61">
        <v>5985</v>
      </c>
      <c r="N12" s="60">
        <v>105550.02</v>
      </c>
      <c r="O12" s="61">
        <v>10054</v>
      </c>
      <c r="P12" s="60">
        <v>105256.16</v>
      </c>
      <c r="Q12" s="61">
        <v>9927</v>
      </c>
      <c r="R12" s="62">
        <f t="shared" si="2"/>
        <v>272362.13</v>
      </c>
      <c r="S12" s="63">
        <f t="shared" si="3"/>
        <v>25966</v>
      </c>
      <c r="T12" s="64">
        <f>S12/J12</f>
        <v>133.84536082474227</v>
      </c>
      <c r="U12" s="65">
        <f t="shared" si="4"/>
        <v>10.489183162597243</v>
      </c>
      <c r="V12" s="66">
        <v>758911.56</v>
      </c>
      <c r="W12" s="67">
        <v>59466</v>
      </c>
      <c r="X12" s="68">
        <f t="shared" si="0"/>
        <v>-0.6411147960376306</v>
      </c>
      <c r="Y12" s="68">
        <f t="shared" si="1"/>
        <v>-0.5633471227255911</v>
      </c>
      <c r="Z12" s="69">
        <v>513922.1</v>
      </c>
      <c r="AA12" s="70">
        <v>51057</v>
      </c>
      <c r="AB12" s="64">
        <f>AA12/J12</f>
        <v>263.180412371134</v>
      </c>
      <c r="AC12" s="65">
        <f t="shared" si="5"/>
        <v>10.065654072898916</v>
      </c>
      <c r="AD12" s="119">
        <v>1265524.73</v>
      </c>
      <c r="AE12" s="121">
        <v>104297</v>
      </c>
      <c r="AF12" s="73">
        <f t="shared" si="7"/>
        <v>-0.5939059207479889</v>
      </c>
      <c r="AG12" s="73">
        <f t="shared" si="7"/>
        <v>-0.5104653058093713</v>
      </c>
      <c r="AH12" s="74">
        <v>7188146.39</v>
      </c>
      <c r="AI12" s="75">
        <v>603447</v>
      </c>
      <c r="AJ12" s="76">
        <f t="shared" si="6"/>
        <v>11.911810631256763</v>
      </c>
    </row>
    <row r="13" spans="1:36" s="29" customFormat="1" ht="11.25">
      <c r="A13" s="32">
        <v>7</v>
      </c>
      <c r="B13" s="52"/>
      <c r="C13" s="78" t="s">
        <v>150</v>
      </c>
      <c r="D13" s="79" t="s">
        <v>40</v>
      </c>
      <c r="E13" s="80" t="s">
        <v>151</v>
      </c>
      <c r="F13" s="81">
        <v>43098</v>
      </c>
      <c r="G13" s="57" t="s">
        <v>43</v>
      </c>
      <c r="H13" s="82">
        <v>226</v>
      </c>
      <c r="I13" s="82">
        <v>135</v>
      </c>
      <c r="J13" s="113">
        <v>135</v>
      </c>
      <c r="K13" s="59">
        <v>3</v>
      </c>
      <c r="L13" s="60">
        <v>6895</v>
      </c>
      <c r="M13" s="61">
        <v>4522</v>
      </c>
      <c r="N13" s="60">
        <v>141803</v>
      </c>
      <c r="O13" s="61">
        <v>9224</v>
      </c>
      <c r="P13" s="60">
        <v>151769</v>
      </c>
      <c r="Q13" s="61">
        <v>9806</v>
      </c>
      <c r="R13" s="62">
        <f t="shared" si="2"/>
        <v>300467</v>
      </c>
      <c r="S13" s="63">
        <f t="shared" si="3"/>
        <v>23552</v>
      </c>
      <c r="T13" s="64">
        <f>S13/J13</f>
        <v>174.45925925925926</v>
      </c>
      <c r="U13" s="65">
        <f t="shared" si="4"/>
        <v>12.757600203804348</v>
      </c>
      <c r="V13" s="66">
        <v>654473</v>
      </c>
      <c r="W13" s="67">
        <v>46034</v>
      </c>
      <c r="X13" s="68">
        <f t="shared" si="0"/>
        <v>-0.540902374887887</v>
      </c>
      <c r="Y13" s="68">
        <f t="shared" si="1"/>
        <v>-0.4883781552765347</v>
      </c>
      <c r="Z13" s="69">
        <v>634388</v>
      </c>
      <c r="AA13" s="70">
        <v>45252</v>
      </c>
      <c r="AB13" s="64">
        <f>AA13/J13</f>
        <v>335.2</v>
      </c>
      <c r="AC13" s="65">
        <f t="shared" si="5"/>
        <v>14.019004684875807</v>
      </c>
      <c r="AD13" s="119">
        <v>1084605</v>
      </c>
      <c r="AE13" s="121">
        <v>79341</v>
      </c>
      <c r="AF13" s="73">
        <f t="shared" si="7"/>
        <v>-0.41509766228258216</v>
      </c>
      <c r="AG13" s="73">
        <f t="shared" si="7"/>
        <v>-0.42965175634287445</v>
      </c>
      <c r="AH13" s="83">
        <v>4036036</v>
      </c>
      <c r="AI13" s="84">
        <v>290088</v>
      </c>
      <c r="AJ13" s="76">
        <f t="shared" si="6"/>
        <v>13.913143597804805</v>
      </c>
    </row>
    <row r="14" spans="1:36" s="29" customFormat="1" ht="11.25">
      <c r="A14" s="32">
        <v>8</v>
      </c>
      <c r="B14" s="86"/>
      <c r="C14" s="78" t="s">
        <v>108</v>
      </c>
      <c r="D14" s="79" t="s">
        <v>37</v>
      </c>
      <c r="E14" s="80" t="s">
        <v>108</v>
      </c>
      <c r="F14" s="81">
        <v>43035</v>
      </c>
      <c r="G14" s="57" t="s">
        <v>43</v>
      </c>
      <c r="H14" s="82">
        <v>377</v>
      </c>
      <c r="I14" s="82">
        <v>117</v>
      </c>
      <c r="J14" s="113">
        <v>117</v>
      </c>
      <c r="K14" s="59">
        <v>12</v>
      </c>
      <c r="L14" s="60">
        <v>31638</v>
      </c>
      <c r="M14" s="61">
        <v>3116</v>
      </c>
      <c r="N14" s="60">
        <v>67670</v>
      </c>
      <c r="O14" s="61">
        <v>5759</v>
      </c>
      <c r="P14" s="60">
        <v>71091</v>
      </c>
      <c r="Q14" s="61">
        <v>6177</v>
      </c>
      <c r="R14" s="62">
        <f t="shared" si="2"/>
        <v>170399</v>
      </c>
      <c r="S14" s="63">
        <f t="shared" si="3"/>
        <v>15052</v>
      </c>
      <c r="T14" s="64">
        <f>S14/J14</f>
        <v>128.64957264957266</v>
      </c>
      <c r="U14" s="65">
        <f t="shared" si="4"/>
        <v>11.32068828062716</v>
      </c>
      <c r="V14" s="66">
        <v>381164</v>
      </c>
      <c r="W14" s="67">
        <v>31417</v>
      </c>
      <c r="X14" s="68">
        <f t="shared" si="0"/>
        <v>-0.5529509607413082</v>
      </c>
      <c r="Y14" s="68">
        <f t="shared" si="1"/>
        <v>-0.5208963300124136</v>
      </c>
      <c r="Z14" s="69">
        <v>366879</v>
      </c>
      <c r="AA14" s="70">
        <v>35574</v>
      </c>
      <c r="AB14" s="64">
        <f>AA14/J14</f>
        <v>304.05128205128204</v>
      </c>
      <c r="AC14" s="65">
        <f t="shared" si="5"/>
        <v>10.313121942992073</v>
      </c>
      <c r="AD14" s="119">
        <v>654413</v>
      </c>
      <c r="AE14" s="121">
        <v>56850</v>
      </c>
      <c r="AF14" s="73">
        <f t="shared" si="7"/>
        <v>-0.43937696836707096</v>
      </c>
      <c r="AG14" s="73">
        <f t="shared" si="7"/>
        <v>-0.3742480211081794</v>
      </c>
      <c r="AH14" s="83">
        <v>65421092</v>
      </c>
      <c r="AI14" s="84">
        <v>5511851</v>
      </c>
      <c r="AJ14" s="76">
        <f t="shared" si="6"/>
        <v>11.869169177468695</v>
      </c>
    </row>
    <row r="15" spans="1:36" s="29" customFormat="1" ht="11.25">
      <c r="A15" s="32">
        <v>9</v>
      </c>
      <c r="B15" s="77" t="s">
        <v>32</v>
      </c>
      <c r="C15" s="53" t="s">
        <v>161</v>
      </c>
      <c r="D15" s="54" t="s">
        <v>44</v>
      </c>
      <c r="E15" s="55" t="s">
        <v>162</v>
      </c>
      <c r="F15" s="56">
        <v>43112</v>
      </c>
      <c r="G15" s="57" t="s">
        <v>34</v>
      </c>
      <c r="H15" s="58">
        <v>64</v>
      </c>
      <c r="I15" s="58">
        <v>64</v>
      </c>
      <c r="J15" s="113">
        <v>64</v>
      </c>
      <c r="K15" s="59">
        <v>1</v>
      </c>
      <c r="L15" s="60">
        <v>64663.13</v>
      </c>
      <c r="M15" s="61">
        <v>3600</v>
      </c>
      <c r="N15" s="60">
        <v>120347.97</v>
      </c>
      <c r="O15" s="61">
        <v>6466</v>
      </c>
      <c r="P15" s="60">
        <v>119305.38</v>
      </c>
      <c r="Q15" s="61">
        <v>6841</v>
      </c>
      <c r="R15" s="62">
        <f t="shared" si="2"/>
        <v>304316.48</v>
      </c>
      <c r="S15" s="63">
        <f t="shared" si="3"/>
        <v>16907</v>
      </c>
      <c r="T15" s="64">
        <f>S15/J15</f>
        <v>264.171875</v>
      </c>
      <c r="U15" s="65">
        <f t="shared" si="4"/>
        <v>17.999436919619093</v>
      </c>
      <c r="V15" s="66"/>
      <c r="W15" s="67"/>
      <c r="X15" s="68">
        <f t="shared" si="0"/>
      </c>
      <c r="Y15" s="68">
        <f t="shared" si="1"/>
      </c>
      <c r="Z15" s="69">
        <v>503239.11</v>
      </c>
      <c r="AA15" s="70">
        <v>30336</v>
      </c>
      <c r="AB15" s="64">
        <f>AA15/J15</f>
        <v>474</v>
      </c>
      <c r="AC15" s="65">
        <f t="shared" si="5"/>
        <v>16.58884196993671</v>
      </c>
      <c r="AD15" s="119"/>
      <c r="AE15" s="121"/>
      <c r="AF15" s="73"/>
      <c r="AG15" s="73"/>
      <c r="AH15" s="74">
        <v>503239.11</v>
      </c>
      <c r="AI15" s="75">
        <v>30336</v>
      </c>
      <c r="AJ15" s="76">
        <f t="shared" si="6"/>
        <v>16.58884196993671</v>
      </c>
    </row>
    <row r="16" spans="1:36" s="29" customFormat="1" ht="11.25">
      <c r="A16" s="32">
        <v>10</v>
      </c>
      <c r="B16" s="77" t="s">
        <v>32</v>
      </c>
      <c r="C16" s="53" t="s">
        <v>170</v>
      </c>
      <c r="D16" s="54" t="s">
        <v>37</v>
      </c>
      <c r="E16" s="55" t="s">
        <v>170</v>
      </c>
      <c r="F16" s="56">
        <v>43112</v>
      </c>
      <c r="G16" s="57" t="s">
        <v>41</v>
      </c>
      <c r="H16" s="58">
        <v>52</v>
      </c>
      <c r="I16" s="58">
        <v>52</v>
      </c>
      <c r="J16" s="113">
        <v>52</v>
      </c>
      <c r="K16" s="59">
        <v>1</v>
      </c>
      <c r="L16" s="60">
        <v>46729.61</v>
      </c>
      <c r="M16" s="61">
        <v>2647</v>
      </c>
      <c r="N16" s="60">
        <v>88699.49</v>
      </c>
      <c r="O16" s="61">
        <v>4995</v>
      </c>
      <c r="P16" s="60">
        <v>84292.51</v>
      </c>
      <c r="Q16" s="61">
        <v>4767</v>
      </c>
      <c r="R16" s="62">
        <f t="shared" si="2"/>
        <v>219721.61</v>
      </c>
      <c r="S16" s="63">
        <f t="shared" si="3"/>
        <v>12409</v>
      </c>
      <c r="T16" s="64">
        <f>S16/J16</f>
        <v>238.6346153846154</v>
      </c>
      <c r="U16" s="65">
        <f t="shared" si="4"/>
        <v>17.7066330888871</v>
      </c>
      <c r="V16" s="66"/>
      <c r="W16" s="67"/>
      <c r="X16" s="68">
        <f t="shared" si="0"/>
      </c>
      <c r="Y16" s="68">
        <f t="shared" si="1"/>
      </c>
      <c r="Z16" s="69">
        <v>378694.73</v>
      </c>
      <c r="AA16" s="70">
        <v>23567</v>
      </c>
      <c r="AB16" s="64">
        <f>AA16/J16</f>
        <v>453.21153846153845</v>
      </c>
      <c r="AC16" s="65">
        <f t="shared" si="5"/>
        <v>16.068856027496075</v>
      </c>
      <c r="AD16" s="119"/>
      <c r="AE16" s="121"/>
      <c r="AF16" s="73"/>
      <c r="AG16" s="73"/>
      <c r="AH16" s="71">
        <v>378694.73</v>
      </c>
      <c r="AI16" s="72">
        <v>23567</v>
      </c>
      <c r="AJ16" s="76">
        <f t="shared" si="6"/>
        <v>16.068856027496075</v>
      </c>
    </row>
    <row r="17" spans="1:36" s="29" customFormat="1" ht="11.25">
      <c r="A17" s="32">
        <v>11</v>
      </c>
      <c r="B17" s="52"/>
      <c r="C17" s="53" t="s">
        <v>152</v>
      </c>
      <c r="D17" s="54" t="s">
        <v>38</v>
      </c>
      <c r="E17" s="55" t="s">
        <v>153</v>
      </c>
      <c r="F17" s="56">
        <v>43105</v>
      </c>
      <c r="G17" s="57" t="s">
        <v>46</v>
      </c>
      <c r="H17" s="58">
        <v>118</v>
      </c>
      <c r="I17" s="58">
        <v>122</v>
      </c>
      <c r="J17" s="113">
        <v>122</v>
      </c>
      <c r="K17" s="59">
        <v>2</v>
      </c>
      <c r="L17" s="60">
        <v>14839</v>
      </c>
      <c r="M17" s="61">
        <v>1598</v>
      </c>
      <c r="N17" s="60">
        <v>59077.95</v>
      </c>
      <c r="O17" s="61">
        <v>4683</v>
      </c>
      <c r="P17" s="60">
        <v>70912.22</v>
      </c>
      <c r="Q17" s="61">
        <v>5567</v>
      </c>
      <c r="R17" s="62">
        <f t="shared" si="2"/>
        <v>144829.16999999998</v>
      </c>
      <c r="S17" s="63">
        <f t="shared" si="3"/>
        <v>11848</v>
      </c>
      <c r="T17" s="64">
        <f>S17/J17</f>
        <v>97.11475409836065</v>
      </c>
      <c r="U17" s="65">
        <f t="shared" si="4"/>
        <v>12.22393399729912</v>
      </c>
      <c r="V17" s="66">
        <v>194217.04</v>
      </c>
      <c r="W17" s="67">
        <v>14928</v>
      </c>
      <c r="X17" s="68">
        <f t="shared" si="0"/>
        <v>-0.25429215685709156</v>
      </c>
      <c r="Y17" s="68">
        <f t="shared" si="1"/>
        <v>-0.20632368703108253</v>
      </c>
      <c r="Z17" s="69">
        <v>233951.77</v>
      </c>
      <c r="AA17" s="70">
        <v>22510</v>
      </c>
      <c r="AB17" s="64">
        <f>AA17/J17</f>
        <v>184.50819672131146</v>
      </c>
      <c r="AC17" s="65">
        <f t="shared" si="5"/>
        <v>10.39323722789871</v>
      </c>
      <c r="AD17" s="119">
        <v>251814.9</v>
      </c>
      <c r="AE17" s="121">
        <v>20654</v>
      </c>
      <c r="AF17" s="73">
        <f>IF(AD17&lt;&gt;0,-(AD17-Z17)/AD17,"")</f>
        <v>-0.07093754182139343</v>
      </c>
      <c r="AG17" s="73">
        <f>IF(AE17&lt;&gt;0,-(AE17-AA17)/AE17,"")</f>
        <v>0.08986152803331074</v>
      </c>
      <c r="AH17" s="87">
        <v>485766.67</v>
      </c>
      <c r="AI17" s="88">
        <v>43164</v>
      </c>
      <c r="AJ17" s="76">
        <f t="shared" si="6"/>
        <v>11.25397715689</v>
      </c>
    </row>
    <row r="18" spans="1:36" s="29" customFormat="1" ht="11.25">
      <c r="A18" s="32">
        <v>12</v>
      </c>
      <c r="B18" s="52"/>
      <c r="C18" s="53" t="s">
        <v>146</v>
      </c>
      <c r="D18" s="54" t="s">
        <v>37</v>
      </c>
      <c r="E18" s="55" t="s">
        <v>146</v>
      </c>
      <c r="F18" s="56">
        <v>43098</v>
      </c>
      <c r="G18" s="57" t="s">
        <v>84</v>
      </c>
      <c r="H18" s="58">
        <v>27</v>
      </c>
      <c r="I18" s="58">
        <v>25</v>
      </c>
      <c r="J18" s="113">
        <v>25</v>
      </c>
      <c r="K18" s="59">
        <v>3</v>
      </c>
      <c r="L18" s="60">
        <v>31816.18</v>
      </c>
      <c r="M18" s="61">
        <v>2082</v>
      </c>
      <c r="N18" s="60">
        <v>45856.56</v>
      </c>
      <c r="O18" s="61">
        <v>3034</v>
      </c>
      <c r="P18" s="60">
        <v>44086.6</v>
      </c>
      <c r="Q18" s="61">
        <v>3029</v>
      </c>
      <c r="R18" s="62">
        <f t="shared" si="2"/>
        <v>121759.34</v>
      </c>
      <c r="S18" s="63">
        <f t="shared" si="3"/>
        <v>8145</v>
      </c>
      <c r="T18" s="64">
        <f>S18/J18</f>
        <v>325.8</v>
      </c>
      <c r="U18" s="65">
        <f t="shared" si="4"/>
        <v>14.948967464702271</v>
      </c>
      <c r="V18" s="66">
        <v>133614.49000000002</v>
      </c>
      <c r="W18" s="67">
        <v>8928</v>
      </c>
      <c r="X18" s="68">
        <f t="shared" si="0"/>
        <v>-0.08872652958522703</v>
      </c>
      <c r="Y18" s="68">
        <f t="shared" si="1"/>
        <v>-0.08770161290322581</v>
      </c>
      <c r="Z18" s="69">
        <v>246932.04</v>
      </c>
      <c r="AA18" s="70">
        <v>17224</v>
      </c>
      <c r="AB18" s="64">
        <f>AA18/J18</f>
        <v>688.96</v>
      </c>
      <c r="AC18" s="65">
        <f t="shared" si="5"/>
        <v>14.33650952159777</v>
      </c>
      <c r="AD18" s="119">
        <v>293261.39</v>
      </c>
      <c r="AE18" s="121">
        <v>20343</v>
      </c>
      <c r="AF18" s="73">
        <f>IF(AD18&lt;&gt;0,-(AD18-Z18)/AD18,"")</f>
        <v>-0.15797971222873902</v>
      </c>
      <c r="AG18" s="73">
        <f>IF(AE18&lt;&gt;0,-(AE18-AA18)/AE18,"")</f>
        <v>-0.1533205525242098</v>
      </c>
      <c r="AH18" s="74">
        <v>826843.62</v>
      </c>
      <c r="AI18" s="75">
        <v>57479</v>
      </c>
      <c r="AJ18" s="76">
        <f t="shared" si="6"/>
        <v>14.385142747786148</v>
      </c>
    </row>
    <row r="19" spans="1:36" s="29" customFormat="1" ht="11.25">
      <c r="A19" s="32">
        <v>13</v>
      </c>
      <c r="B19" s="77" t="s">
        <v>32</v>
      </c>
      <c r="C19" s="53" t="s">
        <v>159</v>
      </c>
      <c r="D19" s="54" t="s">
        <v>35</v>
      </c>
      <c r="E19" s="55" t="s">
        <v>159</v>
      </c>
      <c r="F19" s="56">
        <v>43112</v>
      </c>
      <c r="G19" s="57" t="s">
        <v>46</v>
      </c>
      <c r="H19" s="58">
        <v>36</v>
      </c>
      <c r="I19" s="58">
        <v>36</v>
      </c>
      <c r="J19" s="113">
        <v>36</v>
      </c>
      <c r="K19" s="59">
        <v>1</v>
      </c>
      <c r="L19" s="60">
        <v>21561.26</v>
      </c>
      <c r="M19" s="61">
        <v>1476</v>
      </c>
      <c r="N19" s="60">
        <v>34941.37</v>
      </c>
      <c r="O19" s="61">
        <v>2253</v>
      </c>
      <c r="P19" s="60">
        <v>35847.61</v>
      </c>
      <c r="Q19" s="61">
        <v>2413</v>
      </c>
      <c r="R19" s="62">
        <f t="shared" si="2"/>
        <v>92350.24</v>
      </c>
      <c r="S19" s="63">
        <f t="shared" si="3"/>
        <v>6142</v>
      </c>
      <c r="T19" s="64">
        <f>S19/J19</f>
        <v>170.61111111111111</v>
      </c>
      <c r="U19" s="65">
        <f t="shared" si="4"/>
        <v>15.035858026701401</v>
      </c>
      <c r="V19" s="66"/>
      <c r="W19" s="67"/>
      <c r="X19" s="68">
        <f t="shared" si="0"/>
      </c>
      <c r="Y19" s="68">
        <f t="shared" si="1"/>
      </c>
      <c r="Z19" s="69">
        <v>186219.18</v>
      </c>
      <c r="AA19" s="70">
        <v>13590</v>
      </c>
      <c r="AB19" s="64">
        <f>AA19/J19</f>
        <v>377.5</v>
      </c>
      <c r="AC19" s="65">
        <f t="shared" si="5"/>
        <v>13.702662251655628</v>
      </c>
      <c r="AD19" s="119"/>
      <c r="AE19" s="121"/>
      <c r="AF19" s="73"/>
      <c r="AG19" s="73"/>
      <c r="AH19" s="87">
        <v>186219.18</v>
      </c>
      <c r="AI19" s="88">
        <v>13590</v>
      </c>
      <c r="AJ19" s="76">
        <f t="shared" si="6"/>
        <v>13.702662251655628</v>
      </c>
    </row>
    <row r="20" spans="1:36" s="29" customFormat="1" ht="11.25">
      <c r="A20" s="32">
        <v>14</v>
      </c>
      <c r="B20" s="77" t="s">
        <v>32</v>
      </c>
      <c r="C20" s="78" t="s">
        <v>166</v>
      </c>
      <c r="D20" s="79" t="s">
        <v>44</v>
      </c>
      <c r="E20" s="80" t="s">
        <v>167</v>
      </c>
      <c r="F20" s="81">
        <v>43112</v>
      </c>
      <c r="G20" s="57" t="s">
        <v>45</v>
      </c>
      <c r="H20" s="82">
        <v>28</v>
      </c>
      <c r="I20" s="82">
        <v>28</v>
      </c>
      <c r="J20" s="113">
        <v>28</v>
      </c>
      <c r="K20" s="59">
        <v>1</v>
      </c>
      <c r="L20" s="60">
        <v>16866.8</v>
      </c>
      <c r="M20" s="61">
        <v>1006</v>
      </c>
      <c r="N20" s="60">
        <v>30410.12</v>
      </c>
      <c r="O20" s="61">
        <v>1900</v>
      </c>
      <c r="P20" s="60">
        <v>30300.79</v>
      </c>
      <c r="Q20" s="61">
        <v>1861</v>
      </c>
      <c r="R20" s="62">
        <f t="shared" si="2"/>
        <v>77577.70999999999</v>
      </c>
      <c r="S20" s="63">
        <f t="shared" si="3"/>
        <v>4767</v>
      </c>
      <c r="T20" s="64">
        <f>S20/J20</f>
        <v>170.25</v>
      </c>
      <c r="U20" s="65">
        <f t="shared" si="4"/>
        <v>16.273906020558</v>
      </c>
      <c r="V20" s="66"/>
      <c r="W20" s="67"/>
      <c r="X20" s="68">
        <f t="shared" si="0"/>
      </c>
      <c r="Y20" s="68">
        <f t="shared" si="1"/>
      </c>
      <c r="Z20" s="69">
        <v>125621.95</v>
      </c>
      <c r="AA20" s="70">
        <v>8397</v>
      </c>
      <c r="AB20" s="64">
        <f>AA20/J20</f>
        <v>299.89285714285717</v>
      </c>
      <c r="AC20" s="65">
        <f t="shared" si="5"/>
        <v>14.960337025128021</v>
      </c>
      <c r="AD20" s="119"/>
      <c r="AE20" s="121"/>
      <c r="AF20" s="73"/>
      <c r="AG20" s="73"/>
      <c r="AH20" s="83">
        <v>125621.95</v>
      </c>
      <c r="AI20" s="84">
        <v>8397</v>
      </c>
      <c r="AJ20" s="76">
        <f t="shared" si="6"/>
        <v>14.960337025128021</v>
      </c>
    </row>
    <row r="21" spans="1:36" s="29" customFormat="1" ht="11.25">
      <c r="A21" s="32">
        <v>15</v>
      </c>
      <c r="B21" s="86"/>
      <c r="C21" s="78" t="s">
        <v>148</v>
      </c>
      <c r="D21" s="79" t="s">
        <v>40</v>
      </c>
      <c r="E21" s="80" t="s">
        <v>149</v>
      </c>
      <c r="F21" s="81">
        <v>43098</v>
      </c>
      <c r="G21" s="57" t="s">
        <v>45</v>
      </c>
      <c r="H21" s="82">
        <v>156</v>
      </c>
      <c r="I21" s="82">
        <v>11</v>
      </c>
      <c r="J21" s="113">
        <v>11</v>
      </c>
      <c r="K21" s="59">
        <v>3</v>
      </c>
      <c r="L21" s="60">
        <v>13768.21</v>
      </c>
      <c r="M21" s="61">
        <v>740</v>
      </c>
      <c r="N21" s="60">
        <v>22402.25</v>
      </c>
      <c r="O21" s="61">
        <v>1214</v>
      </c>
      <c r="P21" s="60">
        <v>18616.34</v>
      </c>
      <c r="Q21" s="61">
        <v>980</v>
      </c>
      <c r="R21" s="62">
        <f t="shared" si="2"/>
        <v>54786.8</v>
      </c>
      <c r="S21" s="63">
        <f t="shared" si="3"/>
        <v>2934</v>
      </c>
      <c r="T21" s="64">
        <f>S21/J21</f>
        <v>266.72727272727275</v>
      </c>
      <c r="U21" s="65">
        <f t="shared" si="4"/>
        <v>18.673074301295163</v>
      </c>
      <c r="V21" s="66">
        <v>107524.10999999999</v>
      </c>
      <c r="W21" s="67">
        <v>6206</v>
      </c>
      <c r="X21" s="68">
        <f t="shared" si="0"/>
        <v>-0.49046962583554504</v>
      </c>
      <c r="Y21" s="68">
        <f t="shared" si="1"/>
        <v>-0.5272317112471802</v>
      </c>
      <c r="Z21" s="69">
        <v>90556.08</v>
      </c>
      <c r="AA21" s="70">
        <v>5173</v>
      </c>
      <c r="AB21" s="64">
        <f>AA21/J21</f>
        <v>470.27272727272725</v>
      </c>
      <c r="AC21" s="65">
        <f t="shared" si="5"/>
        <v>17.505524840518074</v>
      </c>
      <c r="AD21" s="119">
        <v>195322.35</v>
      </c>
      <c r="AE21" s="121">
        <v>12538</v>
      </c>
      <c r="AF21" s="73">
        <f aca="true" t="shared" si="8" ref="AF21:AG25">IF(AD21&lt;&gt;0,-(AD21-Z21)/AD21,"")</f>
        <v>-0.5363762518728655</v>
      </c>
      <c r="AG21" s="73">
        <f t="shared" si="8"/>
        <v>-0.5874142606476312</v>
      </c>
      <c r="AH21" s="83">
        <v>941450.73</v>
      </c>
      <c r="AI21" s="84">
        <v>63607</v>
      </c>
      <c r="AJ21" s="76">
        <f t="shared" si="6"/>
        <v>14.801055386985709</v>
      </c>
    </row>
    <row r="22" spans="1:36" s="29" customFormat="1" ht="11.25">
      <c r="A22" s="32">
        <v>16</v>
      </c>
      <c r="B22" s="52"/>
      <c r="C22" s="78" t="s">
        <v>137</v>
      </c>
      <c r="D22" s="79" t="s">
        <v>40</v>
      </c>
      <c r="E22" s="80" t="s">
        <v>138</v>
      </c>
      <c r="F22" s="81">
        <v>43084</v>
      </c>
      <c r="G22" s="57" t="s">
        <v>36</v>
      </c>
      <c r="H22" s="82">
        <v>333</v>
      </c>
      <c r="I22" s="82">
        <v>7</v>
      </c>
      <c r="J22" s="113">
        <v>7</v>
      </c>
      <c r="K22" s="59">
        <v>5</v>
      </c>
      <c r="L22" s="60">
        <v>13112</v>
      </c>
      <c r="M22" s="61">
        <v>365</v>
      </c>
      <c r="N22" s="60">
        <v>30857</v>
      </c>
      <c r="O22" s="61">
        <v>886</v>
      </c>
      <c r="P22" s="60">
        <v>24618</v>
      </c>
      <c r="Q22" s="61">
        <v>736</v>
      </c>
      <c r="R22" s="62">
        <f t="shared" si="2"/>
        <v>68587</v>
      </c>
      <c r="S22" s="63">
        <f t="shared" si="3"/>
        <v>1987</v>
      </c>
      <c r="T22" s="64">
        <f>S22/J22</f>
        <v>283.85714285714283</v>
      </c>
      <c r="U22" s="65">
        <f t="shared" si="4"/>
        <v>34.51786612984399</v>
      </c>
      <c r="V22" s="66">
        <v>184821</v>
      </c>
      <c r="W22" s="67">
        <v>8551</v>
      </c>
      <c r="X22" s="68">
        <f t="shared" si="0"/>
        <v>-0.6289003955178254</v>
      </c>
      <c r="Y22" s="68">
        <f t="shared" si="1"/>
        <v>-0.7676295170155537</v>
      </c>
      <c r="Z22" s="69">
        <v>103081</v>
      </c>
      <c r="AA22" s="85">
        <v>3180</v>
      </c>
      <c r="AB22" s="64">
        <f>AA22/J22</f>
        <v>454.2857142857143</v>
      </c>
      <c r="AC22" s="65">
        <f t="shared" si="5"/>
        <v>32.41540880503145</v>
      </c>
      <c r="AD22" s="119">
        <v>260237</v>
      </c>
      <c r="AE22" s="120">
        <v>13752</v>
      </c>
      <c r="AF22" s="73">
        <f t="shared" si="8"/>
        <v>-0.6038956797073437</v>
      </c>
      <c r="AG22" s="73">
        <f t="shared" si="8"/>
        <v>-0.768760907504363</v>
      </c>
      <c r="AH22" s="83">
        <v>10070269</v>
      </c>
      <c r="AI22" s="84">
        <v>604765</v>
      </c>
      <c r="AJ22" s="76">
        <f t="shared" si="6"/>
        <v>16.651540681091003</v>
      </c>
    </row>
    <row r="23" spans="1:36" s="29" customFormat="1" ht="11.25">
      <c r="A23" s="32">
        <v>17</v>
      </c>
      <c r="B23" s="52"/>
      <c r="C23" s="78" t="s">
        <v>130</v>
      </c>
      <c r="D23" s="79" t="s">
        <v>44</v>
      </c>
      <c r="E23" s="80" t="s">
        <v>130</v>
      </c>
      <c r="F23" s="81">
        <v>43077</v>
      </c>
      <c r="G23" s="57" t="s">
        <v>36</v>
      </c>
      <c r="H23" s="82">
        <v>309</v>
      </c>
      <c r="I23" s="82">
        <v>15</v>
      </c>
      <c r="J23" s="113">
        <v>15</v>
      </c>
      <c r="K23" s="59">
        <v>6</v>
      </c>
      <c r="L23" s="60">
        <v>1385</v>
      </c>
      <c r="M23" s="61">
        <v>155</v>
      </c>
      <c r="N23" s="60">
        <v>3890</v>
      </c>
      <c r="O23" s="61">
        <v>435</v>
      </c>
      <c r="P23" s="60">
        <v>4238</v>
      </c>
      <c r="Q23" s="61">
        <v>465</v>
      </c>
      <c r="R23" s="62">
        <f t="shared" si="2"/>
        <v>9513</v>
      </c>
      <c r="S23" s="63">
        <f t="shared" si="3"/>
        <v>1055</v>
      </c>
      <c r="T23" s="64">
        <f>S23/J23</f>
        <v>70.33333333333333</v>
      </c>
      <c r="U23" s="65">
        <f t="shared" si="4"/>
        <v>9.017061611374407</v>
      </c>
      <c r="V23" s="66">
        <v>126415</v>
      </c>
      <c r="W23" s="67">
        <v>10506</v>
      </c>
      <c r="X23" s="68">
        <f t="shared" si="0"/>
        <v>-0.9247478542894435</v>
      </c>
      <c r="Y23" s="68">
        <f t="shared" si="1"/>
        <v>-0.899581191699981</v>
      </c>
      <c r="Z23" s="69">
        <v>15437</v>
      </c>
      <c r="AA23" s="85">
        <v>1756</v>
      </c>
      <c r="AB23" s="64">
        <f>AA23/J23</f>
        <v>117.06666666666666</v>
      </c>
      <c r="AC23" s="65">
        <f t="shared" si="5"/>
        <v>8.791002277904328</v>
      </c>
      <c r="AD23" s="119">
        <v>202334</v>
      </c>
      <c r="AE23" s="120">
        <v>17591</v>
      </c>
      <c r="AF23" s="73">
        <f t="shared" si="8"/>
        <v>-0.9237053584666937</v>
      </c>
      <c r="AG23" s="73">
        <f t="shared" si="8"/>
        <v>-0.9001762264794497</v>
      </c>
      <c r="AH23" s="83">
        <v>9404928</v>
      </c>
      <c r="AI23" s="84">
        <v>778884</v>
      </c>
      <c r="AJ23" s="76">
        <f t="shared" si="6"/>
        <v>12.074876361563467</v>
      </c>
    </row>
    <row r="24" spans="1:36" s="29" customFormat="1" ht="11.25">
      <c r="A24" s="32">
        <v>18</v>
      </c>
      <c r="B24" s="86"/>
      <c r="C24" s="78" t="s">
        <v>119</v>
      </c>
      <c r="D24" s="79" t="s">
        <v>40</v>
      </c>
      <c r="E24" s="80" t="s">
        <v>120</v>
      </c>
      <c r="F24" s="81">
        <v>43056</v>
      </c>
      <c r="G24" s="57" t="s">
        <v>43</v>
      </c>
      <c r="H24" s="82">
        <v>327</v>
      </c>
      <c r="I24" s="82">
        <v>1</v>
      </c>
      <c r="J24" s="113">
        <v>1</v>
      </c>
      <c r="K24" s="59">
        <v>8</v>
      </c>
      <c r="L24" s="60">
        <v>3570</v>
      </c>
      <c r="M24" s="61">
        <v>446</v>
      </c>
      <c r="N24" s="60">
        <v>3570</v>
      </c>
      <c r="O24" s="61">
        <v>446</v>
      </c>
      <c r="P24" s="60">
        <v>3570</v>
      </c>
      <c r="Q24" s="61">
        <v>446</v>
      </c>
      <c r="R24" s="62">
        <f t="shared" si="2"/>
        <v>10710</v>
      </c>
      <c r="S24" s="63">
        <f t="shared" si="3"/>
        <v>1338</v>
      </c>
      <c r="T24" s="64">
        <f>S24/J24</f>
        <v>1338</v>
      </c>
      <c r="U24" s="65">
        <f t="shared" si="4"/>
        <v>8.004484304932735</v>
      </c>
      <c r="V24" s="66">
        <v>3065</v>
      </c>
      <c r="W24" s="67">
        <v>260</v>
      </c>
      <c r="X24" s="68">
        <f t="shared" si="0"/>
        <v>2.4942903752039154</v>
      </c>
      <c r="Y24" s="68">
        <f t="shared" si="1"/>
        <v>4.1461538461538465</v>
      </c>
      <c r="Z24" s="69">
        <v>10710</v>
      </c>
      <c r="AA24" s="70">
        <v>1338</v>
      </c>
      <c r="AB24" s="64">
        <f>AA24/J24</f>
        <v>1338</v>
      </c>
      <c r="AC24" s="65">
        <f t="shared" si="5"/>
        <v>8.004484304932735</v>
      </c>
      <c r="AD24" s="119">
        <v>5148</v>
      </c>
      <c r="AE24" s="121">
        <v>466</v>
      </c>
      <c r="AF24" s="73">
        <f t="shared" si="8"/>
        <v>1.0804195804195804</v>
      </c>
      <c r="AG24" s="73">
        <f t="shared" si="8"/>
        <v>1.871244635193133</v>
      </c>
      <c r="AH24" s="83">
        <v>10711722</v>
      </c>
      <c r="AI24" s="84">
        <v>730458</v>
      </c>
      <c r="AJ24" s="76">
        <f t="shared" si="6"/>
        <v>14.664391381845363</v>
      </c>
    </row>
    <row r="25" spans="1:36" s="29" customFormat="1" ht="11.25">
      <c r="A25" s="32">
        <v>19</v>
      </c>
      <c r="B25" s="52"/>
      <c r="C25" s="53" t="s">
        <v>127</v>
      </c>
      <c r="D25" s="54" t="s">
        <v>44</v>
      </c>
      <c r="E25" s="55" t="s">
        <v>127</v>
      </c>
      <c r="F25" s="56">
        <v>43077</v>
      </c>
      <c r="G25" s="57" t="s">
        <v>84</v>
      </c>
      <c r="H25" s="58">
        <v>320</v>
      </c>
      <c r="I25" s="58">
        <v>3</v>
      </c>
      <c r="J25" s="113">
        <v>3</v>
      </c>
      <c r="K25" s="59">
        <v>6</v>
      </c>
      <c r="L25" s="60">
        <v>1197</v>
      </c>
      <c r="M25" s="61">
        <v>134</v>
      </c>
      <c r="N25" s="60">
        <v>2113</v>
      </c>
      <c r="O25" s="61">
        <v>236</v>
      </c>
      <c r="P25" s="60">
        <v>2154</v>
      </c>
      <c r="Q25" s="61">
        <v>243</v>
      </c>
      <c r="R25" s="62">
        <f t="shared" si="2"/>
        <v>5464</v>
      </c>
      <c r="S25" s="63">
        <f t="shared" si="3"/>
        <v>613</v>
      </c>
      <c r="T25" s="64">
        <f>S25/J25</f>
        <v>204.33333333333334</v>
      </c>
      <c r="U25" s="65">
        <f t="shared" si="4"/>
        <v>8.913539967373573</v>
      </c>
      <c r="V25" s="66">
        <v>19267</v>
      </c>
      <c r="W25" s="67">
        <v>2101</v>
      </c>
      <c r="X25" s="68">
        <f t="shared" si="0"/>
        <v>-0.7164062905486064</v>
      </c>
      <c r="Y25" s="68">
        <f t="shared" si="1"/>
        <v>-0.7082341742027606</v>
      </c>
      <c r="Z25" s="69">
        <v>11966</v>
      </c>
      <c r="AA25" s="70">
        <v>1335</v>
      </c>
      <c r="AB25" s="64">
        <f>AA25/J25</f>
        <v>445</v>
      </c>
      <c r="AC25" s="65">
        <f t="shared" si="5"/>
        <v>8.963295880149813</v>
      </c>
      <c r="AD25" s="119">
        <v>33854.18</v>
      </c>
      <c r="AE25" s="121">
        <v>3716</v>
      </c>
      <c r="AF25" s="73">
        <f t="shared" si="8"/>
        <v>-0.6465429084384853</v>
      </c>
      <c r="AG25" s="73">
        <f t="shared" si="8"/>
        <v>-0.6407427341227125</v>
      </c>
      <c r="AH25" s="74">
        <v>4555003.62</v>
      </c>
      <c r="AI25" s="75">
        <v>389549</v>
      </c>
      <c r="AJ25" s="76">
        <f t="shared" si="6"/>
        <v>11.693018387930659</v>
      </c>
    </row>
    <row r="26" spans="1:36" s="29" customFormat="1" ht="11.25">
      <c r="A26" s="32">
        <v>20</v>
      </c>
      <c r="B26" s="77" t="s">
        <v>32</v>
      </c>
      <c r="C26" s="53" t="s">
        <v>164</v>
      </c>
      <c r="D26" s="54" t="s">
        <v>40</v>
      </c>
      <c r="E26" s="55" t="s">
        <v>165</v>
      </c>
      <c r="F26" s="56">
        <v>43112</v>
      </c>
      <c r="G26" s="57" t="s">
        <v>66</v>
      </c>
      <c r="H26" s="58">
        <v>11</v>
      </c>
      <c r="I26" s="58">
        <v>11</v>
      </c>
      <c r="J26" s="113">
        <v>11</v>
      </c>
      <c r="K26" s="59">
        <v>1</v>
      </c>
      <c r="L26" s="60">
        <v>2110.5</v>
      </c>
      <c r="M26" s="61">
        <v>186</v>
      </c>
      <c r="N26" s="60">
        <v>2138.2</v>
      </c>
      <c r="O26" s="61">
        <v>193</v>
      </c>
      <c r="P26" s="60">
        <v>2752.4</v>
      </c>
      <c r="Q26" s="61">
        <v>241</v>
      </c>
      <c r="R26" s="62">
        <f t="shared" si="2"/>
        <v>7001.1</v>
      </c>
      <c r="S26" s="63">
        <f t="shared" si="3"/>
        <v>620</v>
      </c>
      <c r="T26" s="64">
        <f>S26/J26</f>
        <v>56.36363636363637</v>
      </c>
      <c r="U26" s="65">
        <f t="shared" si="4"/>
        <v>11.29209677419355</v>
      </c>
      <c r="V26" s="66"/>
      <c r="W26" s="67"/>
      <c r="X26" s="68">
        <f t="shared" si="0"/>
      </c>
      <c r="Y26" s="68">
        <f t="shared" si="1"/>
      </c>
      <c r="Z26" s="69">
        <v>14096.94</v>
      </c>
      <c r="AA26" s="70">
        <v>1276</v>
      </c>
      <c r="AB26" s="64">
        <f>AA26/J26</f>
        <v>116</v>
      </c>
      <c r="AC26" s="65">
        <f t="shared" si="5"/>
        <v>11.047758620689656</v>
      </c>
      <c r="AD26" s="119"/>
      <c r="AE26" s="121"/>
      <c r="AF26" s="73"/>
      <c r="AG26" s="73"/>
      <c r="AH26" s="74">
        <v>14096.94</v>
      </c>
      <c r="AI26" s="75">
        <v>1276</v>
      </c>
      <c r="AJ26" s="76">
        <f t="shared" si="6"/>
        <v>11.047758620689656</v>
      </c>
    </row>
    <row r="27" spans="1:36" s="29" customFormat="1" ht="11.25">
      <c r="A27" s="32">
        <v>21</v>
      </c>
      <c r="B27" s="52"/>
      <c r="C27" s="89">
        <v>120</v>
      </c>
      <c r="D27" s="54"/>
      <c r="E27" s="90">
        <v>120</v>
      </c>
      <c r="F27" s="56">
        <v>39488</v>
      </c>
      <c r="G27" s="57" t="s">
        <v>163</v>
      </c>
      <c r="H27" s="58">
        <v>179</v>
      </c>
      <c r="I27" s="58">
        <v>2</v>
      </c>
      <c r="J27" s="113">
        <v>2</v>
      </c>
      <c r="K27" s="59">
        <v>61</v>
      </c>
      <c r="L27" s="60">
        <v>200</v>
      </c>
      <c r="M27" s="61">
        <v>40</v>
      </c>
      <c r="N27" s="60">
        <v>400</v>
      </c>
      <c r="O27" s="61">
        <v>80</v>
      </c>
      <c r="P27" s="60">
        <v>450</v>
      </c>
      <c r="Q27" s="61">
        <v>90</v>
      </c>
      <c r="R27" s="62">
        <f t="shared" si="2"/>
        <v>1050</v>
      </c>
      <c r="S27" s="63">
        <f t="shared" si="3"/>
        <v>210</v>
      </c>
      <c r="T27" s="64">
        <f>S27/J27</f>
        <v>105</v>
      </c>
      <c r="U27" s="65">
        <f t="shared" si="4"/>
        <v>5</v>
      </c>
      <c r="V27" s="66">
        <v>0</v>
      </c>
      <c r="W27" s="67">
        <v>0</v>
      </c>
      <c r="X27" s="68">
        <f t="shared" si="0"/>
      </c>
      <c r="Y27" s="68">
        <f t="shared" si="1"/>
      </c>
      <c r="Z27" s="62">
        <v>5425</v>
      </c>
      <c r="AA27" s="63">
        <v>1085</v>
      </c>
      <c r="AB27" s="64">
        <f>AA27/J27</f>
        <v>542.5</v>
      </c>
      <c r="AC27" s="65">
        <f t="shared" si="5"/>
        <v>5</v>
      </c>
      <c r="AD27" s="123">
        <v>1797</v>
      </c>
      <c r="AE27" s="122">
        <v>279</v>
      </c>
      <c r="AF27" s="73">
        <f aca="true" t="shared" si="9" ref="AF27:AG33">IF(AD27&lt;&gt;0,-(AD27-Z27)/AD27,"")</f>
        <v>2.018920422927101</v>
      </c>
      <c r="AG27" s="73">
        <f t="shared" si="9"/>
        <v>2.888888888888889</v>
      </c>
      <c r="AH27" s="66">
        <v>5425</v>
      </c>
      <c r="AI27" s="67">
        <v>1085</v>
      </c>
      <c r="AJ27" s="76">
        <f t="shared" si="6"/>
        <v>5</v>
      </c>
    </row>
    <row r="28" spans="1:36" s="29" customFormat="1" ht="11.25">
      <c r="A28" s="32">
        <v>22</v>
      </c>
      <c r="B28" s="52"/>
      <c r="C28" s="53" t="s">
        <v>121</v>
      </c>
      <c r="D28" s="54" t="s">
        <v>40</v>
      </c>
      <c r="E28" s="55" t="s">
        <v>121</v>
      </c>
      <c r="F28" s="56">
        <v>43063</v>
      </c>
      <c r="G28" s="57" t="s">
        <v>52</v>
      </c>
      <c r="H28" s="58">
        <v>50</v>
      </c>
      <c r="I28" s="58">
        <v>8</v>
      </c>
      <c r="J28" s="113">
        <v>8</v>
      </c>
      <c r="K28" s="59">
        <v>8</v>
      </c>
      <c r="L28" s="60">
        <v>0</v>
      </c>
      <c r="M28" s="61">
        <v>0</v>
      </c>
      <c r="N28" s="60">
        <v>175</v>
      </c>
      <c r="O28" s="61">
        <v>7</v>
      </c>
      <c r="P28" s="60">
        <v>1945</v>
      </c>
      <c r="Q28" s="61">
        <v>75</v>
      </c>
      <c r="R28" s="62">
        <v>390</v>
      </c>
      <c r="S28" s="63">
        <v>17</v>
      </c>
      <c r="T28" s="64">
        <v>720</v>
      </c>
      <c r="U28" s="65">
        <v>33</v>
      </c>
      <c r="V28" s="66">
        <v>390</v>
      </c>
      <c r="W28" s="67">
        <v>17</v>
      </c>
      <c r="X28" s="68">
        <f t="shared" si="0"/>
        <v>0</v>
      </c>
      <c r="Y28" s="68">
        <f t="shared" si="1"/>
        <v>0</v>
      </c>
      <c r="Z28" s="69">
        <v>11763</v>
      </c>
      <c r="AA28" s="70">
        <v>1070</v>
      </c>
      <c r="AB28" s="64">
        <f>AA28/J28</f>
        <v>133.75</v>
      </c>
      <c r="AC28" s="65">
        <f t="shared" si="5"/>
        <v>10.993457943925234</v>
      </c>
      <c r="AD28" s="119">
        <v>2195</v>
      </c>
      <c r="AE28" s="121">
        <v>130</v>
      </c>
      <c r="AF28" s="73">
        <f t="shared" si="9"/>
        <v>4.358997722095672</v>
      </c>
      <c r="AG28" s="73">
        <f t="shared" si="9"/>
        <v>7.230769230769231</v>
      </c>
      <c r="AH28" s="74">
        <v>254773.96</v>
      </c>
      <c r="AI28" s="75">
        <v>26508</v>
      </c>
      <c r="AJ28" s="76">
        <f t="shared" si="6"/>
        <v>9.61121020069413</v>
      </c>
    </row>
    <row r="29" spans="1:36" s="29" customFormat="1" ht="11.25">
      <c r="A29" s="32">
        <v>23</v>
      </c>
      <c r="B29" s="52"/>
      <c r="C29" s="53" t="s">
        <v>154</v>
      </c>
      <c r="D29" s="54" t="s">
        <v>44</v>
      </c>
      <c r="E29" s="55" t="s">
        <v>155</v>
      </c>
      <c r="F29" s="56">
        <v>43105</v>
      </c>
      <c r="G29" s="57" t="s">
        <v>49</v>
      </c>
      <c r="H29" s="58">
        <v>21</v>
      </c>
      <c r="I29" s="58">
        <v>15</v>
      </c>
      <c r="J29" s="113">
        <v>15</v>
      </c>
      <c r="K29" s="59">
        <v>2</v>
      </c>
      <c r="L29" s="60">
        <v>996</v>
      </c>
      <c r="M29" s="61">
        <v>70</v>
      </c>
      <c r="N29" s="60">
        <v>2277</v>
      </c>
      <c r="O29" s="61">
        <v>139</v>
      </c>
      <c r="P29" s="60">
        <v>1803</v>
      </c>
      <c r="Q29" s="61">
        <v>132</v>
      </c>
      <c r="R29" s="62">
        <f aca="true" t="shared" si="10" ref="R29:S33">L29+N29+P29</f>
        <v>5076</v>
      </c>
      <c r="S29" s="63">
        <f t="shared" si="10"/>
        <v>341</v>
      </c>
      <c r="T29" s="64">
        <f>S29/J29</f>
        <v>22.733333333333334</v>
      </c>
      <c r="U29" s="65">
        <f>R29/S29</f>
        <v>14.885630498533724</v>
      </c>
      <c r="V29" s="66">
        <v>15545.85</v>
      </c>
      <c r="W29" s="67">
        <v>1068</v>
      </c>
      <c r="X29" s="68">
        <f t="shared" si="0"/>
        <v>-0.6734819903704204</v>
      </c>
      <c r="Y29" s="68">
        <f t="shared" si="1"/>
        <v>-0.6807116104868914</v>
      </c>
      <c r="Z29" s="69">
        <v>11659.1</v>
      </c>
      <c r="AA29" s="70">
        <v>984</v>
      </c>
      <c r="AB29" s="64">
        <f>AA29/J29</f>
        <v>65.6</v>
      </c>
      <c r="AC29" s="65">
        <f t="shared" si="5"/>
        <v>11.848678861788619</v>
      </c>
      <c r="AD29" s="119">
        <v>27740.08</v>
      </c>
      <c r="AE29" s="121">
        <v>2006</v>
      </c>
      <c r="AF29" s="73">
        <f t="shared" si="9"/>
        <v>-0.579702005185277</v>
      </c>
      <c r="AG29" s="73">
        <f t="shared" si="9"/>
        <v>-0.5094715852442672</v>
      </c>
      <c r="AH29" s="74">
        <v>39399.18</v>
      </c>
      <c r="AI29" s="75">
        <v>2990</v>
      </c>
      <c r="AJ29" s="76">
        <f t="shared" si="6"/>
        <v>13.176983277591974</v>
      </c>
    </row>
    <row r="30" spans="1:36" s="29" customFormat="1" ht="11.25">
      <c r="A30" s="32">
        <v>24</v>
      </c>
      <c r="B30" s="52"/>
      <c r="C30" s="53" t="s">
        <v>131</v>
      </c>
      <c r="D30" s="54" t="s">
        <v>35</v>
      </c>
      <c r="E30" s="55" t="s">
        <v>144</v>
      </c>
      <c r="F30" s="56">
        <v>43098</v>
      </c>
      <c r="G30" s="57" t="s">
        <v>49</v>
      </c>
      <c r="H30" s="58">
        <v>22</v>
      </c>
      <c r="I30" s="58">
        <v>7</v>
      </c>
      <c r="J30" s="113">
        <v>7</v>
      </c>
      <c r="K30" s="59">
        <v>3</v>
      </c>
      <c r="L30" s="60">
        <v>1007</v>
      </c>
      <c r="M30" s="61">
        <v>94</v>
      </c>
      <c r="N30" s="60">
        <v>1162</v>
      </c>
      <c r="O30" s="61">
        <v>83</v>
      </c>
      <c r="P30" s="60">
        <v>1146</v>
      </c>
      <c r="Q30" s="61">
        <v>77</v>
      </c>
      <c r="R30" s="62">
        <f t="shared" si="10"/>
        <v>3315</v>
      </c>
      <c r="S30" s="63">
        <f t="shared" si="10"/>
        <v>254</v>
      </c>
      <c r="T30" s="64">
        <f>S30/J30</f>
        <v>36.285714285714285</v>
      </c>
      <c r="U30" s="65">
        <f>R30/S30</f>
        <v>13.051181102362206</v>
      </c>
      <c r="V30" s="66">
        <v>8357</v>
      </c>
      <c r="W30" s="67">
        <v>600</v>
      </c>
      <c r="X30" s="68">
        <f t="shared" si="0"/>
        <v>-0.6033265525906426</v>
      </c>
      <c r="Y30" s="68">
        <f t="shared" si="1"/>
        <v>-0.5766666666666667</v>
      </c>
      <c r="Z30" s="69">
        <v>8202.4</v>
      </c>
      <c r="AA30" s="70">
        <v>892</v>
      </c>
      <c r="AB30" s="64">
        <f>AA30/J30</f>
        <v>127.42857142857143</v>
      </c>
      <c r="AC30" s="65">
        <f t="shared" si="5"/>
        <v>9.195515695067265</v>
      </c>
      <c r="AD30" s="119">
        <v>16517.1</v>
      </c>
      <c r="AE30" s="121">
        <v>1341</v>
      </c>
      <c r="AF30" s="73">
        <f t="shared" si="9"/>
        <v>-0.5033995071774101</v>
      </c>
      <c r="AG30" s="73">
        <f t="shared" si="9"/>
        <v>-0.3348247576435496</v>
      </c>
      <c r="AH30" s="74">
        <v>53209.72</v>
      </c>
      <c r="AI30" s="75">
        <v>4452</v>
      </c>
      <c r="AJ30" s="76">
        <f t="shared" si="6"/>
        <v>11.951868823000899</v>
      </c>
    </row>
    <row r="31" spans="1:36" s="29" customFormat="1" ht="11.25">
      <c r="A31" s="32">
        <v>25</v>
      </c>
      <c r="B31" s="52"/>
      <c r="C31" s="53" t="s">
        <v>83</v>
      </c>
      <c r="D31" s="54" t="s">
        <v>38</v>
      </c>
      <c r="E31" s="55" t="s">
        <v>82</v>
      </c>
      <c r="F31" s="56">
        <v>42930</v>
      </c>
      <c r="G31" s="57" t="s">
        <v>46</v>
      </c>
      <c r="H31" s="58">
        <v>210</v>
      </c>
      <c r="I31" s="58">
        <v>2</v>
      </c>
      <c r="J31" s="113">
        <v>2</v>
      </c>
      <c r="K31" s="59">
        <v>19</v>
      </c>
      <c r="L31" s="60">
        <v>0</v>
      </c>
      <c r="M31" s="61">
        <v>0</v>
      </c>
      <c r="N31" s="60">
        <v>0</v>
      </c>
      <c r="O31" s="61">
        <v>0</v>
      </c>
      <c r="P31" s="60">
        <v>0</v>
      </c>
      <c r="Q31" s="61">
        <v>0</v>
      </c>
      <c r="R31" s="62">
        <f t="shared" si="10"/>
        <v>0</v>
      </c>
      <c r="S31" s="63">
        <f t="shared" si="10"/>
        <v>0</v>
      </c>
      <c r="T31" s="64">
        <f>S31/J31</f>
        <v>0</v>
      </c>
      <c r="U31" s="65" t="e">
        <f>R31/S31</f>
        <v>#DIV/0!</v>
      </c>
      <c r="V31" s="66">
        <v>0</v>
      </c>
      <c r="W31" s="67">
        <v>0</v>
      </c>
      <c r="X31" s="68">
        <f t="shared" si="0"/>
      </c>
      <c r="Y31" s="68">
        <f t="shared" si="1"/>
      </c>
      <c r="Z31" s="69">
        <v>5193</v>
      </c>
      <c r="AA31" s="85">
        <v>867</v>
      </c>
      <c r="AB31" s="64">
        <f>AA31/J31</f>
        <v>433.5</v>
      </c>
      <c r="AC31" s="65">
        <f t="shared" si="5"/>
        <v>5.989619377162629</v>
      </c>
      <c r="AD31" s="119">
        <v>1152</v>
      </c>
      <c r="AE31" s="120">
        <v>180</v>
      </c>
      <c r="AF31" s="73">
        <f t="shared" si="9"/>
        <v>3.5078125</v>
      </c>
      <c r="AG31" s="73">
        <f t="shared" si="9"/>
        <v>3.816666666666667</v>
      </c>
      <c r="AH31" s="83">
        <v>725953.5900000001</v>
      </c>
      <c r="AI31" s="84">
        <v>69476</v>
      </c>
      <c r="AJ31" s="76">
        <f t="shared" si="6"/>
        <v>10.448983677816802</v>
      </c>
    </row>
    <row r="32" spans="1:36" s="29" customFormat="1" ht="11.25">
      <c r="A32" s="32">
        <v>26</v>
      </c>
      <c r="B32" s="86"/>
      <c r="C32" s="78" t="s">
        <v>67</v>
      </c>
      <c r="D32" s="79" t="s">
        <v>37</v>
      </c>
      <c r="E32" s="80" t="s">
        <v>68</v>
      </c>
      <c r="F32" s="81">
        <v>42825</v>
      </c>
      <c r="G32" s="57" t="s">
        <v>45</v>
      </c>
      <c r="H32" s="82">
        <v>269</v>
      </c>
      <c r="I32" s="82">
        <v>4</v>
      </c>
      <c r="J32" s="113">
        <v>4</v>
      </c>
      <c r="K32" s="59">
        <v>35</v>
      </c>
      <c r="L32" s="60">
        <v>0</v>
      </c>
      <c r="M32" s="61">
        <v>0</v>
      </c>
      <c r="N32" s="60">
        <v>0</v>
      </c>
      <c r="O32" s="61">
        <v>0</v>
      </c>
      <c r="P32" s="60">
        <v>0</v>
      </c>
      <c r="Q32" s="61">
        <v>0</v>
      </c>
      <c r="R32" s="62">
        <f t="shared" si="10"/>
        <v>0</v>
      </c>
      <c r="S32" s="63">
        <f t="shared" si="10"/>
        <v>0</v>
      </c>
      <c r="T32" s="64">
        <f>S32/J32</f>
        <v>0</v>
      </c>
      <c r="U32" s="65" t="e">
        <f>R32/S32</f>
        <v>#DIV/0!</v>
      </c>
      <c r="V32" s="66">
        <v>0</v>
      </c>
      <c r="W32" s="67">
        <v>0</v>
      </c>
      <c r="X32" s="68">
        <f t="shared" si="0"/>
      </c>
      <c r="Y32" s="68">
        <f t="shared" si="1"/>
      </c>
      <c r="Z32" s="69">
        <v>4402</v>
      </c>
      <c r="AA32" s="70">
        <v>737</v>
      </c>
      <c r="AB32" s="64">
        <f>AA32/J32</f>
        <v>184.25</v>
      </c>
      <c r="AC32" s="65">
        <f t="shared" si="5"/>
        <v>5.9728629579375845</v>
      </c>
      <c r="AD32" s="119">
        <v>3636</v>
      </c>
      <c r="AE32" s="121">
        <v>585</v>
      </c>
      <c r="AF32" s="73">
        <f t="shared" si="9"/>
        <v>0.21067106710671066</v>
      </c>
      <c r="AG32" s="73">
        <f t="shared" si="9"/>
        <v>0.25982905982905985</v>
      </c>
      <c r="AH32" s="83">
        <v>7188531.62</v>
      </c>
      <c r="AI32" s="84">
        <v>602901</v>
      </c>
      <c r="AJ32" s="76">
        <f t="shared" si="6"/>
        <v>11.923237181560488</v>
      </c>
    </row>
    <row r="33" spans="1:36" s="29" customFormat="1" ht="11.25">
      <c r="A33" s="32">
        <v>27</v>
      </c>
      <c r="B33" s="52"/>
      <c r="C33" s="53" t="s">
        <v>59</v>
      </c>
      <c r="D33" s="54"/>
      <c r="E33" s="55" t="s">
        <v>60</v>
      </c>
      <c r="F33" s="56">
        <v>42223</v>
      </c>
      <c r="G33" s="57" t="s">
        <v>46</v>
      </c>
      <c r="H33" s="58">
        <v>50</v>
      </c>
      <c r="I33" s="58">
        <v>1</v>
      </c>
      <c r="J33" s="113">
        <v>1</v>
      </c>
      <c r="K33" s="59">
        <v>37</v>
      </c>
      <c r="L33" s="60">
        <v>0</v>
      </c>
      <c r="M33" s="61">
        <v>0</v>
      </c>
      <c r="N33" s="60">
        <v>0</v>
      </c>
      <c r="O33" s="61">
        <v>0</v>
      </c>
      <c r="P33" s="60">
        <v>0</v>
      </c>
      <c r="Q33" s="61">
        <v>0</v>
      </c>
      <c r="R33" s="62">
        <f t="shared" si="10"/>
        <v>0</v>
      </c>
      <c r="S33" s="63">
        <f t="shared" si="10"/>
        <v>0</v>
      </c>
      <c r="T33" s="64">
        <f>S33/J33</f>
        <v>0</v>
      </c>
      <c r="U33" s="65" t="e">
        <f>R33/S33</f>
        <v>#DIV/0!</v>
      </c>
      <c r="V33" s="66">
        <v>0</v>
      </c>
      <c r="W33" s="67">
        <v>0</v>
      </c>
      <c r="X33" s="68">
        <f t="shared" si="0"/>
      </c>
      <c r="Y33" s="68">
        <f t="shared" si="1"/>
      </c>
      <c r="Z33" s="69">
        <v>3564</v>
      </c>
      <c r="AA33" s="70">
        <v>713</v>
      </c>
      <c r="AB33" s="64">
        <f>AA33/J33</f>
        <v>713</v>
      </c>
      <c r="AC33" s="65">
        <f t="shared" si="5"/>
        <v>4.998597475455821</v>
      </c>
      <c r="AD33" s="119">
        <v>2138.4</v>
      </c>
      <c r="AE33" s="121">
        <v>428</v>
      </c>
      <c r="AF33" s="73">
        <f t="shared" si="9"/>
        <v>0.6666666666666666</v>
      </c>
      <c r="AG33" s="73">
        <f t="shared" si="9"/>
        <v>0.6658878504672897</v>
      </c>
      <c r="AH33" s="71">
        <v>475734.4999999999</v>
      </c>
      <c r="AI33" s="72">
        <v>51771</v>
      </c>
      <c r="AJ33" s="76">
        <f t="shared" si="6"/>
        <v>9.189208243997603</v>
      </c>
    </row>
    <row r="34" spans="1:36" s="29" customFormat="1" ht="11.25">
      <c r="A34" s="32">
        <v>28</v>
      </c>
      <c r="B34" s="52"/>
      <c r="C34" s="53" t="s">
        <v>172</v>
      </c>
      <c r="D34" s="54" t="s">
        <v>33</v>
      </c>
      <c r="E34" s="55" t="s">
        <v>173</v>
      </c>
      <c r="F34" s="56">
        <v>43126</v>
      </c>
      <c r="G34" s="57" t="s">
        <v>49</v>
      </c>
      <c r="H34" s="58">
        <v>4</v>
      </c>
      <c r="I34" s="58">
        <v>4</v>
      </c>
      <c r="J34" s="113">
        <v>4</v>
      </c>
      <c r="K34" s="59">
        <v>0</v>
      </c>
      <c r="L34" s="60"/>
      <c r="M34" s="61"/>
      <c r="N34" s="60"/>
      <c r="O34" s="61"/>
      <c r="P34" s="60"/>
      <c r="Q34" s="61"/>
      <c r="R34" s="62"/>
      <c r="S34" s="63"/>
      <c r="T34" s="64"/>
      <c r="U34" s="65"/>
      <c r="V34" s="66"/>
      <c r="W34" s="67"/>
      <c r="X34" s="68"/>
      <c r="Y34" s="68"/>
      <c r="Z34" s="69">
        <v>4129.4</v>
      </c>
      <c r="AA34" s="70">
        <v>594</v>
      </c>
      <c r="AB34" s="64">
        <f>AA34/J34</f>
        <v>148.5</v>
      </c>
      <c r="AC34" s="65">
        <f t="shared" si="5"/>
        <v>6.951851851851851</v>
      </c>
      <c r="AD34" s="119"/>
      <c r="AE34" s="121"/>
      <c r="AF34" s="73"/>
      <c r="AG34" s="73"/>
      <c r="AH34" s="74">
        <v>4129.4</v>
      </c>
      <c r="AI34" s="75">
        <v>594</v>
      </c>
      <c r="AJ34" s="76">
        <f t="shared" si="6"/>
        <v>6.951851851851851</v>
      </c>
    </row>
    <row r="35" spans="1:36" s="29" customFormat="1" ht="11.25">
      <c r="A35" s="32">
        <v>29</v>
      </c>
      <c r="B35" s="52"/>
      <c r="C35" s="53" t="s">
        <v>51</v>
      </c>
      <c r="D35" s="54" t="s">
        <v>33</v>
      </c>
      <c r="E35" s="55" t="s">
        <v>51</v>
      </c>
      <c r="F35" s="56">
        <v>42748</v>
      </c>
      <c r="G35" s="57" t="s">
        <v>46</v>
      </c>
      <c r="H35" s="58">
        <v>72</v>
      </c>
      <c r="I35" s="58">
        <v>9</v>
      </c>
      <c r="J35" s="113">
        <v>9</v>
      </c>
      <c r="K35" s="59">
        <v>14</v>
      </c>
      <c r="L35" s="60">
        <v>0</v>
      </c>
      <c r="M35" s="61">
        <v>0</v>
      </c>
      <c r="N35" s="60">
        <v>0</v>
      </c>
      <c r="O35" s="61">
        <v>0</v>
      </c>
      <c r="P35" s="60">
        <v>0</v>
      </c>
      <c r="Q35" s="61">
        <v>0</v>
      </c>
      <c r="R35" s="62">
        <f aca="true" t="shared" si="11" ref="R35:R79">L35+N35+P35</f>
        <v>0</v>
      </c>
      <c r="S35" s="63">
        <f aca="true" t="shared" si="12" ref="S35:S79">M35+O35+Q35</f>
        <v>0</v>
      </c>
      <c r="T35" s="64">
        <f>S35/J35</f>
        <v>0</v>
      </c>
      <c r="U35" s="65" t="e">
        <f aca="true" t="shared" si="13" ref="U35:U79">R35/S35</f>
        <v>#DIV/0!</v>
      </c>
      <c r="V35" s="66">
        <v>0</v>
      </c>
      <c r="W35" s="67">
        <v>0</v>
      </c>
      <c r="X35" s="68">
        <f aca="true" t="shared" si="14" ref="X35:X79">IF(V35&lt;&gt;0,-(V35-R35)/V35,"")</f>
      </c>
      <c r="Y35" s="68">
        <f aca="true" t="shared" si="15" ref="Y35:Y79">IF(W35&lt;&gt;0,-(W35-S35)/W35,"")</f>
      </c>
      <c r="Z35" s="69">
        <v>5563</v>
      </c>
      <c r="AA35" s="70">
        <v>576</v>
      </c>
      <c r="AB35" s="64">
        <f>AA35/J35</f>
        <v>64</v>
      </c>
      <c r="AC35" s="65">
        <f t="shared" si="5"/>
        <v>9.65798611111111</v>
      </c>
      <c r="AD35" s="119">
        <v>658</v>
      </c>
      <c r="AE35" s="121">
        <v>53</v>
      </c>
      <c r="AF35" s="73">
        <f aca="true" t="shared" si="16" ref="AF35:AF79">IF(AD35&lt;&gt;0,-(AD35-Z35)/AD35,"")</f>
        <v>7.454407294832826</v>
      </c>
      <c r="AG35" s="73">
        <f aca="true" t="shared" si="17" ref="AG35:AG79">IF(AE35&lt;&gt;0,-(AE35-AA35)/AE35,"")</f>
        <v>9.867924528301886</v>
      </c>
      <c r="AH35" s="74">
        <v>5563</v>
      </c>
      <c r="AI35" s="75">
        <v>576</v>
      </c>
      <c r="AJ35" s="76">
        <f t="shared" si="6"/>
        <v>9.65798611111111</v>
      </c>
    </row>
    <row r="36" spans="1:36" s="29" customFormat="1" ht="11.25">
      <c r="A36" s="32">
        <v>30</v>
      </c>
      <c r="B36" s="52"/>
      <c r="C36" s="53" t="s">
        <v>111</v>
      </c>
      <c r="D36" s="54" t="s">
        <v>33</v>
      </c>
      <c r="E36" s="55" t="s">
        <v>112</v>
      </c>
      <c r="F36" s="56">
        <v>43042</v>
      </c>
      <c r="G36" s="57" t="s">
        <v>49</v>
      </c>
      <c r="H36" s="58">
        <v>21</v>
      </c>
      <c r="I36" s="58">
        <v>4</v>
      </c>
      <c r="J36" s="113">
        <v>4</v>
      </c>
      <c r="K36" s="59">
        <v>10</v>
      </c>
      <c r="L36" s="60">
        <v>0</v>
      </c>
      <c r="M36" s="61">
        <v>0</v>
      </c>
      <c r="N36" s="60">
        <v>0</v>
      </c>
      <c r="O36" s="61">
        <v>0</v>
      </c>
      <c r="P36" s="60">
        <v>0</v>
      </c>
      <c r="Q36" s="61">
        <v>0</v>
      </c>
      <c r="R36" s="62">
        <f t="shared" si="11"/>
        <v>0</v>
      </c>
      <c r="S36" s="63">
        <f t="shared" si="12"/>
        <v>0</v>
      </c>
      <c r="T36" s="64">
        <f>S36/J36</f>
        <v>0</v>
      </c>
      <c r="U36" s="65" t="e">
        <f t="shared" si="13"/>
        <v>#DIV/0!</v>
      </c>
      <c r="V36" s="66">
        <v>0</v>
      </c>
      <c r="W36" s="67">
        <v>0</v>
      </c>
      <c r="X36" s="68">
        <f t="shared" si="14"/>
      </c>
      <c r="Y36" s="68">
        <f t="shared" si="15"/>
      </c>
      <c r="Z36" s="69">
        <v>3898.4</v>
      </c>
      <c r="AA36" s="70">
        <v>569</v>
      </c>
      <c r="AB36" s="64">
        <f>AA36/J36</f>
        <v>142.25</v>
      </c>
      <c r="AC36" s="65">
        <f t="shared" si="5"/>
        <v>6.8513181019332166</v>
      </c>
      <c r="AD36" s="119">
        <v>3279</v>
      </c>
      <c r="AE36" s="121">
        <v>251</v>
      </c>
      <c r="AF36" s="73">
        <f t="shared" si="16"/>
        <v>0.18889905458981399</v>
      </c>
      <c r="AG36" s="73">
        <f t="shared" si="17"/>
        <v>1.2669322709163346</v>
      </c>
      <c r="AH36" s="74">
        <v>236860.00999999998</v>
      </c>
      <c r="AI36" s="75">
        <v>19055</v>
      </c>
      <c r="AJ36" s="76">
        <f t="shared" si="6"/>
        <v>12.430333770663866</v>
      </c>
    </row>
    <row r="37" spans="1:36" s="29" customFormat="1" ht="11.25">
      <c r="A37" s="32">
        <v>31</v>
      </c>
      <c r="B37" s="52"/>
      <c r="C37" s="53" t="s">
        <v>139</v>
      </c>
      <c r="D37" s="54" t="s">
        <v>56</v>
      </c>
      <c r="E37" s="55" t="s">
        <v>140</v>
      </c>
      <c r="F37" s="56">
        <v>43091</v>
      </c>
      <c r="G37" s="57" t="s">
        <v>46</v>
      </c>
      <c r="H37" s="58">
        <v>34</v>
      </c>
      <c r="I37" s="58">
        <v>6</v>
      </c>
      <c r="J37" s="113">
        <v>6</v>
      </c>
      <c r="K37" s="59">
        <v>4</v>
      </c>
      <c r="L37" s="60">
        <v>973</v>
      </c>
      <c r="M37" s="61">
        <v>61</v>
      </c>
      <c r="N37" s="60">
        <v>1559</v>
      </c>
      <c r="O37" s="61">
        <v>82</v>
      </c>
      <c r="P37" s="60">
        <v>1595</v>
      </c>
      <c r="Q37" s="61">
        <v>75</v>
      </c>
      <c r="R37" s="62">
        <f t="shared" si="11"/>
        <v>4127</v>
      </c>
      <c r="S37" s="63">
        <f t="shared" si="12"/>
        <v>218</v>
      </c>
      <c r="T37" s="64">
        <f>S37/J37</f>
        <v>36.333333333333336</v>
      </c>
      <c r="U37" s="65">
        <f t="shared" si="13"/>
        <v>18.931192660550458</v>
      </c>
      <c r="V37" s="66">
        <v>11883</v>
      </c>
      <c r="W37" s="67">
        <v>743</v>
      </c>
      <c r="X37" s="68">
        <f t="shared" si="14"/>
        <v>-0.6526971303542877</v>
      </c>
      <c r="Y37" s="68">
        <f t="shared" si="15"/>
        <v>-0.7065948855989233</v>
      </c>
      <c r="Z37" s="69">
        <v>7086.4</v>
      </c>
      <c r="AA37" s="70">
        <v>568</v>
      </c>
      <c r="AB37" s="64">
        <f>AA37/J37</f>
        <v>94.66666666666667</v>
      </c>
      <c r="AC37" s="65">
        <f t="shared" si="5"/>
        <v>12.476056338028169</v>
      </c>
      <c r="AD37" s="119">
        <v>21337.11</v>
      </c>
      <c r="AE37" s="121">
        <v>1394</v>
      </c>
      <c r="AF37" s="73">
        <f t="shared" si="16"/>
        <v>-0.6678837949469258</v>
      </c>
      <c r="AG37" s="73">
        <f t="shared" si="17"/>
        <v>-0.5925394548063128</v>
      </c>
      <c r="AH37" s="87">
        <v>273419.28</v>
      </c>
      <c r="AI37" s="88">
        <v>16495</v>
      </c>
      <c r="AJ37" s="76">
        <f t="shared" si="6"/>
        <v>16.575888451045774</v>
      </c>
    </row>
    <row r="38" spans="1:36" s="29" customFormat="1" ht="11.25">
      <c r="A38" s="32">
        <v>32</v>
      </c>
      <c r="B38" s="52"/>
      <c r="C38" s="53" t="s">
        <v>69</v>
      </c>
      <c r="D38" s="54" t="s">
        <v>33</v>
      </c>
      <c r="E38" s="55" t="s">
        <v>70</v>
      </c>
      <c r="F38" s="56">
        <v>42846</v>
      </c>
      <c r="G38" s="57" t="s">
        <v>49</v>
      </c>
      <c r="H38" s="58">
        <v>13</v>
      </c>
      <c r="I38" s="58">
        <v>4</v>
      </c>
      <c r="J38" s="113">
        <v>4</v>
      </c>
      <c r="K38" s="59">
        <v>18</v>
      </c>
      <c r="L38" s="60">
        <v>0</v>
      </c>
      <c r="M38" s="61">
        <v>0</v>
      </c>
      <c r="N38" s="60">
        <v>0</v>
      </c>
      <c r="O38" s="61">
        <v>0</v>
      </c>
      <c r="P38" s="60">
        <v>0</v>
      </c>
      <c r="Q38" s="61">
        <v>0</v>
      </c>
      <c r="R38" s="62">
        <f t="shared" si="11"/>
        <v>0</v>
      </c>
      <c r="S38" s="63">
        <f t="shared" si="12"/>
        <v>0</v>
      </c>
      <c r="T38" s="64">
        <f>S38/J38</f>
        <v>0</v>
      </c>
      <c r="U38" s="65" t="e">
        <f t="shared" si="13"/>
        <v>#DIV/0!</v>
      </c>
      <c r="V38" s="66">
        <v>0</v>
      </c>
      <c r="W38" s="67">
        <v>0</v>
      </c>
      <c r="X38" s="68">
        <f t="shared" si="14"/>
      </c>
      <c r="Y38" s="68">
        <f t="shared" si="15"/>
      </c>
      <c r="Z38" s="69">
        <v>3547.4</v>
      </c>
      <c r="AA38" s="70">
        <v>557</v>
      </c>
      <c r="AB38" s="64">
        <f>AA38/J38</f>
        <v>139.25</v>
      </c>
      <c r="AC38" s="65">
        <f t="shared" si="5"/>
        <v>6.368761220825853</v>
      </c>
      <c r="AD38" s="119">
        <v>2376</v>
      </c>
      <c r="AE38" s="121">
        <v>475</v>
      </c>
      <c r="AF38" s="73">
        <f t="shared" si="16"/>
        <v>0.49301346801346807</v>
      </c>
      <c r="AG38" s="73">
        <f t="shared" si="17"/>
        <v>0.1726315789473684</v>
      </c>
      <c r="AH38" s="74">
        <v>96585.90999999999</v>
      </c>
      <c r="AI38" s="75">
        <v>9814</v>
      </c>
      <c r="AJ38" s="76">
        <f t="shared" si="6"/>
        <v>9.841645608314652</v>
      </c>
    </row>
    <row r="39" spans="1:36" s="29" customFormat="1" ht="11.25">
      <c r="A39" s="32">
        <v>33</v>
      </c>
      <c r="B39" s="52"/>
      <c r="C39" s="53" t="s">
        <v>147</v>
      </c>
      <c r="D39" s="54" t="s">
        <v>40</v>
      </c>
      <c r="E39" s="55" t="s">
        <v>147</v>
      </c>
      <c r="F39" s="56">
        <v>43098</v>
      </c>
      <c r="G39" s="57" t="s">
        <v>50</v>
      </c>
      <c r="H39" s="58">
        <v>63</v>
      </c>
      <c r="I39" s="58">
        <v>15</v>
      </c>
      <c r="J39" s="113">
        <v>15</v>
      </c>
      <c r="K39" s="59">
        <v>3</v>
      </c>
      <c r="L39" s="60">
        <v>379</v>
      </c>
      <c r="M39" s="61">
        <v>52</v>
      </c>
      <c r="N39" s="60">
        <v>723</v>
      </c>
      <c r="O39" s="61">
        <v>100</v>
      </c>
      <c r="P39" s="60">
        <v>1008</v>
      </c>
      <c r="Q39" s="61">
        <v>139</v>
      </c>
      <c r="R39" s="62">
        <f t="shared" si="11"/>
        <v>2110</v>
      </c>
      <c r="S39" s="63">
        <f t="shared" si="12"/>
        <v>291</v>
      </c>
      <c r="T39" s="64">
        <f>S39/J39</f>
        <v>19.4</v>
      </c>
      <c r="U39" s="65">
        <f t="shared" si="13"/>
        <v>7.25085910652921</v>
      </c>
      <c r="V39" s="66">
        <v>3942</v>
      </c>
      <c r="W39" s="67">
        <v>409</v>
      </c>
      <c r="X39" s="68">
        <f t="shared" si="14"/>
        <v>-0.46473871131405375</v>
      </c>
      <c r="Y39" s="68">
        <f t="shared" si="15"/>
        <v>-0.2885085574572127</v>
      </c>
      <c r="Z39" s="69">
        <v>3607</v>
      </c>
      <c r="AA39" s="70">
        <v>504</v>
      </c>
      <c r="AB39" s="64">
        <f>AA39/J39</f>
        <v>33.6</v>
      </c>
      <c r="AC39" s="65">
        <f t="shared" si="5"/>
        <v>7.156746031746032</v>
      </c>
      <c r="AD39" s="119">
        <v>6313</v>
      </c>
      <c r="AE39" s="121">
        <v>669</v>
      </c>
      <c r="AF39" s="73">
        <f t="shared" si="16"/>
        <v>-0.42863931569776653</v>
      </c>
      <c r="AG39" s="73">
        <f t="shared" si="17"/>
        <v>-0.24663677130044842</v>
      </c>
      <c r="AH39" s="74">
        <v>64535</v>
      </c>
      <c r="AI39" s="75">
        <v>6077</v>
      </c>
      <c r="AJ39" s="76">
        <f t="shared" si="6"/>
        <v>10.619549119631397</v>
      </c>
    </row>
    <row r="40" spans="1:36" s="29" customFormat="1" ht="11.25">
      <c r="A40" s="32">
        <v>34</v>
      </c>
      <c r="B40" s="52"/>
      <c r="C40" s="53" t="s">
        <v>99</v>
      </c>
      <c r="D40" s="54" t="s">
        <v>56</v>
      </c>
      <c r="E40" s="55" t="s">
        <v>100</v>
      </c>
      <c r="F40" s="56">
        <v>43021</v>
      </c>
      <c r="G40" s="57" t="s">
        <v>49</v>
      </c>
      <c r="H40" s="58">
        <v>15</v>
      </c>
      <c r="I40" s="58">
        <v>4</v>
      </c>
      <c r="J40" s="113">
        <v>4</v>
      </c>
      <c r="K40" s="59">
        <v>10</v>
      </c>
      <c r="L40" s="60">
        <v>0</v>
      </c>
      <c r="M40" s="61">
        <v>0</v>
      </c>
      <c r="N40" s="60">
        <v>0</v>
      </c>
      <c r="O40" s="61">
        <v>0</v>
      </c>
      <c r="P40" s="60">
        <v>0</v>
      </c>
      <c r="Q40" s="61">
        <v>0</v>
      </c>
      <c r="R40" s="62">
        <f t="shared" si="11"/>
        <v>0</v>
      </c>
      <c r="S40" s="63">
        <f t="shared" si="12"/>
        <v>0</v>
      </c>
      <c r="T40" s="64">
        <f>S40/J40</f>
        <v>0</v>
      </c>
      <c r="U40" s="65" t="e">
        <f t="shared" si="13"/>
        <v>#DIV/0!</v>
      </c>
      <c r="V40" s="66">
        <v>0</v>
      </c>
      <c r="W40" s="67">
        <v>0</v>
      </c>
      <c r="X40" s="68">
        <f t="shared" si="14"/>
      </c>
      <c r="Y40" s="68">
        <f t="shared" si="15"/>
      </c>
      <c r="Z40" s="69">
        <v>2914.4</v>
      </c>
      <c r="AA40" s="70">
        <v>504</v>
      </c>
      <c r="AB40" s="64">
        <f>AA40/J40</f>
        <v>126</v>
      </c>
      <c r="AC40" s="65">
        <f t="shared" si="5"/>
        <v>5.782539682539682</v>
      </c>
      <c r="AD40" s="119">
        <v>1263.5</v>
      </c>
      <c r="AE40" s="121">
        <v>252</v>
      </c>
      <c r="AF40" s="73">
        <f t="shared" si="16"/>
        <v>1.3066086268302335</v>
      </c>
      <c r="AG40" s="73">
        <f t="shared" si="17"/>
        <v>1</v>
      </c>
      <c r="AH40" s="74">
        <v>167341.72999999998</v>
      </c>
      <c r="AI40" s="75">
        <v>14089</v>
      </c>
      <c r="AJ40" s="76">
        <f t="shared" si="6"/>
        <v>11.877473915820852</v>
      </c>
    </row>
    <row r="41" spans="1:36" s="29" customFormat="1" ht="11.25">
      <c r="A41" s="32">
        <v>35</v>
      </c>
      <c r="B41" s="52"/>
      <c r="C41" s="53" t="s">
        <v>95</v>
      </c>
      <c r="D41" s="54" t="s">
        <v>40</v>
      </c>
      <c r="E41" s="55" t="s">
        <v>96</v>
      </c>
      <c r="F41" s="56">
        <v>43014</v>
      </c>
      <c r="G41" s="57" t="s">
        <v>46</v>
      </c>
      <c r="H41" s="58">
        <v>20</v>
      </c>
      <c r="I41" s="58">
        <v>1</v>
      </c>
      <c r="J41" s="113">
        <v>1</v>
      </c>
      <c r="K41" s="59">
        <v>6</v>
      </c>
      <c r="L41" s="60">
        <v>0</v>
      </c>
      <c r="M41" s="61">
        <v>0</v>
      </c>
      <c r="N41" s="60">
        <v>0</v>
      </c>
      <c r="O41" s="61">
        <v>0</v>
      </c>
      <c r="P41" s="60">
        <v>0</v>
      </c>
      <c r="Q41" s="61">
        <v>0</v>
      </c>
      <c r="R41" s="62">
        <f t="shared" si="11"/>
        <v>0</v>
      </c>
      <c r="S41" s="63">
        <f t="shared" si="12"/>
        <v>0</v>
      </c>
      <c r="T41" s="64">
        <f>S41/J41</f>
        <v>0</v>
      </c>
      <c r="U41" s="65" t="e">
        <f t="shared" si="13"/>
        <v>#DIV/0!</v>
      </c>
      <c r="V41" s="66">
        <v>0</v>
      </c>
      <c r="W41" s="67">
        <v>0</v>
      </c>
      <c r="X41" s="68">
        <f t="shared" si="14"/>
      </c>
      <c r="Y41" s="68">
        <f t="shared" si="15"/>
      </c>
      <c r="Z41" s="69">
        <v>2376</v>
      </c>
      <c r="AA41" s="85">
        <v>475</v>
      </c>
      <c r="AB41" s="64">
        <f>AA41/J41</f>
        <v>475</v>
      </c>
      <c r="AC41" s="65">
        <f t="shared" si="5"/>
        <v>5.002105263157895</v>
      </c>
      <c r="AD41" s="119">
        <v>1036</v>
      </c>
      <c r="AE41" s="120">
        <v>74</v>
      </c>
      <c r="AF41" s="73">
        <f t="shared" si="16"/>
        <v>1.2934362934362935</v>
      </c>
      <c r="AG41" s="73">
        <f t="shared" si="17"/>
        <v>5.418918918918919</v>
      </c>
      <c r="AH41" s="83">
        <v>113891.34</v>
      </c>
      <c r="AI41" s="84">
        <v>8383</v>
      </c>
      <c r="AJ41" s="76">
        <f t="shared" si="6"/>
        <v>13.58598830967434</v>
      </c>
    </row>
    <row r="42" spans="1:36" s="29" customFormat="1" ht="11.25">
      <c r="A42" s="32">
        <v>36</v>
      </c>
      <c r="B42" s="52"/>
      <c r="C42" s="53" t="s">
        <v>79</v>
      </c>
      <c r="D42" s="54" t="s">
        <v>40</v>
      </c>
      <c r="E42" s="116" t="s">
        <v>80</v>
      </c>
      <c r="F42" s="56">
        <v>42909</v>
      </c>
      <c r="G42" s="57" t="s">
        <v>49</v>
      </c>
      <c r="H42" s="58">
        <v>10</v>
      </c>
      <c r="I42" s="58">
        <v>4</v>
      </c>
      <c r="J42" s="113">
        <v>4</v>
      </c>
      <c r="K42" s="59">
        <v>13</v>
      </c>
      <c r="L42" s="60">
        <v>0</v>
      </c>
      <c r="M42" s="61">
        <v>0</v>
      </c>
      <c r="N42" s="60">
        <v>0</v>
      </c>
      <c r="O42" s="61">
        <v>0</v>
      </c>
      <c r="P42" s="60">
        <v>0</v>
      </c>
      <c r="Q42" s="61">
        <v>0</v>
      </c>
      <c r="R42" s="62">
        <f t="shared" si="11"/>
        <v>0</v>
      </c>
      <c r="S42" s="63">
        <f t="shared" si="12"/>
        <v>0</v>
      </c>
      <c r="T42" s="64">
        <f>S42/J42</f>
        <v>0</v>
      </c>
      <c r="U42" s="65" t="e">
        <f t="shared" si="13"/>
        <v>#DIV/0!</v>
      </c>
      <c r="V42" s="66">
        <v>0</v>
      </c>
      <c r="W42" s="67">
        <v>0</v>
      </c>
      <c r="X42" s="68">
        <f t="shared" si="14"/>
      </c>
      <c r="Y42" s="68">
        <f t="shared" si="15"/>
      </c>
      <c r="Z42" s="69">
        <v>2615.4</v>
      </c>
      <c r="AA42" s="70">
        <v>471</v>
      </c>
      <c r="AB42" s="64">
        <f>AA42/J42</f>
        <v>117.75</v>
      </c>
      <c r="AC42" s="65">
        <f t="shared" si="5"/>
        <v>5.552866242038217</v>
      </c>
      <c r="AD42" s="119">
        <v>246</v>
      </c>
      <c r="AE42" s="121">
        <v>46</v>
      </c>
      <c r="AF42" s="73">
        <f t="shared" si="16"/>
        <v>9.631707317073172</v>
      </c>
      <c r="AG42" s="73">
        <f t="shared" si="17"/>
        <v>9.23913043478261</v>
      </c>
      <c r="AH42" s="74">
        <v>55581.8</v>
      </c>
      <c r="AI42" s="75">
        <v>5621</v>
      </c>
      <c r="AJ42" s="76">
        <f t="shared" si="6"/>
        <v>9.888240526596691</v>
      </c>
    </row>
    <row r="43" spans="1:36" s="29" customFormat="1" ht="11.25">
      <c r="A43" s="32">
        <v>37</v>
      </c>
      <c r="B43" s="86"/>
      <c r="C43" s="78" t="s">
        <v>157</v>
      </c>
      <c r="D43" s="79" t="s">
        <v>33</v>
      </c>
      <c r="E43" s="80" t="s">
        <v>158</v>
      </c>
      <c r="F43" s="81">
        <v>43105</v>
      </c>
      <c r="G43" s="57" t="s">
        <v>45</v>
      </c>
      <c r="H43" s="82">
        <v>43</v>
      </c>
      <c r="I43" s="82">
        <v>7</v>
      </c>
      <c r="J43" s="113">
        <v>7</v>
      </c>
      <c r="K43" s="59">
        <v>2</v>
      </c>
      <c r="L43" s="60">
        <v>486</v>
      </c>
      <c r="M43" s="61">
        <v>55</v>
      </c>
      <c r="N43" s="60">
        <v>1287.5</v>
      </c>
      <c r="O43" s="61">
        <v>136</v>
      </c>
      <c r="P43" s="60">
        <v>653</v>
      </c>
      <c r="Q43" s="61">
        <v>76</v>
      </c>
      <c r="R43" s="62">
        <f t="shared" si="11"/>
        <v>2426.5</v>
      </c>
      <c r="S43" s="63">
        <f t="shared" si="12"/>
        <v>267</v>
      </c>
      <c r="T43" s="64">
        <f>S43/J43</f>
        <v>38.142857142857146</v>
      </c>
      <c r="U43" s="65">
        <f t="shared" si="13"/>
        <v>9.088014981273409</v>
      </c>
      <c r="V43" s="66">
        <v>40483.04</v>
      </c>
      <c r="W43" s="67">
        <v>2950</v>
      </c>
      <c r="X43" s="68">
        <f t="shared" si="14"/>
        <v>-0.9400613195056498</v>
      </c>
      <c r="Y43" s="68">
        <f t="shared" si="15"/>
        <v>-0.9094915254237288</v>
      </c>
      <c r="Z43" s="69">
        <v>4185.5</v>
      </c>
      <c r="AA43" s="70">
        <v>464</v>
      </c>
      <c r="AB43" s="64">
        <f>AA43/J43</f>
        <v>66.28571428571429</v>
      </c>
      <c r="AC43" s="65">
        <f t="shared" si="5"/>
        <v>9.020474137931034</v>
      </c>
      <c r="AD43" s="119">
        <v>72012.8</v>
      </c>
      <c r="AE43" s="121">
        <v>5503</v>
      </c>
      <c r="AF43" s="73">
        <f t="shared" si="16"/>
        <v>-0.9418783882865268</v>
      </c>
      <c r="AG43" s="73">
        <f t="shared" si="17"/>
        <v>-0.9156823550790478</v>
      </c>
      <c r="AH43" s="83">
        <v>76198.3</v>
      </c>
      <c r="AI43" s="84">
        <v>5967</v>
      </c>
      <c r="AJ43" s="76">
        <f t="shared" si="6"/>
        <v>12.769951399363164</v>
      </c>
    </row>
    <row r="44" spans="1:36" s="29" customFormat="1" ht="11.25">
      <c r="A44" s="32">
        <v>38</v>
      </c>
      <c r="B44" s="52"/>
      <c r="C44" s="53" t="s">
        <v>77</v>
      </c>
      <c r="D44" s="54" t="s">
        <v>37</v>
      </c>
      <c r="E44" s="55" t="s">
        <v>78</v>
      </c>
      <c r="F44" s="56">
        <v>42909</v>
      </c>
      <c r="G44" s="57" t="s">
        <v>46</v>
      </c>
      <c r="H44" s="58">
        <v>114</v>
      </c>
      <c r="I44" s="58">
        <v>2</v>
      </c>
      <c r="J44" s="113">
        <v>2</v>
      </c>
      <c r="K44" s="59">
        <v>24</v>
      </c>
      <c r="L44" s="60">
        <v>0</v>
      </c>
      <c r="M44" s="61">
        <v>0</v>
      </c>
      <c r="N44" s="60">
        <v>0</v>
      </c>
      <c r="O44" s="61">
        <v>0</v>
      </c>
      <c r="P44" s="60">
        <v>0</v>
      </c>
      <c r="Q44" s="61">
        <v>0</v>
      </c>
      <c r="R44" s="62">
        <f t="shared" si="11"/>
        <v>0</v>
      </c>
      <c r="S44" s="63">
        <f t="shared" si="12"/>
        <v>0</v>
      </c>
      <c r="T44" s="64">
        <f>S44/J44</f>
        <v>0</v>
      </c>
      <c r="U44" s="65" t="e">
        <f t="shared" si="13"/>
        <v>#DIV/0!</v>
      </c>
      <c r="V44" s="66">
        <v>0</v>
      </c>
      <c r="W44" s="67">
        <v>0</v>
      </c>
      <c r="X44" s="68">
        <f t="shared" si="14"/>
      </c>
      <c r="Y44" s="68">
        <f t="shared" si="15"/>
      </c>
      <c r="Z44" s="69">
        <v>2132</v>
      </c>
      <c r="AA44" s="85">
        <v>406</v>
      </c>
      <c r="AB44" s="64">
        <f>AA44/J44</f>
        <v>203</v>
      </c>
      <c r="AC44" s="65">
        <f t="shared" si="5"/>
        <v>5.251231527093596</v>
      </c>
      <c r="AD44" s="119">
        <v>1782</v>
      </c>
      <c r="AE44" s="120">
        <v>356</v>
      </c>
      <c r="AF44" s="73">
        <f t="shared" si="16"/>
        <v>0.19640852974186307</v>
      </c>
      <c r="AG44" s="73">
        <f t="shared" si="17"/>
        <v>0.1404494382022472</v>
      </c>
      <c r="AH44" s="83">
        <v>2132</v>
      </c>
      <c r="AI44" s="84">
        <v>406</v>
      </c>
      <c r="AJ44" s="76">
        <f t="shared" si="6"/>
        <v>5.251231527093596</v>
      </c>
    </row>
    <row r="45" spans="1:36" s="29" customFormat="1" ht="11.25">
      <c r="A45" s="32">
        <v>39</v>
      </c>
      <c r="B45" s="52"/>
      <c r="C45" s="53" t="s">
        <v>53</v>
      </c>
      <c r="D45" s="54" t="s">
        <v>38</v>
      </c>
      <c r="E45" s="55" t="s">
        <v>54</v>
      </c>
      <c r="F45" s="56">
        <v>42755</v>
      </c>
      <c r="G45" s="57" t="s">
        <v>55</v>
      </c>
      <c r="H45" s="58">
        <v>12</v>
      </c>
      <c r="I45" s="58">
        <v>1</v>
      </c>
      <c r="J45" s="113">
        <v>1</v>
      </c>
      <c r="K45" s="59">
        <v>17</v>
      </c>
      <c r="L45" s="60">
        <v>100</v>
      </c>
      <c r="M45" s="61">
        <v>20</v>
      </c>
      <c r="N45" s="60">
        <v>300</v>
      </c>
      <c r="O45" s="61">
        <v>60</v>
      </c>
      <c r="P45" s="60">
        <v>225</v>
      </c>
      <c r="Q45" s="61">
        <v>45</v>
      </c>
      <c r="R45" s="62">
        <f t="shared" si="11"/>
        <v>625</v>
      </c>
      <c r="S45" s="63">
        <f t="shared" si="12"/>
        <v>125</v>
      </c>
      <c r="T45" s="64">
        <f>S45/J45</f>
        <v>125</v>
      </c>
      <c r="U45" s="65">
        <f t="shared" si="13"/>
        <v>5</v>
      </c>
      <c r="V45" s="66">
        <v>450</v>
      </c>
      <c r="W45" s="67">
        <v>90</v>
      </c>
      <c r="X45" s="68">
        <f t="shared" si="14"/>
        <v>0.3888888888888889</v>
      </c>
      <c r="Y45" s="68">
        <f t="shared" si="15"/>
        <v>0.3888888888888889</v>
      </c>
      <c r="Z45" s="69">
        <v>2000</v>
      </c>
      <c r="AA45" s="70">
        <v>400</v>
      </c>
      <c r="AB45" s="64">
        <f>AA45/J45</f>
        <v>400</v>
      </c>
      <c r="AC45" s="65">
        <f t="shared" si="5"/>
        <v>5</v>
      </c>
      <c r="AD45" s="119">
        <v>1600</v>
      </c>
      <c r="AE45" s="121">
        <v>320</v>
      </c>
      <c r="AF45" s="73">
        <f t="shared" si="16"/>
        <v>0.25</v>
      </c>
      <c r="AG45" s="73">
        <f t="shared" si="17"/>
        <v>0.25</v>
      </c>
      <c r="AH45" s="74">
        <v>69289.5</v>
      </c>
      <c r="AI45" s="75">
        <v>9217</v>
      </c>
      <c r="AJ45" s="76">
        <f t="shared" si="6"/>
        <v>7.517576217858306</v>
      </c>
    </row>
    <row r="46" spans="1:36" s="29" customFormat="1" ht="11.25">
      <c r="A46" s="32">
        <v>40</v>
      </c>
      <c r="B46" s="52"/>
      <c r="C46" s="53" t="s">
        <v>91</v>
      </c>
      <c r="D46" s="54" t="s">
        <v>39</v>
      </c>
      <c r="E46" s="55" t="s">
        <v>90</v>
      </c>
      <c r="F46" s="56">
        <v>42965</v>
      </c>
      <c r="G46" s="57" t="s">
        <v>46</v>
      </c>
      <c r="H46" s="58">
        <v>125</v>
      </c>
      <c r="I46" s="58">
        <v>1</v>
      </c>
      <c r="J46" s="113">
        <v>1</v>
      </c>
      <c r="K46" s="59">
        <v>15</v>
      </c>
      <c r="L46" s="60">
        <v>0</v>
      </c>
      <c r="M46" s="61">
        <v>0</v>
      </c>
      <c r="N46" s="60">
        <v>0</v>
      </c>
      <c r="O46" s="61">
        <v>0</v>
      </c>
      <c r="P46" s="60">
        <v>0</v>
      </c>
      <c r="Q46" s="61">
        <v>0</v>
      </c>
      <c r="R46" s="62">
        <f t="shared" si="11"/>
        <v>0</v>
      </c>
      <c r="S46" s="63">
        <f t="shared" si="12"/>
        <v>0</v>
      </c>
      <c r="T46" s="64">
        <f>S46/J46</f>
        <v>0</v>
      </c>
      <c r="U46" s="65" t="e">
        <f t="shared" si="13"/>
        <v>#DIV/0!</v>
      </c>
      <c r="V46" s="66">
        <v>0</v>
      </c>
      <c r="W46" s="67">
        <v>0</v>
      </c>
      <c r="X46" s="68">
        <f t="shared" si="14"/>
      </c>
      <c r="Y46" s="68">
        <f t="shared" si="15"/>
      </c>
      <c r="Z46" s="69">
        <v>1782</v>
      </c>
      <c r="AA46" s="85">
        <v>356</v>
      </c>
      <c r="AB46" s="64">
        <f>AA46/J46</f>
        <v>356</v>
      </c>
      <c r="AC46" s="65">
        <f t="shared" si="5"/>
        <v>5.00561797752809</v>
      </c>
      <c r="AD46" s="119">
        <v>4752</v>
      </c>
      <c r="AE46" s="120">
        <v>950</v>
      </c>
      <c r="AF46" s="73">
        <f t="shared" si="16"/>
        <v>-0.625</v>
      </c>
      <c r="AG46" s="73">
        <f t="shared" si="17"/>
        <v>-0.6252631578947369</v>
      </c>
      <c r="AH46" s="83">
        <v>273861.51</v>
      </c>
      <c r="AI46" s="84">
        <v>26585</v>
      </c>
      <c r="AJ46" s="76">
        <f t="shared" si="6"/>
        <v>10.301354523227385</v>
      </c>
    </row>
    <row r="47" spans="1:36" s="29" customFormat="1" ht="11.25">
      <c r="A47" s="32">
        <v>41</v>
      </c>
      <c r="B47" s="52"/>
      <c r="C47" s="53" t="s">
        <v>47</v>
      </c>
      <c r="D47" s="54" t="s">
        <v>37</v>
      </c>
      <c r="E47" s="55" t="s">
        <v>48</v>
      </c>
      <c r="F47" s="56">
        <v>42762</v>
      </c>
      <c r="G47" s="57" t="s">
        <v>49</v>
      </c>
      <c r="H47" s="58">
        <v>9</v>
      </c>
      <c r="I47" s="58">
        <v>1</v>
      </c>
      <c r="J47" s="113">
        <v>1</v>
      </c>
      <c r="K47" s="59">
        <v>23</v>
      </c>
      <c r="L47" s="60">
        <v>0</v>
      </c>
      <c r="M47" s="61">
        <v>0</v>
      </c>
      <c r="N47" s="60">
        <v>0</v>
      </c>
      <c r="O47" s="61">
        <v>0</v>
      </c>
      <c r="P47" s="60">
        <v>0</v>
      </c>
      <c r="Q47" s="61">
        <v>0</v>
      </c>
      <c r="R47" s="62">
        <f t="shared" si="11"/>
        <v>0</v>
      </c>
      <c r="S47" s="63">
        <f t="shared" si="12"/>
        <v>0</v>
      </c>
      <c r="T47" s="64">
        <f>S47/J47</f>
        <v>0</v>
      </c>
      <c r="U47" s="65" t="e">
        <f t="shared" si="13"/>
        <v>#DIV/0!</v>
      </c>
      <c r="V47" s="66">
        <v>0</v>
      </c>
      <c r="W47" s="67">
        <v>0</v>
      </c>
      <c r="X47" s="68">
        <f t="shared" si="14"/>
      </c>
      <c r="Y47" s="68">
        <f t="shared" si="15"/>
      </c>
      <c r="Z47" s="69">
        <v>1782</v>
      </c>
      <c r="AA47" s="70">
        <v>356</v>
      </c>
      <c r="AB47" s="64">
        <f>AA47/J47</f>
        <v>356</v>
      </c>
      <c r="AC47" s="65">
        <f t="shared" si="5"/>
        <v>5.00561797752809</v>
      </c>
      <c r="AD47" s="119">
        <v>2450.5</v>
      </c>
      <c r="AE47" s="121">
        <v>174</v>
      </c>
      <c r="AF47" s="73">
        <f t="shared" si="16"/>
        <v>-0.27280146908794123</v>
      </c>
      <c r="AG47" s="73">
        <f t="shared" si="17"/>
        <v>1.0459770114942528</v>
      </c>
      <c r="AH47" s="74">
        <v>258691.7</v>
      </c>
      <c r="AI47" s="75">
        <v>22256</v>
      </c>
      <c r="AJ47" s="76">
        <f t="shared" si="6"/>
        <v>11.62345884255931</v>
      </c>
    </row>
    <row r="48" spans="1:36" s="29" customFormat="1" ht="11.25">
      <c r="A48" s="32">
        <v>42</v>
      </c>
      <c r="B48" s="86"/>
      <c r="C48" s="53" t="s">
        <v>87</v>
      </c>
      <c r="D48" s="54" t="s">
        <v>37</v>
      </c>
      <c r="E48" s="55" t="s">
        <v>87</v>
      </c>
      <c r="F48" s="56">
        <v>42958</v>
      </c>
      <c r="G48" s="57" t="s">
        <v>49</v>
      </c>
      <c r="H48" s="58">
        <v>18</v>
      </c>
      <c r="I48" s="58">
        <v>1</v>
      </c>
      <c r="J48" s="113">
        <v>1</v>
      </c>
      <c r="K48" s="59">
        <v>17</v>
      </c>
      <c r="L48" s="60">
        <v>0</v>
      </c>
      <c r="M48" s="61">
        <v>0</v>
      </c>
      <c r="N48" s="60">
        <v>0</v>
      </c>
      <c r="O48" s="61">
        <v>0</v>
      </c>
      <c r="P48" s="60">
        <v>0</v>
      </c>
      <c r="Q48" s="61">
        <v>0</v>
      </c>
      <c r="R48" s="62">
        <f t="shared" si="11"/>
        <v>0</v>
      </c>
      <c r="S48" s="63">
        <f t="shared" si="12"/>
        <v>0</v>
      </c>
      <c r="T48" s="64">
        <f>S48/J48</f>
        <v>0</v>
      </c>
      <c r="U48" s="65" t="e">
        <f t="shared" si="13"/>
        <v>#DIV/0!</v>
      </c>
      <c r="V48" s="66">
        <v>0</v>
      </c>
      <c r="W48" s="67">
        <v>0</v>
      </c>
      <c r="X48" s="68">
        <f t="shared" si="14"/>
      </c>
      <c r="Y48" s="68">
        <f t="shared" si="15"/>
      </c>
      <c r="Z48" s="69">
        <v>1782</v>
      </c>
      <c r="AA48" s="70">
        <v>356</v>
      </c>
      <c r="AB48" s="64">
        <f>AA48/J48</f>
        <v>356</v>
      </c>
      <c r="AC48" s="65">
        <f t="shared" si="5"/>
        <v>5.00561797752809</v>
      </c>
      <c r="AD48" s="119">
        <v>7905.99</v>
      </c>
      <c r="AE48" s="121">
        <v>1576</v>
      </c>
      <c r="AF48" s="73">
        <f t="shared" si="16"/>
        <v>-0.7746012833307404</v>
      </c>
      <c r="AG48" s="73">
        <f t="shared" si="17"/>
        <v>-0.7741116751269036</v>
      </c>
      <c r="AH48" s="74">
        <v>229375.41000000003</v>
      </c>
      <c r="AI48" s="75">
        <v>19999</v>
      </c>
      <c r="AJ48" s="76">
        <f t="shared" si="6"/>
        <v>11.46934396719836</v>
      </c>
    </row>
    <row r="49" spans="1:36" s="29" customFormat="1" ht="11.25">
      <c r="A49" s="32">
        <v>43</v>
      </c>
      <c r="B49" s="52"/>
      <c r="C49" s="53" t="s">
        <v>115</v>
      </c>
      <c r="D49" s="54" t="s">
        <v>44</v>
      </c>
      <c r="E49" s="55" t="s">
        <v>114</v>
      </c>
      <c r="F49" s="56">
        <v>43049</v>
      </c>
      <c r="G49" s="57" t="s">
        <v>49</v>
      </c>
      <c r="H49" s="58">
        <v>19</v>
      </c>
      <c r="I49" s="58">
        <v>1</v>
      </c>
      <c r="J49" s="113">
        <v>1</v>
      </c>
      <c r="K49" s="59">
        <v>6</v>
      </c>
      <c r="L49" s="60">
        <v>0</v>
      </c>
      <c r="M49" s="61">
        <v>0</v>
      </c>
      <c r="N49" s="60">
        <v>0</v>
      </c>
      <c r="O49" s="61">
        <v>0</v>
      </c>
      <c r="P49" s="60">
        <v>0</v>
      </c>
      <c r="Q49" s="61">
        <v>0</v>
      </c>
      <c r="R49" s="62">
        <f t="shared" si="11"/>
        <v>0</v>
      </c>
      <c r="S49" s="63">
        <f t="shared" si="12"/>
        <v>0</v>
      </c>
      <c r="T49" s="64">
        <f>S49/J49</f>
        <v>0</v>
      </c>
      <c r="U49" s="65" t="e">
        <f t="shared" si="13"/>
        <v>#DIV/0!</v>
      </c>
      <c r="V49" s="66">
        <v>0</v>
      </c>
      <c r="W49" s="67">
        <v>0</v>
      </c>
      <c r="X49" s="68">
        <f t="shared" si="14"/>
      </c>
      <c r="Y49" s="68">
        <f t="shared" si="15"/>
      </c>
      <c r="Z49" s="69">
        <v>1782</v>
      </c>
      <c r="AA49" s="70">
        <v>356</v>
      </c>
      <c r="AB49" s="64">
        <f>AA49/J49</f>
        <v>356</v>
      </c>
      <c r="AC49" s="65">
        <f t="shared" si="5"/>
        <v>5.00561797752809</v>
      </c>
      <c r="AD49" s="119">
        <v>1782</v>
      </c>
      <c r="AE49" s="121">
        <v>356</v>
      </c>
      <c r="AF49" s="73">
        <f t="shared" si="16"/>
        <v>0</v>
      </c>
      <c r="AG49" s="73">
        <f t="shared" si="17"/>
        <v>0</v>
      </c>
      <c r="AH49" s="74">
        <v>57542.7</v>
      </c>
      <c r="AI49" s="75">
        <v>5408</v>
      </c>
      <c r="AJ49" s="76">
        <f t="shared" si="6"/>
        <v>10.640292159763312</v>
      </c>
    </row>
    <row r="50" spans="1:36" s="29" customFormat="1" ht="11.25">
      <c r="A50" s="32">
        <v>44</v>
      </c>
      <c r="B50" s="52"/>
      <c r="C50" s="53" t="s">
        <v>101</v>
      </c>
      <c r="D50" s="54" t="s">
        <v>37</v>
      </c>
      <c r="E50" s="55" t="s">
        <v>102</v>
      </c>
      <c r="F50" s="56">
        <v>43021</v>
      </c>
      <c r="G50" s="57" t="s">
        <v>46</v>
      </c>
      <c r="H50" s="58">
        <v>92</v>
      </c>
      <c r="I50" s="58">
        <v>1</v>
      </c>
      <c r="J50" s="113">
        <v>1</v>
      </c>
      <c r="K50" s="59">
        <v>14</v>
      </c>
      <c r="L50" s="60">
        <v>0</v>
      </c>
      <c r="M50" s="61">
        <v>0</v>
      </c>
      <c r="N50" s="60">
        <v>0</v>
      </c>
      <c r="O50" s="61">
        <v>0</v>
      </c>
      <c r="P50" s="60">
        <v>0</v>
      </c>
      <c r="Q50" s="61">
        <v>0</v>
      </c>
      <c r="R50" s="62">
        <f t="shared" si="11"/>
        <v>0</v>
      </c>
      <c r="S50" s="63">
        <f t="shared" si="12"/>
        <v>0</v>
      </c>
      <c r="T50" s="64">
        <f>S50/J50</f>
        <v>0</v>
      </c>
      <c r="U50" s="65" t="e">
        <f t="shared" si="13"/>
        <v>#DIV/0!</v>
      </c>
      <c r="V50" s="66">
        <v>0</v>
      </c>
      <c r="W50" s="67">
        <v>0</v>
      </c>
      <c r="X50" s="68">
        <f t="shared" si="14"/>
      </c>
      <c r="Y50" s="68">
        <f t="shared" si="15"/>
      </c>
      <c r="Z50" s="69">
        <v>1782</v>
      </c>
      <c r="AA50" s="85">
        <v>356</v>
      </c>
      <c r="AB50" s="64">
        <f>AA50/J50</f>
        <v>356</v>
      </c>
      <c r="AC50" s="65">
        <f t="shared" si="5"/>
        <v>5.00561797752809</v>
      </c>
      <c r="AD50" s="119">
        <v>342</v>
      </c>
      <c r="AE50" s="120">
        <v>67</v>
      </c>
      <c r="AF50" s="73">
        <f t="shared" si="16"/>
        <v>4.2105263157894735</v>
      </c>
      <c r="AG50" s="73">
        <f t="shared" si="17"/>
        <v>4.313432835820896</v>
      </c>
      <c r="AH50" s="83">
        <v>1782</v>
      </c>
      <c r="AI50" s="84">
        <v>356</v>
      </c>
      <c r="AJ50" s="76">
        <f t="shared" si="6"/>
        <v>5.00561797752809</v>
      </c>
    </row>
    <row r="51" spans="1:36" s="29" customFormat="1" ht="11.25">
      <c r="A51" s="32">
        <v>45</v>
      </c>
      <c r="B51" s="52"/>
      <c r="C51" s="53" t="s">
        <v>81</v>
      </c>
      <c r="D51" s="54" t="s">
        <v>39</v>
      </c>
      <c r="E51" s="55" t="s">
        <v>81</v>
      </c>
      <c r="F51" s="56">
        <v>42923</v>
      </c>
      <c r="G51" s="57" t="s">
        <v>84</v>
      </c>
      <c r="H51" s="58">
        <v>210</v>
      </c>
      <c r="I51" s="58">
        <v>1</v>
      </c>
      <c r="J51" s="113">
        <v>1</v>
      </c>
      <c r="K51" s="59">
        <v>18</v>
      </c>
      <c r="L51" s="60">
        <v>0</v>
      </c>
      <c r="M51" s="61">
        <v>0</v>
      </c>
      <c r="N51" s="60">
        <v>0</v>
      </c>
      <c r="O51" s="61">
        <v>0</v>
      </c>
      <c r="P51" s="60">
        <v>0</v>
      </c>
      <c r="Q51" s="61">
        <v>0</v>
      </c>
      <c r="R51" s="62">
        <f t="shared" si="11"/>
        <v>0</v>
      </c>
      <c r="S51" s="63">
        <f t="shared" si="12"/>
        <v>0</v>
      </c>
      <c r="T51" s="64">
        <f>S51/J51</f>
        <v>0</v>
      </c>
      <c r="U51" s="65" t="e">
        <f t="shared" si="13"/>
        <v>#DIV/0!</v>
      </c>
      <c r="V51" s="66">
        <v>0</v>
      </c>
      <c r="W51" s="67">
        <v>0</v>
      </c>
      <c r="X51" s="68">
        <f t="shared" si="14"/>
      </c>
      <c r="Y51" s="68">
        <f t="shared" si="15"/>
      </c>
      <c r="Z51" s="69">
        <v>1212</v>
      </c>
      <c r="AA51" s="70">
        <v>303</v>
      </c>
      <c r="AB51" s="64">
        <f>AA51/J51</f>
        <v>303</v>
      </c>
      <c r="AC51" s="65">
        <f t="shared" si="5"/>
        <v>4</v>
      </c>
      <c r="AD51" s="119">
        <v>2314.85</v>
      </c>
      <c r="AE51" s="121">
        <v>352</v>
      </c>
      <c r="AF51" s="73">
        <f t="shared" si="16"/>
        <v>-0.47642395835583295</v>
      </c>
      <c r="AG51" s="73">
        <f t="shared" si="17"/>
        <v>-0.13920454545454544</v>
      </c>
      <c r="AH51" s="74">
        <v>1487032.42</v>
      </c>
      <c r="AI51" s="75">
        <v>136911</v>
      </c>
      <c r="AJ51" s="76">
        <f t="shared" si="6"/>
        <v>10.861307126527452</v>
      </c>
    </row>
    <row r="52" spans="1:36" s="29" customFormat="1" ht="11.25">
      <c r="A52" s="32">
        <v>46</v>
      </c>
      <c r="B52" s="52"/>
      <c r="C52" s="53" t="s">
        <v>57</v>
      </c>
      <c r="D52" s="54"/>
      <c r="E52" s="55" t="s">
        <v>58</v>
      </c>
      <c r="F52" s="56">
        <v>42482</v>
      </c>
      <c r="G52" s="57" t="s">
        <v>46</v>
      </c>
      <c r="H52" s="58">
        <v>185</v>
      </c>
      <c r="I52" s="58">
        <v>1</v>
      </c>
      <c r="J52" s="113">
        <v>1</v>
      </c>
      <c r="K52" s="59">
        <v>35</v>
      </c>
      <c r="L52" s="60">
        <v>0</v>
      </c>
      <c r="M52" s="61">
        <v>0</v>
      </c>
      <c r="N52" s="60">
        <v>0</v>
      </c>
      <c r="O52" s="61">
        <v>0</v>
      </c>
      <c r="P52" s="60">
        <v>0</v>
      </c>
      <c r="Q52" s="61">
        <v>0</v>
      </c>
      <c r="R52" s="62">
        <f t="shared" si="11"/>
        <v>0</v>
      </c>
      <c r="S52" s="63">
        <f t="shared" si="12"/>
        <v>0</v>
      </c>
      <c r="T52" s="64">
        <f>S52/J52</f>
        <v>0</v>
      </c>
      <c r="U52" s="65" t="e">
        <f t="shared" si="13"/>
        <v>#DIV/0!</v>
      </c>
      <c r="V52" s="66">
        <v>0</v>
      </c>
      <c r="W52" s="67">
        <v>0</v>
      </c>
      <c r="X52" s="68">
        <f t="shared" si="14"/>
      </c>
      <c r="Y52" s="68">
        <f t="shared" si="15"/>
      </c>
      <c r="Z52" s="69">
        <v>1425.6</v>
      </c>
      <c r="AA52" s="85">
        <v>285</v>
      </c>
      <c r="AB52" s="64">
        <f>AA52/J52</f>
        <v>285</v>
      </c>
      <c r="AC52" s="65">
        <f t="shared" si="5"/>
        <v>5.002105263157895</v>
      </c>
      <c r="AD52" s="119">
        <v>1425.6</v>
      </c>
      <c r="AE52" s="120">
        <v>285</v>
      </c>
      <c r="AF52" s="73">
        <f t="shared" si="16"/>
        <v>0</v>
      </c>
      <c r="AG52" s="73">
        <f t="shared" si="17"/>
        <v>0</v>
      </c>
      <c r="AH52" s="83">
        <v>1260961.7200000004</v>
      </c>
      <c r="AI52" s="84">
        <v>119014</v>
      </c>
      <c r="AJ52" s="76">
        <f t="shared" si="6"/>
        <v>10.595070495908049</v>
      </c>
    </row>
    <row r="53" spans="1:36" s="29" customFormat="1" ht="11.25">
      <c r="A53" s="32">
        <v>47</v>
      </c>
      <c r="B53" s="52"/>
      <c r="C53" s="53" t="s">
        <v>107</v>
      </c>
      <c r="D53" s="54" t="s">
        <v>40</v>
      </c>
      <c r="E53" s="55" t="s">
        <v>107</v>
      </c>
      <c r="F53" s="56">
        <v>43035</v>
      </c>
      <c r="G53" s="57" t="s">
        <v>84</v>
      </c>
      <c r="H53" s="58">
        <v>343</v>
      </c>
      <c r="I53" s="58">
        <v>1</v>
      </c>
      <c r="J53" s="113">
        <v>1</v>
      </c>
      <c r="K53" s="59">
        <v>12</v>
      </c>
      <c r="L53" s="60">
        <v>226.81</v>
      </c>
      <c r="M53" s="61">
        <v>20</v>
      </c>
      <c r="N53" s="60">
        <v>417</v>
      </c>
      <c r="O53" s="61">
        <v>31</v>
      </c>
      <c r="P53" s="60">
        <v>419</v>
      </c>
      <c r="Q53" s="61">
        <v>32</v>
      </c>
      <c r="R53" s="62">
        <f t="shared" si="11"/>
        <v>1062.81</v>
      </c>
      <c r="S53" s="63">
        <f t="shared" si="12"/>
        <v>83</v>
      </c>
      <c r="T53" s="64">
        <f>S53/J53</f>
        <v>83</v>
      </c>
      <c r="U53" s="65">
        <f t="shared" si="13"/>
        <v>12.804939759036143</v>
      </c>
      <c r="V53" s="66">
        <v>27869.92</v>
      </c>
      <c r="W53" s="67">
        <v>2824</v>
      </c>
      <c r="X53" s="68">
        <f t="shared" si="14"/>
        <v>-0.961865337252493</v>
      </c>
      <c r="Y53" s="68">
        <f t="shared" si="15"/>
        <v>-0.9706090651558074</v>
      </c>
      <c r="Z53" s="69">
        <v>2639.43</v>
      </c>
      <c r="AA53" s="70">
        <v>273</v>
      </c>
      <c r="AB53" s="64">
        <f>AA53/J53</f>
        <v>273</v>
      </c>
      <c r="AC53" s="65">
        <f t="shared" si="5"/>
        <v>9.668241758241757</v>
      </c>
      <c r="AD53" s="119">
        <v>61948.77</v>
      </c>
      <c r="AE53" s="121">
        <v>6649</v>
      </c>
      <c r="AF53" s="73">
        <f t="shared" si="16"/>
        <v>-0.957393342918673</v>
      </c>
      <c r="AG53" s="73">
        <f t="shared" si="17"/>
        <v>-0.958941194164536</v>
      </c>
      <c r="AH53" s="74">
        <v>22272959.53</v>
      </c>
      <c r="AI53" s="75">
        <v>2003280</v>
      </c>
      <c r="AJ53" s="76">
        <f t="shared" si="6"/>
        <v>11.118245841819416</v>
      </c>
    </row>
    <row r="54" spans="1:38" s="29" customFormat="1" ht="11.25">
      <c r="A54" s="32">
        <v>48</v>
      </c>
      <c r="B54" s="52"/>
      <c r="C54" s="53" t="s">
        <v>122</v>
      </c>
      <c r="D54" s="54" t="s">
        <v>33</v>
      </c>
      <c r="E54" s="55" t="s">
        <v>122</v>
      </c>
      <c r="F54" s="56">
        <v>43063</v>
      </c>
      <c r="G54" s="57" t="s">
        <v>50</v>
      </c>
      <c r="H54" s="58">
        <v>46</v>
      </c>
      <c r="I54" s="58">
        <v>1</v>
      </c>
      <c r="J54" s="113">
        <v>1</v>
      </c>
      <c r="K54" s="59">
        <v>8</v>
      </c>
      <c r="L54" s="60">
        <v>224</v>
      </c>
      <c r="M54" s="61">
        <v>28</v>
      </c>
      <c r="N54" s="60">
        <v>392</v>
      </c>
      <c r="O54" s="61">
        <v>49</v>
      </c>
      <c r="P54" s="60">
        <v>432</v>
      </c>
      <c r="Q54" s="61">
        <v>54</v>
      </c>
      <c r="R54" s="62">
        <f t="shared" si="11"/>
        <v>1048</v>
      </c>
      <c r="S54" s="63">
        <f t="shared" si="12"/>
        <v>131</v>
      </c>
      <c r="T54" s="64">
        <f>S54/J54</f>
        <v>131</v>
      </c>
      <c r="U54" s="65">
        <f t="shared" si="13"/>
        <v>8</v>
      </c>
      <c r="V54" s="66">
        <v>875</v>
      </c>
      <c r="W54" s="67">
        <v>109</v>
      </c>
      <c r="X54" s="68">
        <f t="shared" si="14"/>
        <v>0.1977142857142857</v>
      </c>
      <c r="Y54" s="68">
        <f t="shared" si="15"/>
        <v>0.2018348623853211</v>
      </c>
      <c r="Z54" s="69">
        <v>2041</v>
      </c>
      <c r="AA54" s="70">
        <v>261</v>
      </c>
      <c r="AB54" s="64">
        <f>AA54/J54</f>
        <v>261</v>
      </c>
      <c r="AC54" s="65">
        <f t="shared" si="5"/>
        <v>7.819923371647509</v>
      </c>
      <c r="AD54" s="119">
        <v>1428</v>
      </c>
      <c r="AE54" s="121">
        <v>181</v>
      </c>
      <c r="AF54" s="73">
        <f t="shared" si="16"/>
        <v>0.42927170868347336</v>
      </c>
      <c r="AG54" s="73">
        <f t="shared" si="17"/>
        <v>0.4419889502762431</v>
      </c>
      <c r="AH54" s="74">
        <v>87802</v>
      </c>
      <c r="AI54" s="75">
        <v>9634</v>
      </c>
      <c r="AJ54" s="76">
        <f t="shared" si="6"/>
        <v>9.113763753373469</v>
      </c>
      <c r="AK54" s="117"/>
      <c r="AL54" s="118"/>
    </row>
    <row r="55" spans="1:38" s="29" customFormat="1" ht="11.25">
      <c r="A55" s="32">
        <v>49</v>
      </c>
      <c r="B55" s="52"/>
      <c r="C55" s="53" t="s">
        <v>61</v>
      </c>
      <c r="D55" s="54"/>
      <c r="E55" s="55" t="s">
        <v>62</v>
      </c>
      <c r="F55" s="56">
        <v>42307</v>
      </c>
      <c r="G55" s="57" t="s">
        <v>46</v>
      </c>
      <c r="H55" s="58">
        <v>115</v>
      </c>
      <c r="I55" s="58">
        <v>1</v>
      </c>
      <c r="J55" s="113">
        <v>1</v>
      </c>
      <c r="K55" s="59">
        <v>24</v>
      </c>
      <c r="L55" s="74">
        <v>0</v>
      </c>
      <c r="M55" s="75">
        <v>0</v>
      </c>
      <c r="N55" s="74">
        <v>0</v>
      </c>
      <c r="O55" s="75">
        <v>0</v>
      </c>
      <c r="P55" s="74">
        <v>0</v>
      </c>
      <c r="Q55" s="75">
        <v>0</v>
      </c>
      <c r="R55" s="62">
        <f t="shared" si="11"/>
        <v>0</v>
      </c>
      <c r="S55" s="63">
        <f t="shared" si="12"/>
        <v>0</v>
      </c>
      <c r="T55" s="64">
        <f>S55/J55</f>
        <v>0</v>
      </c>
      <c r="U55" s="65" t="e">
        <f t="shared" si="13"/>
        <v>#DIV/0!</v>
      </c>
      <c r="V55" s="66">
        <v>0</v>
      </c>
      <c r="W55" s="67">
        <v>0</v>
      </c>
      <c r="X55" s="68">
        <f t="shared" si="14"/>
      </c>
      <c r="Y55" s="68">
        <f t="shared" si="15"/>
      </c>
      <c r="Z55" s="69">
        <v>1306.8</v>
      </c>
      <c r="AA55" s="85">
        <v>261</v>
      </c>
      <c r="AB55" s="64">
        <f>AA55/J55</f>
        <v>261</v>
      </c>
      <c r="AC55" s="65">
        <f t="shared" si="5"/>
        <v>5.006896551724138</v>
      </c>
      <c r="AD55" s="119">
        <v>1782</v>
      </c>
      <c r="AE55" s="120">
        <v>356</v>
      </c>
      <c r="AF55" s="73">
        <f t="shared" si="16"/>
        <v>-0.2666666666666667</v>
      </c>
      <c r="AG55" s="73">
        <f t="shared" si="17"/>
        <v>-0.26685393258426965</v>
      </c>
      <c r="AH55" s="83">
        <v>265854.49</v>
      </c>
      <c r="AI55" s="84">
        <v>33009</v>
      </c>
      <c r="AJ55" s="76">
        <f t="shared" si="6"/>
        <v>8.054000121179072</v>
      </c>
      <c r="AK55" s="117"/>
      <c r="AL55" s="118"/>
    </row>
    <row r="56" spans="1:38" s="29" customFormat="1" ht="11.25">
      <c r="A56" s="32">
        <v>50</v>
      </c>
      <c r="B56" s="52"/>
      <c r="C56" s="53" t="s">
        <v>145</v>
      </c>
      <c r="D56" s="54">
        <v>15</v>
      </c>
      <c r="E56" s="55" t="s">
        <v>64</v>
      </c>
      <c r="F56" s="56">
        <v>43098</v>
      </c>
      <c r="G56" s="57" t="s">
        <v>84</v>
      </c>
      <c r="H56" s="58">
        <v>121</v>
      </c>
      <c r="I56" s="58">
        <v>2</v>
      </c>
      <c r="J56" s="113">
        <v>2</v>
      </c>
      <c r="K56" s="59">
        <v>3</v>
      </c>
      <c r="L56" s="60">
        <v>124</v>
      </c>
      <c r="M56" s="61">
        <v>12</v>
      </c>
      <c r="N56" s="60">
        <v>101</v>
      </c>
      <c r="O56" s="61">
        <v>9</v>
      </c>
      <c r="P56" s="60">
        <v>248</v>
      </c>
      <c r="Q56" s="61">
        <v>31</v>
      </c>
      <c r="R56" s="62">
        <f t="shared" si="11"/>
        <v>473</v>
      </c>
      <c r="S56" s="63">
        <f t="shared" si="12"/>
        <v>52</v>
      </c>
      <c r="T56" s="64">
        <f>S56/J56</f>
        <v>26</v>
      </c>
      <c r="U56" s="65">
        <f t="shared" si="13"/>
        <v>9.096153846153847</v>
      </c>
      <c r="V56" s="66">
        <v>36658.6</v>
      </c>
      <c r="W56" s="67">
        <v>3030</v>
      </c>
      <c r="X56" s="68">
        <f t="shared" si="14"/>
        <v>-0.9870971613755026</v>
      </c>
      <c r="Y56" s="68">
        <f t="shared" si="15"/>
        <v>-0.9828382838283828</v>
      </c>
      <c r="Z56" s="69">
        <v>2023.25</v>
      </c>
      <c r="AA56" s="70">
        <v>223</v>
      </c>
      <c r="AB56" s="64">
        <f>AA56/J56</f>
        <v>111.5</v>
      </c>
      <c r="AC56" s="65">
        <f t="shared" si="5"/>
        <v>9.07286995515695</v>
      </c>
      <c r="AD56" s="119">
        <v>72179.86</v>
      </c>
      <c r="AE56" s="121">
        <v>6223</v>
      </c>
      <c r="AF56" s="73">
        <f t="shared" si="16"/>
        <v>-0.9719693277321403</v>
      </c>
      <c r="AG56" s="73">
        <f t="shared" si="17"/>
        <v>-0.9641651936365098</v>
      </c>
      <c r="AH56" s="74">
        <v>462563.36</v>
      </c>
      <c r="AI56" s="75">
        <v>38714</v>
      </c>
      <c r="AJ56" s="76">
        <f t="shared" si="6"/>
        <v>11.948219248850545</v>
      </c>
      <c r="AK56" s="117"/>
      <c r="AL56" s="118"/>
    </row>
    <row r="57" spans="1:38" s="29" customFormat="1" ht="11.25">
      <c r="A57" s="32">
        <v>51</v>
      </c>
      <c r="B57" s="86"/>
      <c r="C57" s="78" t="s">
        <v>128</v>
      </c>
      <c r="D57" s="79" t="s">
        <v>42</v>
      </c>
      <c r="E57" s="80" t="s">
        <v>129</v>
      </c>
      <c r="F57" s="81">
        <v>43077</v>
      </c>
      <c r="G57" s="57" t="s">
        <v>45</v>
      </c>
      <c r="H57" s="82">
        <v>50</v>
      </c>
      <c r="I57" s="82">
        <v>1</v>
      </c>
      <c r="J57" s="113">
        <v>1</v>
      </c>
      <c r="K57" s="59">
        <v>2</v>
      </c>
      <c r="L57" s="60">
        <v>0</v>
      </c>
      <c r="M57" s="61">
        <v>0</v>
      </c>
      <c r="N57" s="60">
        <v>0</v>
      </c>
      <c r="O57" s="61">
        <v>0</v>
      </c>
      <c r="P57" s="60">
        <v>0</v>
      </c>
      <c r="Q57" s="61">
        <v>0</v>
      </c>
      <c r="R57" s="62">
        <f t="shared" si="11"/>
        <v>0</v>
      </c>
      <c r="S57" s="63">
        <f t="shared" si="12"/>
        <v>0</v>
      </c>
      <c r="T57" s="64">
        <f>S57/J57</f>
        <v>0</v>
      </c>
      <c r="U57" s="65" t="e">
        <f t="shared" si="13"/>
        <v>#DIV/0!</v>
      </c>
      <c r="V57" s="66">
        <v>52967.25</v>
      </c>
      <c r="W57" s="67">
        <v>3207</v>
      </c>
      <c r="X57" s="68">
        <f t="shared" si="14"/>
        <v>-1</v>
      </c>
      <c r="Y57" s="68">
        <f t="shared" si="15"/>
        <v>-1</v>
      </c>
      <c r="Z57" s="69">
        <v>2000</v>
      </c>
      <c r="AA57" s="70">
        <v>200</v>
      </c>
      <c r="AB57" s="64">
        <f>AA57/J57</f>
        <v>200</v>
      </c>
      <c r="AC57" s="65">
        <f t="shared" si="5"/>
        <v>10</v>
      </c>
      <c r="AD57" s="119">
        <v>76182.51</v>
      </c>
      <c r="AE57" s="121">
        <v>4979</v>
      </c>
      <c r="AF57" s="73">
        <f t="shared" si="16"/>
        <v>-0.9737472551114422</v>
      </c>
      <c r="AG57" s="73">
        <f t="shared" si="17"/>
        <v>-0.9598312914239807</v>
      </c>
      <c r="AH57" s="83">
        <v>78182.51</v>
      </c>
      <c r="AI57" s="84">
        <v>5179</v>
      </c>
      <c r="AJ57" s="76">
        <f t="shared" si="6"/>
        <v>15.09606294651477</v>
      </c>
      <c r="AK57" s="117"/>
      <c r="AL57" s="118"/>
    </row>
    <row r="58" spans="1:38" s="29" customFormat="1" ht="11.25">
      <c r="A58" s="32">
        <v>52</v>
      </c>
      <c r="B58" s="52"/>
      <c r="C58" s="53" t="s">
        <v>103</v>
      </c>
      <c r="D58" s="54" t="s">
        <v>44</v>
      </c>
      <c r="E58" s="55" t="s">
        <v>103</v>
      </c>
      <c r="F58" s="56">
        <v>43021</v>
      </c>
      <c r="G58" s="57" t="s">
        <v>84</v>
      </c>
      <c r="H58" s="58">
        <v>381</v>
      </c>
      <c r="I58" s="58">
        <v>1</v>
      </c>
      <c r="J58" s="113">
        <v>1</v>
      </c>
      <c r="K58" s="59">
        <v>11</v>
      </c>
      <c r="L58" s="60">
        <v>0</v>
      </c>
      <c r="M58" s="61">
        <v>0</v>
      </c>
      <c r="N58" s="60">
        <v>0</v>
      </c>
      <c r="O58" s="61">
        <v>0</v>
      </c>
      <c r="P58" s="60">
        <v>0</v>
      </c>
      <c r="Q58" s="61">
        <v>0</v>
      </c>
      <c r="R58" s="62">
        <f t="shared" si="11"/>
        <v>0</v>
      </c>
      <c r="S58" s="63">
        <f t="shared" si="12"/>
        <v>0</v>
      </c>
      <c r="T58" s="64">
        <f>S58/J58</f>
        <v>0</v>
      </c>
      <c r="U58" s="65" t="e">
        <f t="shared" si="13"/>
        <v>#DIV/0!</v>
      </c>
      <c r="V58" s="66">
        <v>0</v>
      </c>
      <c r="W58" s="67">
        <v>0</v>
      </c>
      <c r="X58" s="68">
        <f t="shared" si="14"/>
      </c>
      <c r="Y58" s="68">
        <f t="shared" si="15"/>
      </c>
      <c r="Z58" s="69">
        <v>895</v>
      </c>
      <c r="AA58" s="70">
        <v>179</v>
      </c>
      <c r="AB58" s="64">
        <f>AA58/J58</f>
        <v>179</v>
      </c>
      <c r="AC58" s="65">
        <f t="shared" si="5"/>
        <v>5</v>
      </c>
      <c r="AD58" s="119">
        <v>2393.1</v>
      </c>
      <c r="AE58" s="121">
        <v>342</v>
      </c>
      <c r="AF58" s="73">
        <f t="shared" si="16"/>
        <v>-0.6260081066399231</v>
      </c>
      <c r="AG58" s="73">
        <f t="shared" si="17"/>
        <v>-0.4766081871345029</v>
      </c>
      <c r="AH58" s="74">
        <v>7857713.48</v>
      </c>
      <c r="AI58" s="75">
        <v>648159</v>
      </c>
      <c r="AJ58" s="76">
        <f t="shared" si="6"/>
        <v>12.123126393369528</v>
      </c>
      <c r="AK58" s="117"/>
      <c r="AL58" s="118"/>
    </row>
    <row r="59" spans="1:38" s="29" customFormat="1" ht="11.25">
      <c r="A59" s="32">
        <v>53</v>
      </c>
      <c r="B59" s="52"/>
      <c r="C59" s="53" t="s">
        <v>118</v>
      </c>
      <c r="D59" s="54" t="s">
        <v>40</v>
      </c>
      <c r="E59" s="55" t="s">
        <v>118</v>
      </c>
      <c r="F59" s="56">
        <v>43056</v>
      </c>
      <c r="G59" s="57" t="s">
        <v>84</v>
      </c>
      <c r="H59" s="58">
        <v>273</v>
      </c>
      <c r="I59" s="58">
        <v>1</v>
      </c>
      <c r="J59" s="113">
        <v>1</v>
      </c>
      <c r="K59" s="59">
        <v>7</v>
      </c>
      <c r="L59" s="60">
        <v>26</v>
      </c>
      <c r="M59" s="61">
        <v>2</v>
      </c>
      <c r="N59" s="60">
        <v>555</v>
      </c>
      <c r="O59" s="61">
        <v>45</v>
      </c>
      <c r="P59" s="60">
        <v>966</v>
      </c>
      <c r="Q59" s="61">
        <v>78</v>
      </c>
      <c r="R59" s="62">
        <f t="shared" si="11"/>
        <v>1547</v>
      </c>
      <c r="S59" s="63">
        <f t="shared" si="12"/>
        <v>125</v>
      </c>
      <c r="T59" s="64">
        <f>S59/J59</f>
        <v>125</v>
      </c>
      <c r="U59" s="65">
        <f t="shared" si="13"/>
        <v>12.376</v>
      </c>
      <c r="V59" s="66">
        <v>1796</v>
      </c>
      <c r="W59" s="67">
        <v>174</v>
      </c>
      <c r="X59" s="68">
        <f t="shared" si="14"/>
        <v>-0.13864142538975502</v>
      </c>
      <c r="Y59" s="68">
        <f t="shared" si="15"/>
        <v>-0.28160919540229884</v>
      </c>
      <c r="Z59" s="69">
        <v>2212</v>
      </c>
      <c r="AA59" s="70">
        <v>178</v>
      </c>
      <c r="AB59" s="64">
        <f>AA59/J59</f>
        <v>178</v>
      </c>
      <c r="AC59" s="65">
        <f t="shared" si="5"/>
        <v>12.426966292134832</v>
      </c>
      <c r="AD59" s="119">
        <v>3494</v>
      </c>
      <c r="AE59" s="121">
        <v>329</v>
      </c>
      <c r="AF59" s="73">
        <f t="shared" si="16"/>
        <v>-0.366914710933028</v>
      </c>
      <c r="AG59" s="73">
        <f t="shared" si="17"/>
        <v>-0.45896656534954405</v>
      </c>
      <c r="AH59" s="74">
        <v>4715501.56</v>
      </c>
      <c r="AI59" s="75">
        <v>388291</v>
      </c>
      <c r="AJ59" s="76">
        <f t="shared" si="6"/>
        <v>12.144246351318984</v>
      </c>
      <c r="AK59" s="117"/>
      <c r="AL59" s="118"/>
    </row>
    <row r="60" spans="1:38" s="29" customFormat="1" ht="11.25">
      <c r="A60" s="32">
        <v>54</v>
      </c>
      <c r="B60" s="86"/>
      <c r="C60" s="78" t="s">
        <v>98</v>
      </c>
      <c r="D60" s="79" t="s">
        <v>39</v>
      </c>
      <c r="E60" s="80" t="s">
        <v>97</v>
      </c>
      <c r="F60" s="81">
        <v>43014</v>
      </c>
      <c r="G60" s="57" t="s">
        <v>45</v>
      </c>
      <c r="H60" s="82">
        <v>243</v>
      </c>
      <c r="I60" s="82">
        <v>1</v>
      </c>
      <c r="J60" s="113">
        <v>1</v>
      </c>
      <c r="K60" s="59">
        <v>9</v>
      </c>
      <c r="L60" s="60">
        <v>0</v>
      </c>
      <c r="M60" s="61">
        <v>0</v>
      </c>
      <c r="N60" s="60">
        <v>0</v>
      </c>
      <c r="O60" s="61">
        <v>0</v>
      </c>
      <c r="P60" s="60">
        <v>0</v>
      </c>
      <c r="Q60" s="61">
        <v>0</v>
      </c>
      <c r="R60" s="62">
        <f t="shared" si="11"/>
        <v>0</v>
      </c>
      <c r="S60" s="63">
        <f t="shared" si="12"/>
        <v>0</v>
      </c>
      <c r="T60" s="64">
        <f>S60/J60</f>
        <v>0</v>
      </c>
      <c r="U60" s="65" t="e">
        <f t="shared" si="13"/>
        <v>#DIV/0!</v>
      </c>
      <c r="V60" s="66">
        <v>0</v>
      </c>
      <c r="W60" s="67">
        <v>0</v>
      </c>
      <c r="X60" s="68">
        <f t="shared" si="14"/>
      </c>
      <c r="Y60" s="68">
        <f t="shared" si="15"/>
      </c>
      <c r="Z60" s="69">
        <v>1500</v>
      </c>
      <c r="AA60" s="70">
        <v>150</v>
      </c>
      <c r="AB60" s="64">
        <f>AA60/J60</f>
        <v>150</v>
      </c>
      <c r="AC60" s="65">
        <f t="shared" si="5"/>
        <v>10</v>
      </c>
      <c r="AD60" s="119">
        <v>750</v>
      </c>
      <c r="AE60" s="121">
        <v>49</v>
      </c>
      <c r="AF60" s="73">
        <f t="shared" si="16"/>
        <v>1</v>
      </c>
      <c r="AG60" s="73">
        <f t="shared" si="17"/>
        <v>2.061224489795918</v>
      </c>
      <c r="AH60" s="83">
        <v>2111272.76</v>
      </c>
      <c r="AI60" s="84">
        <v>164656</v>
      </c>
      <c r="AJ60" s="76">
        <f t="shared" si="6"/>
        <v>12.822325089884364</v>
      </c>
      <c r="AK60" s="117"/>
      <c r="AL60" s="118"/>
    </row>
    <row r="61" spans="1:38" s="29" customFormat="1" ht="11.25">
      <c r="A61" s="32">
        <v>55</v>
      </c>
      <c r="B61" s="52"/>
      <c r="C61" s="53" t="s">
        <v>71</v>
      </c>
      <c r="D61" s="54" t="s">
        <v>39</v>
      </c>
      <c r="E61" s="55" t="s">
        <v>72</v>
      </c>
      <c r="F61" s="56">
        <v>42846</v>
      </c>
      <c r="G61" s="57" t="s">
        <v>84</v>
      </c>
      <c r="H61" s="58">
        <v>246</v>
      </c>
      <c r="I61" s="58">
        <v>1</v>
      </c>
      <c r="J61" s="113">
        <v>1</v>
      </c>
      <c r="K61" s="59">
        <v>31</v>
      </c>
      <c r="L61" s="60">
        <v>0</v>
      </c>
      <c r="M61" s="61">
        <v>0</v>
      </c>
      <c r="N61" s="60">
        <v>0</v>
      </c>
      <c r="O61" s="61">
        <v>0</v>
      </c>
      <c r="P61" s="60">
        <v>0</v>
      </c>
      <c r="Q61" s="61">
        <v>0</v>
      </c>
      <c r="R61" s="62">
        <f t="shared" si="11"/>
        <v>0</v>
      </c>
      <c r="S61" s="63">
        <f t="shared" si="12"/>
        <v>0</v>
      </c>
      <c r="T61" s="64">
        <f>S61/J61</f>
        <v>0</v>
      </c>
      <c r="U61" s="65" t="e">
        <f t="shared" si="13"/>
        <v>#DIV/0!</v>
      </c>
      <c r="V61" s="66">
        <v>0</v>
      </c>
      <c r="W61" s="67">
        <v>0</v>
      </c>
      <c r="X61" s="68">
        <f t="shared" si="14"/>
      </c>
      <c r="Y61" s="68">
        <f t="shared" si="15"/>
      </c>
      <c r="Z61" s="69">
        <v>756</v>
      </c>
      <c r="AA61" s="70">
        <v>126</v>
      </c>
      <c r="AB61" s="64">
        <f>AA61/J61</f>
        <v>126</v>
      </c>
      <c r="AC61" s="65">
        <f t="shared" si="5"/>
        <v>6</v>
      </c>
      <c r="AD61" s="119">
        <v>684</v>
      </c>
      <c r="AE61" s="121">
        <v>171</v>
      </c>
      <c r="AF61" s="73">
        <f t="shared" si="16"/>
        <v>0.10526315789473684</v>
      </c>
      <c r="AG61" s="73">
        <f t="shared" si="17"/>
        <v>-0.2631578947368421</v>
      </c>
      <c r="AH61" s="74">
        <v>4991802.97</v>
      </c>
      <c r="AI61" s="75">
        <v>464525</v>
      </c>
      <c r="AJ61" s="76">
        <f t="shared" si="6"/>
        <v>10.746037285399064</v>
      </c>
      <c r="AK61" s="117"/>
      <c r="AL61" s="118"/>
    </row>
    <row r="62" spans="1:38" s="29" customFormat="1" ht="11.25">
      <c r="A62" s="32">
        <v>56</v>
      </c>
      <c r="B62" s="86"/>
      <c r="C62" s="78" t="s">
        <v>105</v>
      </c>
      <c r="D62" s="79" t="s">
        <v>39</v>
      </c>
      <c r="E62" s="80" t="s">
        <v>106</v>
      </c>
      <c r="F62" s="81">
        <v>43028</v>
      </c>
      <c r="G62" s="57" t="s">
        <v>45</v>
      </c>
      <c r="H62" s="82">
        <v>230</v>
      </c>
      <c r="I62" s="82">
        <v>2</v>
      </c>
      <c r="J62" s="113">
        <v>2</v>
      </c>
      <c r="K62" s="59">
        <v>13</v>
      </c>
      <c r="L62" s="60">
        <v>0</v>
      </c>
      <c r="M62" s="61">
        <v>0</v>
      </c>
      <c r="N62" s="60">
        <v>0</v>
      </c>
      <c r="O62" s="61">
        <v>0</v>
      </c>
      <c r="P62" s="60">
        <v>0</v>
      </c>
      <c r="Q62" s="61">
        <v>0</v>
      </c>
      <c r="R62" s="62">
        <f t="shared" si="11"/>
        <v>0</v>
      </c>
      <c r="S62" s="63">
        <f t="shared" si="12"/>
        <v>0</v>
      </c>
      <c r="T62" s="64">
        <f>S62/J62</f>
        <v>0</v>
      </c>
      <c r="U62" s="65" t="e">
        <f t="shared" si="13"/>
        <v>#DIV/0!</v>
      </c>
      <c r="V62" s="66">
        <v>644</v>
      </c>
      <c r="W62" s="67">
        <v>59</v>
      </c>
      <c r="X62" s="68">
        <f t="shared" si="14"/>
        <v>-1</v>
      </c>
      <c r="Y62" s="68">
        <f t="shared" si="15"/>
        <v>-1</v>
      </c>
      <c r="Z62" s="69">
        <v>620</v>
      </c>
      <c r="AA62" s="70">
        <v>124</v>
      </c>
      <c r="AB62" s="64">
        <f>AA62/J62</f>
        <v>62</v>
      </c>
      <c r="AC62" s="65">
        <f t="shared" si="5"/>
        <v>5</v>
      </c>
      <c r="AD62" s="119">
        <v>2476</v>
      </c>
      <c r="AE62" s="121">
        <v>360</v>
      </c>
      <c r="AF62" s="73">
        <f t="shared" si="16"/>
        <v>-0.7495961227786753</v>
      </c>
      <c r="AG62" s="73">
        <f t="shared" si="17"/>
        <v>-0.6555555555555556</v>
      </c>
      <c r="AH62" s="83">
        <v>1457550.22</v>
      </c>
      <c r="AI62" s="84">
        <v>117261</v>
      </c>
      <c r="AJ62" s="76">
        <f t="shared" si="6"/>
        <v>12.429965802781828</v>
      </c>
      <c r="AK62" s="117"/>
      <c r="AL62" s="118"/>
    </row>
    <row r="63" spans="1:38" s="29" customFormat="1" ht="11.25">
      <c r="A63" s="32">
        <v>57</v>
      </c>
      <c r="B63" s="52"/>
      <c r="C63" s="53" t="s">
        <v>63</v>
      </c>
      <c r="D63" s="54"/>
      <c r="E63" s="55" t="s">
        <v>63</v>
      </c>
      <c r="F63" s="56">
        <v>42328</v>
      </c>
      <c r="G63" s="57" t="s">
        <v>46</v>
      </c>
      <c r="H63" s="58">
        <v>124</v>
      </c>
      <c r="I63" s="58">
        <v>1</v>
      </c>
      <c r="J63" s="113">
        <v>1</v>
      </c>
      <c r="K63" s="59">
        <v>19</v>
      </c>
      <c r="L63" s="60">
        <v>0</v>
      </c>
      <c r="M63" s="61">
        <v>0</v>
      </c>
      <c r="N63" s="60">
        <v>0</v>
      </c>
      <c r="O63" s="61">
        <v>0</v>
      </c>
      <c r="P63" s="60">
        <v>0</v>
      </c>
      <c r="Q63" s="61">
        <v>0</v>
      </c>
      <c r="R63" s="62">
        <f t="shared" si="11"/>
        <v>0</v>
      </c>
      <c r="S63" s="63">
        <f t="shared" si="12"/>
        <v>0</v>
      </c>
      <c r="T63" s="64">
        <f>S63/J63</f>
        <v>0</v>
      </c>
      <c r="U63" s="65" t="e">
        <f t="shared" si="13"/>
        <v>#DIV/0!</v>
      </c>
      <c r="V63" s="66">
        <v>0</v>
      </c>
      <c r="W63" s="67">
        <v>0</v>
      </c>
      <c r="X63" s="68">
        <f t="shared" si="14"/>
      </c>
      <c r="Y63" s="68">
        <f t="shared" si="15"/>
      </c>
      <c r="Z63" s="69">
        <v>1138</v>
      </c>
      <c r="AA63" s="85">
        <v>123</v>
      </c>
      <c r="AB63" s="64">
        <f>AA63/J63</f>
        <v>123</v>
      </c>
      <c r="AC63" s="65">
        <f t="shared" si="5"/>
        <v>9.252032520325203</v>
      </c>
      <c r="AD63" s="119">
        <v>1090</v>
      </c>
      <c r="AE63" s="120">
        <v>115</v>
      </c>
      <c r="AF63" s="73">
        <f t="shared" si="16"/>
        <v>0.044036697247706424</v>
      </c>
      <c r="AG63" s="73">
        <f t="shared" si="17"/>
        <v>0.06956521739130435</v>
      </c>
      <c r="AH63" s="83">
        <v>686629.04</v>
      </c>
      <c r="AI63" s="84">
        <v>64734</v>
      </c>
      <c r="AJ63" s="76">
        <f t="shared" si="6"/>
        <v>10.606930515648655</v>
      </c>
      <c r="AK63" s="117"/>
      <c r="AL63" s="118"/>
    </row>
    <row r="64" spans="1:38" s="29" customFormat="1" ht="11.25">
      <c r="A64" s="32">
        <v>58</v>
      </c>
      <c r="B64" s="52"/>
      <c r="C64" s="53" t="s">
        <v>134</v>
      </c>
      <c r="D64" s="54" t="s">
        <v>33</v>
      </c>
      <c r="E64" s="55" t="s">
        <v>135</v>
      </c>
      <c r="F64" s="56">
        <v>43084</v>
      </c>
      <c r="G64" s="57" t="s">
        <v>49</v>
      </c>
      <c r="H64" s="58">
        <v>23</v>
      </c>
      <c r="I64" s="58">
        <v>3</v>
      </c>
      <c r="J64" s="113">
        <v>3</v>
      </c>
      <c r="K64" s="59">
        <v>5</v>
      </c>
      <c r="L64" s="60">
        <v>169</v>
      </c>
      <c r="M64" s="61">
        <v>12</v>
      </c>
      <c r="N64" s="60">
        <v>293</v>
      </c>
      <c r="O64" s="61">
        <v>22</v>
      </c>
      <c r="P64" s="60">
        <v>430</v>
      </c>
      <c r="Q64" s="61">
        <v>34</v>
      </c>
      <c r="R64" s="62">
        <f t="shared" si="11"/>
        <v>892</v>
      </c>
      <c r="S64" s="63">
        <f t="shared" si="12"/>
        <v>68</v>
      </c>
      <c r="T64" s="64">
        <f>S64/J64</f>
        <v>22.666666666666668</v>
      </c>
      <c r="U64" s="65">
        <f t="shared" si="13"/>
        <v>13.117647058823529</v>
      </c>
      <c r="V64" s="66">
        <v>1809</v>
      </c>
      <c r="W64" s="67">
        <v>168</v>
      </c>
      <c r="X64" s="68">
        <f t="shared" si="14"/>
        <v>-0.5069098949695965</v>
      </c>
      <c r="Y64" s="68">
        <f t="shared" si="15"/>
        <v>-0.5952380952380952</v>
      </c>
      <c r="Z64" s="69">
        <v>1586</v>
      </c>
      <c r="AA64" s="70">
        <v>122</v>
      </c>
      <c r="AB64" s="64">
        <f>AA64/J64</f>
        <v>40.666666666666664</v>
      </c>
      <c r="AC64" s="65">
        <f t="shared" si="5"/>
        <v>13</v>
      </c>
      <c r="AD64" s="119">
        <v>3349</v>
      </c>
      <c r="AE64" s="121">
        <v>307</v>
      </c>
      <c r="AF64" s="73">
        <f t="shared" si="16"/>
        <v>-0.5264257987458943</v>
      </c>
      <c r="AG64" s="73">
        <f t="shared" si="17"/>
        <v>-0.6026058631921825</v>
      </c>
      <c r="AH64" s="74">
        <v>69435.63</v>
      </c>
      <c r="AI64" s="75">
        <v>5605</v>
      </c>
      <c r="AJ64" s="76">
        <f t="shared" si="6"/>
        <v>12.388158786797502</v>
      </c>
      <c r="AK64" s="117"/>
      <c r="AL64" s="118"/>
    </row>
    <row r="65" spans="1:38" s="29" customFormat="1" ht="11.25">
      <c r="A65" s="32">
        <v>59</v>
      </c>
      <c r="B65" s="52"/>
      <c r="C65" s="53" t="s">
        <v>88</v>
      </c>
      <c r="D65" s="54" t="s">
        <v>39</v>
      </c>
      <c r="E65" s="55" t="s">
        <v>89</v>
      </c>
      <c r="F65" s="56">
        <v>42958</v>
      </c>
      <c r="G65" s="57" t="s">
        <v>84</v>
      </c>
      <c r="H65" s="58">
        <v>261</v>
      </c>
      <c r="I65" s="58">
        <v>1</v>
      </c>
      <c r="J65" s="113">
        <v>1</v>
      </c>
      <c r="K65" s="59">
        <v>14</v>
      </c>
      <c r="L65" s="60">
        <v>0</v>
      </c>
      <c r="M65" s="61">
        <v>0</v>
      </c>
      <c r="N65" s="60">
        <v>0</v>
      </c>
      <c r="O65" s="61">
        <v>0</v>
      </c>
      <c r="P65" s="60">
        <v>0</v>
      </c>
      <c r="Q65" s="61">
        <v>0</v>
      </c>
      <c r="R65" s="62">
        <f t="shared" si="11"/>
        <v>0</v>
      </c>
      <c r="S65" s="63">
        <f t="shared" si="12"/>
        <v>0</v>
      </c>
      <c r="T65" s="64">
        <f>S65/J65</f>
        <v>0</v>
      </c>
      <c r="U65" s="65" t="e">
        <f t="shared" si="13"/>
        <v>#DIV/0!</v>
      </c>
      <c r="V65" s="66">
        <v>0</v>
      </c>
      <c r="W65" s="67">
        <v>0</v>
      </c>
      <c r="X65" s="68">
        <f t="shared" si="14"/>
      </c>
      <c r="Y65" s="68">
        <f t="shared" si="15"/>
      </c>
      <c r="Z65" s="69">
        <v>545</v>
      </c>
      <c r="AA65" s="70">
        <v>109</v>
      </c>
      <c r="AB65" s="64">
        <f>AA65/J65</f>
        <v>109</v>
      </c>
      <c r="AC65" s="65">
        <f t="shared" si="5"/>
        <v>5</v>
      </c>
      <c r="AD65" s="119">
        <v>2046.85</v>
      </c>
      <c r="AE65" s="121">
        <v>299</v>
      </c>
      <c r="AF65" s="73">
        <f t="shared" si="16"/>
        <v>-0.733737205950607</v>
      </c>
      <c r="AG65" s="73">
        <f t="shared" si="17"/>
        <v>-0.6354515050167224</v>
      </c>
      <c r="AH65" s="74">
        <v>977691.27</v>
      </c>
      <c r="AI65" s="75">
        <v>85161</v>
      </c>
      <c r="AJ65" s="76">
        <f t="shared" si="6"/>
        <v>11.48050480853912</v>
      </c>
      <c r="AK65" s="117"/>
      <c r="AL65" s="118"/>
    </row>
    <row r="66" spans="1:38" s="29" customFormat="1" ht="11.25">
      <c r="A66" s="32">
        <v>60</v>
      </c>
      <c r="B66" s="52"/>
      <c r="C66" s="53" t="s">
        <v>76</v>
      </c>
      <c r="D66" s="54" t="s">
        <v>40</v>
      </c>
      <c r="E66" s="55" t="s">
        <v>76</v>
      </c>
      <c r="F66" s="56">
        <v>42902</v>
      </c>
      <c r="G66" s="57" t="s">
        <v>49</v>
      </c>
      <c r="H66" s="58">
        <v>13</v>
      </c>
      <c r="I66" s="58">
        <v>2</v>
      </c>
      <c r="J66" s="113">
        <v>2</v>
      </c>
      <c r="K66" s="59">
        <v>9</v>
      </c>
      <c r="L66" s="60">
        <v>168</v>
      </c>
      <c r="M66" s="61">
        <v>19</v>
      </c>
      <c r="N66" s="60">
        <v>218</v>
      </c>
      <c r="O66" s="61">
        <v>24</v>
      </c>
      <c r="P66" s="60">
        <v>304</v>
      </c>
      <c r="Q66" s="61">
        <v>35</v>
      </c>
      <c r="R66" s="62">
        <f t="shared" si="11"/>
        <v>690</v>
      </c>
      <c r="S66" s="63">
        <f t="shared" si="12"/>
        <v>78</v>
      </c>
      <c r="T66" s="64">
        <f>S66/J66</f>
        <v>39</v>
      </c>
      <c r="U66" s="65">
        <f t="shared" si="13"/>
        <v>8.846153846153847</v>
      </c>
      <c r="V66" s="66">
        <v>656</v>
      </c>
      <c r="W66" s="67">
        <v>70</v>
      </c>
      <c r="X66" s="68">
        <f t="shared" si="14"/>
        <v>0.051829268292682924</v>
      </c>
      <c r="Y66" s="68">
        <f t="shared" si="15"/>
        <v>0.11428571428571428</v>
      </c>
      <c r="Z66" s="69">
        <v>950</v>
      </c>
      <c r="AA66" s="70">
        <v>107</v>
      </c>
      <c r="AB66" s="64">
        <f>AA66/J66</f>
        <v>53.5</v>
      </c>
      <c r="AC66" s="65">
        <f t="shared" si="5"/>
        <v>8.878504672897197</v>
      </c>
      <c r="AD66" s="119">
        <v>1935</v>
      </c>
      <c r="AE66" s="121">
        <v>268</v>
      </c>
      <c r="AF66" s="73">
        <f t="shared" si="16"/>
        <v>-0.5090439276485789</v>
      </c>
      <c r="AG66" s="73">
        <f t="shared" si="17"/>
        <v>-0.6007462686567164</v>
      </c>
      <c r="AH66" s="74">
        <v>47046.2</v>
      </c>
      <c r="AI66" s="75">
        <v>5181</v>
      </c>
      <c r="AJ66" s="76">
        <f t="shared" si="6"/>
        <v>9.080524995174676</v>
      </c>
      <c r="AK66" s="117"/>
      <c r="AL66" s="118"/>
    </row>
    <row r="67" spans="1:38" s="29" customFormat="1" ht="11.25">
      <c r="A67" s="32">
        <v>61</v>
      </c>
      <c r="B67" s="52"/>
      <c r="C67" s="53" t="s">
        <v>110</v>
      </c>
      <c r="D67" s="54" t="s">
        <v>38</v>
      </c>
      <c r="E67" s="55" t="s">
        <v>109</v>
      </c>
      <c r="F67" s="56">
        <v>43042</v>
      </c>
      <c r="G67" s="57" t="s">
        <v>46</v>
      </c>
      <c r="H67" s="58">
        <v>113</v>
      </c>
      <c r="I67" s="58">
        <v>2</v>
      </c>
      <c r="J67" s="113">
        <v>2</v>
      </c>
      <c r="K67" s="59">
        <v>11</v>
      </c>
      <c r="L67" s="60">
        <v>0</v>
      </c>
      <c r="M67" s="61">
        <v>0</v>
      </c>
      <c r="N67" s="60">
        <v>0</v>
      </c>
      <c r="O67" s="61">
        <v>0</v>
      </c>
      <c r="P67" s="60">
        <v>0</v>
      </c>
      <c r="Q67" s="61">
        <v>0</v>
      </c>
      <c r="R67" s="62">
        <f t="shared" si="11"/>
        <v>0</v>
      </c>
      <c r="S67" s="63">
        <f t="shared" si="12"/>
        <v>0</v>
      </c>
      <c r="T67" s="64">
        <f>S67/J67</f>
        <v>0</v>
      </c>
      <c r="U67" s="65" t="e">
        <f t="shared" si="13"/>
        <v>#DIV/0!</v>
      </c>
      <c r="V67" s="66">
        <v>0</v>
      </c>
      <c r="W67" s="67">
        <v>0</v>
      </c>
      <c r="X67" s="68">
        <f t="shared" si="14"/>
      </c>
      <c r="Y67" s="68">
        <f t="shared" si="15"/>
      </c>
      <c r="Z67" s="69">
        <v>853</v>
      </c>
      <c r="AA67" s="85">
        <v>105</v>
      </c>
      <c r="AB67" s="64">
        <f>AA67/J67</f>
        <v>52.5</v>
      </c>
      <c r="AC67" s="65">
        <f t="shared" si="5"/>
        <v>8.123809523809523</v>
      </c>
      <c r="AD67" s="119">
        <v>6177.6</v>
      </c>
      <c r="AE67" s="120">
        <v>1137</v>
      </c>
      <c r="AF67" s="73">
        <f t="shared" si="16"/>
        <v>-0.861920486920487</v>
      </c>
      <c r="AG67" s="73">
        <f t="shared" si="17"/>
        <v>-0.9076517150395779</v>
      </c>
      <c r="AH67" s="83">
        <v>853</v>
      </c>
      <c r="AI67" s="84">
        <v>105</v>
      </c>
      <c r="AJ67" s="76">
        <f t="shared" si="6"/>
        <v>8.123809523809523</v>
      </c>
      <c r="AK67" s="117"/>
      <c r="AL67" s="118"/>
    </row>
    <row r="68" spans="1:38" s="29" customFormat="1" ht="11.25">
      <c r="A68" s="32">
        <v>62</v>
      </c>
      <c r="B68" s="52"/>
      <c r="C68" s="53" t="s">
        <v>125</v>
      </c>
      <c r="D68" s="54" t="s">
        <v>37</v>
      </c>
      <c r="E68" s="55" t="s">
        <v>124</v>
      </c>
      <c r="F68" s="56">
        <v>43070</v>
      </c>
      <c r="G68" s="57" t="s">
        <v>84</v>
      </c>
      <c r="H68" s="58">
        <v>166</v>
      </c>
      <c r="I68" s="58">
        <v>3</v>
      </c>
      <c r="J68" s="113">
        <v>3</v>
      </c>
      <c r="K68" s="59">
        <v>7</v>
      </c>
      <c r="L68" s="60">
        <v>68</v>
      </c>
      <c r="M68" s="61">
        <v>9</v>
      </c>
      <c r="N68" s="60">
        <v>212</v>
      </c>
      <c r="O68" s="61">
        <v>29</v>
      </c>
      <c r="P68" s="60">
        <v>42</v>
      </c>
      <c r="Q68" s="61">
        <v>6</v>
      </c>
      <c r="R68" s="62">
        <f t="shared" si="11"/>
        <v>322</v>
      </c>
      <c r="S68" s="63">
        <f t="shared" si="12"/>
        <v>44</v>
      </c>
      <c r="T68" s="64">
        <f>S68/J68</f>
        <v>14.666666666666666</v>
      </c>
      <c r="U68" s="65">
        <f t="shared" si="13"/>
        <v>7.318181818181818</v>
      </c>
      <c r="V68" s="66">
        <v>1127</v>
      </c>
      <c r="W68" s="67">
        <v>144</v>
      </c>
      <c r="X68" s="68">
        <f t="shared" si="14"/>
        <v>-0.7142857142857143</v>
      </c>
      <c r="Y68" s="68">
        <f t="shared" si="15"/>
        <v>-0.6944444444444444</v>
      </c>
      <c r="Z68" s="69">
        <v>416</v>
      </c>
      <c r="AA68" s="70">
        <v>57</v>
      </c>
      <c r="AB68" s="64">
        <f>AA68/J68</f>
        <v>19</v>
      </c>
      <c r="AC68" s="65">
        <f t="shared" si="5"/>
        <v>7.298245614035087</v>
      </c>
      <c r="AD68" s="119">
        <v>1127</v>
      </c>
      <c r="AE68" s="121">
        <v>144</v>
      </c>
      <c r="AF68" s="73">
        <f t="shared" si="16"/>
        <v>-0.6308784383318545</v>
      </c>
      <c r="AG68" s="73">
        <f t="shared" si="17"/>
        <v>-0.6041666666666666</v>
      </c>
      <c r="AH68" s="74">
        <v>1086515.72</v>
      </c>
      <c r="AI68" s="75">
        <v>94431</v>
      </c>
      <c r="AJ68" s="76">
        <f t="shared" si="6"/>
        <v>11.505921995954719</v>
      </c>
      <c r="AK68" s="117"/>
      <c r="AL68" s="118"/>
    </row>
    <row r="69" spans="1:38" s="29" customFormat="1" ht="11.25">
      <c r="A69" s="32">
        <v>63</v>
      </c>
      <c r="B69" s="52"/>
      <c r="C69" s="53" t="s">
        <v>86</v>
      </c>
      <c r="D69" s="54" t="s">
        <v>38</v>
      </c>
      <c r="E69" s="55" t="s">
        <v>85</v>
      </c>
      <c r="F69" s="56">
        <v>42951</v>
      </c>
      <c r="G69" s="57" t="s">
        <v>84</v>
      </c>
      <c r="H69" s="58">
        <v>235</v>
      </c>
      <c r="I69" s="58">
        <v>1</v>
      </c>
      <c r="J69" s="113">
        <v>1</v>
      </c>
      <c r="K69" s="59">
        <v>11</v>
      </c>
      <c r="L69" s="60">
        <v>0</v>
      </c>
      <c r="M69" s="61">
        <v>0</v>
      </c>
      <c r="N69" s="60">
        <v>0</v>
      </c>
      <c r="O69" s="61">
        <v>0</v>
      </c>
      <c r="P69" s="60">
        <v>0</v>
      </c>
      <c r="Q69" s="61">
        <v>0</v>
      </c>
      <c r="R69" s="62">
        <f t="shared" si="11"/>
        <v>0</v>
      </c>
      <c r="S69" s="63">
        <f t="shared" si="12"/>
        <v>0</v>
      </c>
      <c r="T69" s="64">
        <f>S69/J69</f>
        <v>0</v>
      </c>
      <c r="U69" s="65" t="e">
        <f t="shared" si="13"/>
        <v>#DIV/0!</v>
      </c>
      <c r="V69" s="66">
        <v>0</v>
      </c>
      <c r="W69" s="67">
        <v>0</v>
      </c>
      <c r="X69" s="68">
        <f t="shared" si="14"/>
      </c>
      <c r="Y69" s="68">
        <f t="shared" si="15"/>
      </c>
      <c r="Z69" s="69">
        <v>285</v>
      </c>
      <c r="AA69" s="70">
        <v>57</v>
      </c>
      <c r="AB69" s="64">
        <f>AA69/J69</f>
        <v>57</v>
      </c>
      <c r="AC69" s="65">
        <f t="shared" si="5"/>
        <v>5</v>
      </c>
      <c r="AD69" s="119">
        <v>1150</v>
      </c>
      <c r="AE69" s="121">
        <v>230</v>
      </c>
      <c r="AF69" s="73">
        <f t="shared" si="16"/>
        <v>-0.7521739130434782</v>
      </c>
      <c r="AG69" s="73">
        <f t="shared" si="17"/>
        <v>-0.7521739130434782</v>
      </c>
      <c r="AH69" s="74">
        <v>1615075.93</v>
      </c>
      <c r="AI69" s="75">
        <v>139513</v>
      </c>
      <c r="AJ69" s="76">
        <f t="shared" si="6"/>
        <v>11.57652641689305</v>
      </c>
      <c r="AK69" s="117"/>
      <c r="AL69" s="118"/>
    </row>
    <row r="70" spans="1:38" s="29" customFormat="1" ht="11.25">
      <c r="A70" s="32">
        <v>64</v>
      </c>
      <c r="B70" s="52"/>
      <c r="C70" s="53" t="s">
        <v>92</v>
      </c>
      <c r="D70" s="54" t="s">
        <v>37</v>
      </c>
      <c r="E70" s="55" t="s">
        <v>93</v>
      </c>
      <c r="F70" s="56">
        <v>42993</v>
      </c>
      <c r="G70" s="57" t="s">
        <v>84</v>
      </c>
      <c r="H70" s="58">
        <v>231</v>
      </c>
      <c r="I70" s="58">
        <v>1</v>
      </c>
      <c r="J70" s="113">
        <v>1</v>
      </c>
      <c r="K70" s="59">
        <v>16</v>
      </c>
      <c r="L70" s="60">
        <v>0</v>
      </c>
      <c r="M70" s="61">
        <v>0</v>
      </c>
      <c r="N70" s="60">
        <v>0</v>
      </c>
      <c r="O70" s="61">
        <v>0</v>
      </c>
      <c r="P70" s="60">
        <v>0</v>
      </c>
      <c r="Q70" s="61">
        <v>0</v>
      </c>
      <c r="R70" s="62">
        <f t="shared" si="11"/>
        <v>0</v>
      </c>
      <c r="S70" s="63">
        <f t="shared" si="12"/>
        <v>0</v>
      </c>
      <c r="T70" s="64">
        <f>S70/J70</f>
        <v>0</v>
      </c>
      <c r="U70" s="65" t="e">
        <f t="shared" si="13"/>
        <v>#DIV/0!</v>
      </c>
      <c r="V70" s="66">
        <v>0</v>
      </c>
      <c r="W70" s="67">
        <v>0</v>
      </c>
      <c r="X70" s="68">
        <f t="shared" si="14"/>
      </c>
      <c r="Y70" s="68">
        <f t="shared" si="15"/>
      </c>
      <c r="Z70" s="69">
        <v>275</v>
      </c>
      <c r="AA70" s="70">
        <v>55</v>
      </c>
      <c r="AB70" s="64">
        <f>AA70/J70</f>
        <v>55</v>
      </c>
      <c r="AC70" s="65">
        <f t="shared" si="5"/>
        <v>5</v>
      </c>
      <c r="AD70" s="119">
        <v>800</v>
      </c>
      <c r="AE70" s="121">
        <v>200</v>
      </c>
      <c r="AF70" s="73">
        <f t="shared" si="16"/>
        <v>-0.65625</v>
      </c>
      <c r="AG70" s="73">
        <f t="shared" si="17"/>
        <v>-0.725</v>
      </c>
      <c r="AH70" s="74">
        <v>1077823.97</v>
      </c>
      <c r="AI70" s="75">
        <v>88742</v>
      </c>
      <c r="AJ70" s="76">
        <f t="shared" si="6"/>
        <v>12.145590250388768</v>
      </c>
      <c r="AK70" s="117"/>
      <c r="AL70" s="118"/>
    </row>
    <row r="71" spans="1:38" s="29" customFormat="1" ht="11.25">
      <c r="A71" s="32">
        <v>65</v>
      </c>
      <c r="B71" s="52"/>
      <c r="C71" s="53" t="s">
        <v>94</v>
      </c>
      <c r="D71" s="54" t="s">
        <v>35</v>
      </c>
      <c r="E71" s="55" t="s">
        <v>65</v>
      </c>
      <c r="F71" s="56">
        <v>43000</v>
      </c>
      <c r="G71" s="57" t="s">
        <v>49</v>
      </c>
      <c r="H71" s="58">
        <v>13</v>
      </c>
      <c r="I71" s="58">
        <v>3</v>
      </c>
      <c r="J71" s="113">
        <v>3</v>
      </c>
      <c r="K71" s="59">
        <v>6</v>
      </c>
      <c r="L71" s="60">
        <v>0</v>
      </c>
      <c r="M71" s="61">
        <v>0</v>
      </c>
      <c r="N71" s="60">
        <v>0</v>
      </c>
      <c r="O71" s="61">
        <v>0</v>
      </c>
      <c r="P71" s="60">
        <v>0</v>
      </c>
      <c r="Q71" s="61">
        <v>0</v>
      </c>
      <c r="R71" s="62">
        <f t="shared" si="11"/>
        <v>0</v>
      </c>
      <c r="S71" s="63">
        <f t="shared" si="12"/>
        <v>0</v>
      </c>
      <c r="T71" s="64">
        <f>S71/J71</f>
        <v>0</v>
      </c>
      <c r="U71" s="65" t="e">
        <f t="shared" si="13"/>
        <v>#DIV/0!</v>
      </c>
      <c r="V71" s="66">
        <v>0</v>
      </c>
      <c r="W71" s="67">
        <v>0</v>
      </c>
      <c r="X71" s="68">
        <f t="shared" si="14"/>
      </c>
      <c r="Y71" s="68">
        <f t="shared" si="15"/>
      </c>
      <c r="Z71" s="69">
        <v>409</v>
      </c>
      <c r="AA71" s="70">
        <v>32</v>
      </c>
      <c r="AB71" s="64">
        <f>AA71/J71</f>
        <v>10.666666666666666</v>
      </c>
      <c r="AC71" s="65">
        <f aca="true" t="shared" si="18" ref="AC71:AC79">Z71/AA71</f>
        <v>12.78125</v>
      </c>
      <c r="AD71" s="119">
        <v>1782</v>
      </c>
      <c r="AE71" s="121">
        <v>356</v>
      </c>
      <c r="AF71" s="73">
        <f t="shared" si="16"/>
        <v>-0.7704826038159371</v>
      </c>
      <c r="AG71" s="73">
        <f t="shared" si="17"/>
        <v>-0.9101123595505618</v>
      </c>
      <c r="AH71" s="74">
        <v>46861.95</v>
      </c>
      <c r="AI71" s="75">
        <v>4278</v>
      </c>
      <c r="AJ71" s="76">
        <f aca="true" t="shared" si="19" ref="AJ71:AJ79">AH71/AI71</f>
        <v>10.954172510518934</v>
      </c>
      <c r="AK71" s="117"/>
      <c r="AL71" s="118"/>
    </row>
    <row r="72" spans="1:38" s="29" customFormat="1" ht="11.25">
      <c r="A72" s="32">
        <v>66</v>
      </c>
      <c r="B72" s="52"/>
      <c r="C72" s="53" t="s">
        <v>74</v>
      </c>
      <c r="D72" s="54" t="s">
        <v>35</v>
      </c>
      <c r="E72" s="55" t="s">
        <v>75</v>
      </c>
      <c r="F72" s="56">
        <v>42874</v>
      </c>
      <c r="G72" s="57" t="s">
        <v>46</v>
      </c>
      <c r="H72" s="58">
        <v>141</v>
      </c>
      <c r="I72" s="58">
        <v>1</v>
      </c>
      <c r="J72" s="113">
        <v>1</v>
      </c>
      <c r="K72" s="59">
        <v>10</v>
      </c>
      <c r="L72" s="60">
        <v>0</v>
      </c>
      <c r="M72" s="61">
        <v>0</v>
      </c>
      <c r="N72" s="60">
        <v>0</v>
      </c>
      <c r="O72" s="61">
        <v>0</v>
      </c>
      <c r="P72" s="60">
        <v>0</v>
      </c>
      <c r="Q72" s="61">
        <v>0</v>
      </c>
      <c r="R72" s="62">
        <f t="shared" si="11"/>
        <v>0</v>
      </c>
      <c r="S72" s="63">
        <f t="shared" si="12"/>
        <v>0</v>
      </c>
      <c r="T72" s="64">
        <f>S72/J72</f>
        <v>0</v>
      </c>
      <c r="U72" s="65" t="e">
        <f t="shared" si="13"/>
        <v>#DIV/0!</v>
      </c>
      <c r="V72" s="66">
        <v>0</v>
      </c>
      <c r="W72" s="67">
        <v>0</v>
      </c>
      <c r="X72" s="68">
        <f t="shared" si="14"/>
      </c>
      <c r="Y72" s="68">
        <f t="shared" si="15"/>
      </c>
      <c r="Z72" s="69">
        <v>246</v>
      </c>
      <c r="AA72" s="85">
        <v>24</v>
      </c>
      <c r="AB72" s="64">
        <f>AA72/J72</f>
        <v>24</v>
      </c>
      <c r="AC72" s="65">
        <f t="shared" si="18"/>
        <v>10.25</v>
      </c>
      <c r="AD72" s="119">
        <v>795</v>
      </c>
      <c r="AE72" s="120">
        <v>196</v>
      </c>
      <c r="AF72" s="73">
        <f t="shared" si="16"/>
        <v>-0.690566037735849</v>
      </c>
      <c r="AG72" s="73">
        <f t="shared" si="17"/>
        <v>-0.8775510204081632</v>
      </c>
      <c r="AH72" s="83">
        <v>246</v>
      </c>
      <c r="AI72" s="84">
        <v>24</v>
      </c>
      <c r="AJ72" s="76">
        <f t="shared" si="19"/>
        <v>10.25</v>
      </c>
      <c r="AK72" s="117"/>
      <c r="AL72" s="118"/>
    </row>
    <row r="73" spans="1:38" s="29" customFormat="1" ht="11.25">
      <c r="A73" s="32">
        <v>67</v>
      </c>
      <c r="B73" s="52"/>
      <c r="C73" s="53" t="s">
        <v>136</v>
      </c>
      <c r="D73" s="54" t="s">
        <v>39</v>
      </c>
      <c r="E73" s="55" t="s">
        <v>136</v>
      </c>
      <c r="F73" s="56">
        <v>43084</v>
      </c>
      <c r="G73" s="57" t="s">
        <v>50</v>
      </c>
      <c r="H73" s="58">
        <v>20</v>
      </c>
      <c r="I73" s="58">
        <v>1</v>
      </c>
      <c r="J73" s="113">
        <v>1</v>
      </c>
      <c r="K73" s="59">
        <v>5</v>
      </c>
      <c r="L73" s="60">
        <v>0</v>
      </c>
      <c r="M73" s="61">
        <v>0</v>
      </c>
      <c r="N73" s="60">
        <v>60</v>
      </c>
      <c r="O73" s="61">
        <v>6</v>
      </c>
      <c r="P73" s="60">
        <v>20</v>
      </c>
      <c r="Q73" s="61">
        <v>2</v>
      </c>
      <c r="R73" s="62">
        <f t="shared" si="11"/>
        <v>80</v>
      </c>
      <c r="S73" s="63">
        <f t="shared" si="12"/>
        <v>8</v>
      </c>
      <c r="T73" s="64">
        <f>S73/J73</f>
        <v>8</v>
      </c>
      <c r="U73" s="65">
        <f t="shared" si="13"/>
        <v>10</v>
      </c>
      <c r="V73" s="66">
        <v>381</v>
      </c>
      <c r="W73" s="67">
        <v>41</v>
      </c>
      <c r="X73" s="68">
        <f t="shared" si="14"/>
        <v>-0.7900262467191601</v>
      </c>
      <c r="Y73" s="68">
        <f t="shared" si="15"/>
        <v>-0.8048780487804879</v>
      </c>
      <c r="Z73" s="69">
        <v>208</v>
      </c>
      <c r="AA73" s="70">
        <v>23</v>
      </c>
      <c r="AB73" s="64">
        <f>AA73/J73</f>
        <v>23</v>
      </c>
      <c r="AC73" s="65">
        <f t="shared" si="18"/>
        <v>9.043478260869565</v>
      </c>
      <c r="AD73" s="119">
        <v>503</v>
      </c>
      <c r="AE73" s="121">
        <v>54</v>
      </c>
      <c r="AF73" s="73">
        <f t="shared" si="16"/>
        <v>-0.5864811133200796</v>
      </c>
      <c r="AG73" s="73">
        <f t="shared" si="17"/>
        <v>-0.5740740740740741</v>
      </c>
      <c r="AH73" s="74">
        <v>7945</v>
      </c>
      <c r="AI73" s="75">
        <v>864</v>
      </c>
      <c r="AJ73" s="76">
        <f t="shared" si="19"/>
        <v>9.195601851851851</v>
      </c>
      <c r="AK73" s="117"/>
      <c r="AL73" s="118"/>
    </row>
    <row r="74" spans="1:38" s="29" customFormat="1" ht="11.25">
      <c r="A74" s="32">
        <v>68</v>
      </c>
      <c r="B74" s="52"/>
      <c r="C74" s="53" t="s">
        <v>116</v>
      </c>
      <c r="D74" s="54" t="s">
        <v>33</v>
      </c>
      <c r="E74" s="55" t="s">
        <v>117</v>
      </c>
      <c r="F74" s="56">
        <v>43056</v>
      </c>
      <c r="G74" s="57" t="s">
        <v>46</v>
      </c>
      <c r="H74" s="58">
        <v>22</v>
      </c>
      <c r="I74" s="58">
        <v>1</v>
      </c>
      <c r="J74" s="113">
        <v>1</v>
      </c>
      <c r="K74" s="59">
        <v>9</v>
      </c>
      <c r="L74" s="60">
        <v>0</v>
      </c>
      <c r="M74" s="61">
        <v>0</v>
      </c>
      <c r="N74" s="60">
        <v>0</v>
      </c>
      <c r="O74" s="61">
        <v>0</v>
      </c>
      <c r="P74" s="60">
        <v>0</v>
      </c>
      <c r="Q74" s="61">
        <v>0</v>
      </c>
      <c r="R74" s="62">
        <f t="shared" si="11"/>
        <v>0</v>
      </c>
      <c r="S74" s="63">
        <f t="shared" si="12"/>
        <v>0</v>
      </c>
      <c r="T74" s="64">
        <f>S74/J74</f>
        <v>0</v>
      </c>
      <c r="U74" s="65" t="e">
        <f t="shared" si="13"/>
        <v>#DIV/0!</v>
      </c>
      <c r="V74" s="66">
        <v>0</v>
      </c>
      <c r="W74" s="67">
        <v>0</v>
      </c>
      <c r="X74" s="68">
        <f t="shared" si="14"/>
      </c>
      <c r="Y74" s="68">
        <f t="shared" si="15"/>
      </c>
      <c r="Z74" s="69">
        <v>304</v>
      </c>
      <c r="AA74" s="85">
        <v>21</v>
      </c>
      <c r="AB74" s="64">
        <f>AA74/J74</f>
        <v>21</v>
      </c>
      <c r="AC74" s="65">
        <f t="shared" si="18"/>
        <v>14.476190476190476</v>
      </c>
      <c r="AD74" s="119">
        <v>2496</v>
      </c>
      <c r="AE74" s="120">
        <v>196</v>
      </c>
      <c r="AF74" s="73">
        <f t="shared" si="16"/>
        <v>-0.8782051282051282</v>
      </c>
      <c r="AG74" s="73">
        <f t="shared" si="17"/>
        <v>-0.8928571428571429</v>
      </c>
      <c r="AH74" s="83">
        <v>304</v>
      </c>
      <c r="AI74" s="84">
        <v>21</v>
      </c>
      <c r="AJ74" s="76">
        <f t="shared" si="19"/>
        <v>14.476190476190476</v>
      </c>
      <c r="AK74" s="117"/>
      <c r="AL74" s="118"/>
    </row>
    <row r="75" spans="1:38" s="29" customFormat="1" ht="11.25">
      <c r="A75" s="32">
        <v>69</v>
      </c>
      <c r="B75" s="52"/>
      <c r="C75" s="53" t="s">
        <v>104</v>
      </c>
      <c r="D75" s="54" t="s">
        <v>40</v>
      </c>
      <c r="E75" s="55" t="s">
        <v>104</v>
      </c>
      <c r="F75" s="56">
        <v>43035</v>
      </c>
      <c r="G75" s="57" t="s">
        <v>49</v>
      </c>
      <c r="H75" s="58">
        <v>27</v>
      </c>
      <c r="I75" s="58">
        <v>1</v>
      </c>
      <c r="J75" s="113">
        <v>1</v>
      </c>
      <c r="K75" s="59">
        <v>12</v>
      </c>
      <c r="L75" s="60">
        <v>0</v>
      </c>
      <c r="M75" s="61">
        <v>0</v>
      </c>
      <c r="N75" s="60">
        <v>0</v>
      </c>
      <c r="O75" s="61">
        <v>0</v>
      </c>
      <c r="P75" s="60">
        <v>0</v>
      </c>
      <c r="Q75" s="61">
        <v>0</v>
      </c>
      <c r="R75" s="62">
        <f t="shared" si="11"/>
        <v>0</v>
      </c>
      <c r="S75" s="63">
        <f t="shared" si="12"/>
        <v>0</v>
      </c>
      <c r="T75" s="64">
        <f>S75/J75</f>
        <v>0</v>
      </c>
      <c r="U75" s="65" t="e">
        <f t="shared" si="13"/>
        <v>#DIV/0!</v>
      </c>
      <c r="V75" s="66">
        <v>706</v>
      </c>
      <c r="W75" s="67">
        <v>80</v>
      </c>
      <c r="X75" s="68">
        <f t="shared" si="14"/>
        <v>-1</v>
      </c>
      <c r="Y75" s="68">
        <f t="shared" si="15"/>
        <v>-1</v>
      </c>
      <c r="Z75" s="69">
        <v>210</v>
      </c>
      <c r="AA75" s="70">
        <v>21</v>
      </c>
      <c r="AB75" s="64">
        <f>AA75/J75</f>
        <v>21</v>
      </c>
      <c r="AC75" s="65">
        <f t="shared" si="18"/>
        <v>10</v>
      </c>
      <c r="AD75" s="119">
        <v>90</v>
      </c>
      <c r="AE75" s="121">
        <v>9</v>
      </c>
      <c r="AF75" s="73">
        <f t="shared" si="16"/>
        <v>1.3333333333333333</v>
      </c>
      <c r="AG75" s="73">
        <f t="shared" si="17"/>
        <v>1.3333333333333333</v>
      </c>
      <c r="AH75" s="74">
        <v>175491.97</v>
      </c>
      <c r="AI75" s="75">
        <v>15898</v>
      </c>
      <c r="AJ75" s="76">
        <f t="shared" si="19"/>
        <v>11.038619323185307</v>
      </c>
      <c r="AK75" s="117"/>
      <c r="AL75" s="118"/>
    </row>
    <row r="76" spans="1:38" s="29" customFormat="1" ht="11.25">
      <c r="A76" s="32">
        <v>70</v>
      </c>
      <c r="B76" s="86"/>
      <c r="C76" s="78" t="s">
        <v>113</v>
      </c>
      <c r="D76" s="79" t="s">
        <v>37</v>
      </c>
      <c r="E76" s="80" t="s">
        <v>113</v>
      </c>
      <c r="F76" s="81">
        <v>43042</v>
      </c>
      <c r="G76" s="57" t="s">
        <v>45</v>
      </c>
      <c r="H76" s="82">
        <v>214</v>
      </c>
      <c r="I76" s="82">
        <v>1</v>
      </c>
      <c r="J76" s="113">
        <v>1</v>
      </c>
      <c r="K76" s="59">
        <v>7</v>
      </c>
      <c r="L76" s="60">
        <v>0</v>
      </c>
      <c r="M76" s="61">
        <v>0</v>
      </c>
      <c r="N76" s="60">
        <v>0</v>
      </c>
      <c r="O76" s="61">
        <v>0</v>
      </c>
      <c r="P76" s="60">
        <v>0</v>
      </c>
      <c r="Q76" s="61">
        <v>0</v>
      </c>
      <c r="R76" s="62">
        <f t="shared" si="11"/>
        <v>0</v>
      </c>
      <c r="S76" s="63">
        <f t="shared" si="12"/>
        <v>0</v>
      </c>
      <c r="T76" s="64">
        <f>S76/J76</f>
        <v>0</v>
      </c>
      <c r="U76" s="65" t="e">
        <f t="shared" si="13"/>
        <v>#DIV/0!</v>
      </c>
      <c r="V76" s="66">
        <v>3189</v>
      </c>
      <c r="W76" s="67">
        <v>248</v>
      </c>
      <c r="X76" s="68">
        <f t="shared" si="14"/>
        <v>-1</v>
      </c>
      <c r="Y76" s="68">
        <f t="shared" si="15"/>
        <v>-1</v>
      </c>
      <c r="Z76" s="69">
        <v>540</v>
      </c>
      <c r="AA76" s="70">
        <v>18</v>
      </c>
      <c r="AB76" s="64">
        <f>AA76/J76</f>
        <v>18</v>
      </c>
      <c r="AC76" s="65">
        <f t="shared" si="18"/>
        <v>30</v>
      </c>
      <c r="AD76" s="119">
        <v>3389</v>
      </c>
      <c r="AE76" s="121">
        <v>261</v>
      </c>
      <c r="AF76" s="73">
        <f t="shared" si="16"/>
        <v>-0.8406609619356742</v>
      </c>
      <c r="AG76" s="73">
        <f t="shared" si="17"/>
        <v>-0.9310344827586207</v>
      </c>
      <c r="AH76" s="83">
        <v>2956749.8200000003</v>
      </c>
      <c r="AI76" s="84">
        <v>230588</v>
      </c>
      <c r="AJ76" s="76">
        <f t="shared" si="19"/>
        <v>12.822652609849603</v>
      </c>
      <c r="AK76" s="117"/>
      <c r="AL76" s="118"/>
    </row>
    <row r="77" spans="1:38" s="29" customFormat="1" ht="11.25">
      <c r="A77" s="32">
        <v>71</v>
      </c>
      <c r="B77" s="52"/>
      <c r="C77" s="53" t="s">
        <v>133</v>
      </c>
      <c r="D77" s="54" t="s">
        <v>37</v>
      </c>
      <c r="E77" s="55" t="s">
        <v>132</v>
      </c>
      <c r="F77" s="56">
        <v>43084</v>
      </c>
      <c r="G77" s="57" t="s">
        <v>46</v>
      </c>
      <c r="H77" s="58">
        <v>45</v>
      </c>
      <c r="I77" s="58">
        <v>1</v>
      </c>
      <c r="J77" s="113">
        <v>1</v>
      </c>
      <c r="K77" s="59">
        <v>5</v>
      </c>
      <c r="L77" s="60">
        <v>0</v>
      </c>
      <c r="M77" s="61">
        <v>0</v>
      </c>
      <c r="N77" s="60">
        <v>0</v>
      </c>
      <c r="O77" s="61">
        <v>0</v>
      </c>
      <c r="P77" s="60">
        <v>0</v>
      </c>
      <c r="Q77" s="61">
        <v>0</v>
      </c>
      <c r="R77" s="62">
        <f t="shared" si="11"/>
        <v>0</v>
      </c>
      <c r="S77" s="63">
        <f t="shared" si="12"/>
        <v>0</v>
      </c>
      <c r="T77" s="64">
        <f>S77/J77</f>
        <v>0</v>
      </c>
      <c r="U77" s="65" t="e">
        <f t="shared" si="13"/>
        <v>#DIV/0!</v>
      </c>
      <c r="V77" s="66">
        <v>0</v>
      </c>
      <c r="W77" s="67">
        <v>0</v>
      </c>
      <c r="X77" s="68">
        <f t="shared" si="14"/>
      </c>
      <c r="Y77" s="68">
        <f t="shared" si="15"/>
      </c>
      <c r="Z77" s="69">
        <v>102</v>
      </c>
      <c r="AA77" s="70">
        <v>8</v>
      </c>
      <c r="AB77" s="64">
        <f>AA77/J77</f>
        <v>8</v>
      </c>
      <c r="AC77" s="65">
        <f t="shared" si="18"/>
        <v>12.75</v>
      </c>
      <c r="AD77" s="119">
        <v>1383</v>
      </c>
      <c r="AE77" s="121">
        <v>257</v>
      </c>
      <c r="AF77" s="73">
        <f t="shared" si="16"/>
        <v>-0.9262472885032538</v>
      </c>
      <c r="AG77" s="73">
        <f t="shared" si="17"/>
        <v>-0.9688715953307393</v>
      </c>
      <c r="AH77" s="87">
        <v>102</v>
      </c>
      <c r="AI77" s="88">
        <v>8</v>
      </c>
      <c r="AJ77" s="76">
        <f t="shared" si="19"/>
        <v>12.75</v>
      </c>
      <c r="AK77" s="117"/>
      <c r="AL77" s="118"/>
    </row>
    <row r="78" spans="1:38" s="29" customFormat="1" ht="11.25">
      <c r="A78" s="32">
        <v>72</v>
      </c>
      <c r="B78" s="52"/>
      <c r="C78" s="53" t="s">
        <v>126</v>
      </c>
      <c r="D78" s="54" t="s">
        <v>44</v>
      </c>
      <c r="E78" s="55" t="s">
        <v>126</v>
      </c>
      <c r="F78" s="56">
        <v>43070</v>
      </c>
      <c r="G78" s="57" t="s">
        <v>49</v>
      </c>
      <c r="H78" s="58">
        <v>11</v>
      </c>
      <c r="I78" s="58">
        <v>1</v>
      </c>
      <c r="J78" s="113">
        <v>1</v>
      </c>
      <c r="K78" s="59">
        <v>7</v>
      </c>
      <c r="L78" s="60">
        <v>0</v>
      </c>
      <c r="M78" s="61">
        <v>0</v>
      </c>
      <c r="N78" s="60">
        <v>0</v>
      </c>
      <c r="O78" s="61">
        <v>0</v>
      </c>
      <c r="P78" s="60">
        <v>0</v>
      </c>
      <c r="Q78" s="61">
        <v>0</v>
      </c>
      <c r="R78" s="62">
        <f t="shared" si="11"/>
        <v>0</v>
      </c>
      <c r="S78" s="63">
        <f t="shared" si="12"/>
        <v>0</v>
      </c>
      <c r="T78" s="64">
        <f>S78/J78</f>
        <v>0</v>
      </c>
      <c r="U78" s="65" t="e">
        <f t="shared" si="13"/>
        <v>#DIV/0!</v>
      </c>
      <c r="V78" s="66">
        <v>0</v>
      </c>
      <c r="W78" s="67">
        <v>0</v>
      </c>
      <c r="X78" s="68">
        <f t="shared" si="14"/>
      </c>
      <c r="Y78" s="68">
        <f t="shared" si="15"/>
      </c>
      <c r="Z78" s="69">
        <v>80</v>
      </c>
      <c r="AA78" s="70">
        <v>8</v>
      </c>
      <c r="AB78" s="64">
        <f>AA78/J78</f>
        <v>8</v>
      </c>
      <c r="AC78" s="65">
        <f t="shared" si="18"/>
        <v>10</v>
      </c>
      <c r="AD78" s="119">
        <v>20</v>
      </c>
      <c r="AE78" s="121">
        <v>2</v>
      </c>
      <c r="AF78" s="73">
        <f t="shared" si="16"/>
        <v>3</v>
      </c>
      <c r="AG78" s="73">
        <f t="shared" si="17"/>
        <v>3</v>
      </c>
      <c r="AH78" s="74">
        <v>29065.6</v>
      </c>
      <c r="AI78" s="75">
        <v>2724</v>
      </c>
      <c r="AJ78" s="76">
        <f t="shared" si="19"/>
        <v>10.670190895741555</v>
      </c>
      <c r="AK78" s="117"/>
      <c r="AL78" s="118"/>
    </row>
    <row r="79" spans="1:38" s="29" customFormat="1" ht="11.25">
      <c r="A79" s="32">
        <v>73</v>
      </c>
      <c r="B79" s="52"/>
      <c r="C79" s="78" t="s">
        <v>143</v>
      </c>
      <c r="D79" s="79" t="s">
        <v>56</v>
      </c>
      <c r="E79" s="80" t="s">
        <v>143</v>
      </c>
      <c r="F79" s="81">
        <v>43091</v>
      </c>
      <c r="G79" s="57" t="s">
        <v>36</v>
      </c>
      <c r="H79" s="82">
        <v>190</v>
      </c>
      <c r="I79" s="82">
        <v>1</v>
      </c>
      <c r="J79" s="113">
        <v>1</v>
      </c>
      <c r="K79" s="59">
        <v>4</v>
      </c>
      <c r="L79" s="60">
        <v>0</v>
      </c>
      <c r="M79" s="61">
        <v>0</v>
      </c>
      <c r="N79" s="60">
        <v>28</v>
      </c>
      <c r="O79" s="61">
        <v>3</v>
      </c>
      <c r="P79" s="60">
        <v>18</v>
      </c>
      <c r="Q79" s="61">
        <v>2</v>
      </c>
      <c r="R79" s="62">
        <f t="shared" si="11"/>
        <v>46</v>
      </c>
      <c r="S79" s="63">
        <f t="shared" si="12"/>
        <v>5</v>
      </c>
      <c r="T79" s="64">
        <f>S79/J79</f>
        <v>5</v>
      </c>
      <c r="U79" s="65">
        <f t="shared" si="13"/>
        <v>9.2</v>
      </c>
      <c r="V79" s="66">
        <v>5775</v>
      </c>
      <c r="W79" s="67">
        <v>476</v>
      </c>
      <c r="X79" s="68">
        <f t="shared" si="14"/>
        <v>-0.992034632034632</v>
      </c>
      <c r="Y79" s="68">
        <f t="shared" si="15"/>
        <v>-0.9894957983193278</v>
      </c>
      <c r="Z79" s="69">
        <v>46</v>
      </c>
      <c r="AA79" s="85">
        <v>5</v>
      </c>
      <c r="AB79" s="64">
        <f>AA79/J79</f>
        <v>5</v>
      </c>
      <c r="AC79" s="65">
        <f t="shared" si="18"/>
        <v>9.2</v>
      </c>
      <c r="AD79" s="119">
        <v>14155</v>
      </c>
      <c r="AE79" s="120">
        <v>1148</v>
      </c>
      <c r="AF79" s="73">
        <f t="shared" si="16"/>
        <v>-0.996750264924055</v>
      </c>
      <c r="AG79" s="73">
        <f t="shared" si="17"/>
        <v>-0.9956445993031359</v>
      </c>
      <c r="AH79" s="83">
        <v>759781</v>
      </c>
      <c r="AI79" s="84">
        <v>59345</v>
      </c>
      <c r="AJ79" s="76">
        <f t="shared" si="19"/>
        <v>12.802780352177942</v>
      </c>
      <c r="AK79" s="117"/>
      <c r="AL79" s="118"/>
    </row>
    <row r="80" spans="1:36" ht="11.25">
      <c r="A80" s="91"/>
      <c r="B80" s="91"/>
      <c r="C80" s="91"/>
      <c r="D80" s="92"/>
      <c r="E80" s="93"/>
      <c r="F80" s="94"/>
      <c r="G80" s="95"/>
      <c r="H80" s="96"/>
      <c r="I80" s="96"/>
      <c r="J80" s="114"/>
      <c r="K80" s="97"/>
      <c r="L80" s="98"/>
      <c r="M80" s="99"/>
      <c r="N80" s="98"/>
      <c r="O80" s="99"/>
      <c r="P80" s="100"/>
      <c r="Q80" s="101"/>
      <c r="R80" s="62"/>
      <c r="S80" s="63"/>
      <c r="T80" s="102"/>
      <c r="U80" s="103"/>
      <c r="V80" s="103"/>
      <c r="W80" s="103"/>
      <c r="X80" s="68">
        <f>IF(V80&lt;&gt;0,-(V80-R80)/V80,"")</f>
      </c>
      <c r="Y80" s="68">
        <f>IF(W80&lt;&gt;0,-(W80-S80)/W80,"")</f>
      </c>
      <c r="Z80" s="100"/>
      <c r="AA80" s="101"/>
      <c r="AB80" s="99"/>
      <c r="AC80" s="98"/>
      <c r="AD80" s="98"/>
      <c r="AE80" s="98"/>
      <c r="AF80" s="73">
        <f>IF(AD80&lt;&gt;0,-(AD80-Z80)/AD80,"")</f>
      </c>
      <c r="AG80" s="73">
        <f>IF(AE80&lt;&gt;0,-(AE80-AA80)/AE80,"")</f>
      </c>
      <c r="AH80" s="73"/>
      <c r="AI80" s="104"/>
      <c r="AJ80" s="105"/>
    </row>
  </sheetData>
  <sheetProtection formatCells="0" formatColumns="0" formatRows="0" insertColumns="0" insertRows="0" insertHyperlinks="0" deleteColumns="0" deleteRows="0" sort="0" autoFilter="0" pivotTables="0"/>
  <mergeCells count="15">
    <mergeCell ref="AH4:AJ4"/>
    <mergeCell ref="Z4:AA4"/>
    <mergeCell ref="AB4:AC4"/>
    <mergeCell ref="AD4:AE4"/>
    <mergeCell ref="AF4:AG4"/>
    <mergeCell ref="B1:C1"/>
    <mergeCell ref="B2:C2"/>
    <mergeCell ref="B3:C3"/>
    <mergeCell ref="L4:M4"/>
    <mergeCell ref="N4:O4"/>
    <mergeCell ref="P4:Q4"/>
    <mergeCell ref="L1:AJ3"/>
    <mergeCell ref="R4:U4"/>
    <mergeCell ref="V4:W4"/>
    <mergeCell ref="X4:Y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2018-01-19T21:32:53Z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