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30" windowWidth="24075" windowHeight="7620" tabRatio="813" activeTab="0"/>
  </bookViews>
  <sheets>
    <sheet name="27.10-2.11.2017 (hafta)" sheetId="1" r:id="rId1"/>
  </sheets>
  <definedNames>
    <definedName name="_xlnm.Print_Area" localSheetId="0">'27.10-2.11.2017 (hafta)'!#REF!</definedName>
  </definedNames>
  <calcPr fullCalcOnLoad="1"/>
</workbook>
</file>

<file path=xl/sharedStrings.xml><?xml version="1.0" encoding="utf-8"?>
<sst xmlns="http://schemas.openxmlformats.org/spreadsheetml/2006/main" count="291" uniqueCount="151">
  <si>
    <t xml:space="preserve"> </t>
  </si>
  <si>
    <t>Türkiye Haftalık Bilet Satışı ve Hasılat Raporu</t>
  </si>
  <si>
    <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</si>
  <si>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</si>
  <si>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</si>
  <si>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</si>
  <si>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</si>
  <si>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</si>
  <si>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DEĞİŞİM</t>
  </si>
  <si>
    <t>HAFTALIK</t>
  </si>
  <si>
    <t>SON HAFTA</t>
  </si>
  <si>
    <t>KÜMÜLATİF</t>
  </si>
  <si>
    <t>FİLMİN ORİJİNAL ADI</t>
  </si>
  <si>
    <t>SINIFLANDIRMA</t>
  </si>
  <si>
    <t>FİLMİN TÜRKÇE ADI</t>
  </si>
  <si>
    <t>VİZYON TARİHİ</t>
  </si>
  <si>
    <t>DAĞITIM</t>
  </si>
  <si>
    <t>LOKASYON</t>
  </si>
  <si>
    <t>PERDE</t>
  </si>
  <si>
    <t>HAFTA</t>
  </si>
  <si>
    <t>HASILAT</t>
  </si>
  <si>
    <t>BİLET SATIŞ</t>
  </si>
  <si>
    <t xml:space="preserve">HASILAT </t>
  </si>
  <si>
    <r>
      <t xml:space="preserve">BİLET SATIŞ    </t>
    </r>
    <r>
      <rPr>
        <b/>
        <sz val="7"/>
        <color indexed="10"/>
        <rFont val="Webdings"/>
        <family val="1"/>
      </rPr>
      <t>6</t>
    </r>
  </si>
  <si>
    <t>ORTALAMA
BİLET ADEDİ</t>
  </si>
  <si>
    <t>ORTALAMA
BİLET FİYATI</t>
  </si>
  <si>
    <t>BİLET</t>
  </si>
  <si>
    <t>HASILAT %</t>
  </si>
  <si>
    <r>
      <t xml:space="preserve">BİLET </t>
    </r>
    <r>
      <rPr>
        <b/>
        <sz val="7"/>
        <color indexed="10"/>
        <rFont val="Webdings"/>
        <family val="1"/>
      </rPr>
      <t>6</t>
    </r>
  </si>
  <si>
    <t>BİLET       %</t>
  </si>
  <si>
    <t>YENİ</t>
  </si>
  <si>
    <t>JOHN WICK 2</t>
  </si>
  <si>
    <t>15+</t>
  </si>
  <si>
    <t>CHANTIER FILMS</t>
  </si>
  <si>
    <t>18+</t>
  </si>
  <si>
    <t>UIP TURKEY</t>
  </si>
  <si>
    <t>7+</t>
  </si>
  <si>
    <t>7A</t>
  </si>
  <si>
    <t>G</t>
  </si>
  <si>
    <t>7+13A</t>
  </si>
  <si>
    <t>WARNER BROS. TURKEY</t>
  </si>
  <si>
    <t>13+</t>
  </si>
  <si>
    <t>TME</t>
  </si>
  <si>
    <t>BİR FİLM</t>
  </si>
  <si>
    <t>BS DAĞITIM</t>
  </si>
  <si>
    <t>MC FİLM</t>
  </si>
  <si>
    <t>KURMACA</t>
  </si>
  <si>
    <t>LOS ILUSIONAUTAS</t>
  </si>
  <si>
    <t>MİNİK KAHRAMANLAR: MACERA PEŞİNDE</t>
  </si>
  <si>
    <t>DERİN FİLM</t>
  </si>
  <si>
    <t>13+15A</t>
  </si>
  <si>
    <t>DER KLEINE RABE SOCKE</t>
  </si>
  <si>
    <t>AFACANLAR TAKIMI: BÜYÜK YARIŞ</t>
  </si>
  <si>
    <t>DEĞİŞTİR BAKALIM</t>
  </si>
  <si>
    <t>DEĞİŞİTİR BAKALIM</t>
  </si>
  <si>
    <t>SOYGUN</t>
  </si>
  <si>
    <t>İZ</t>
  </si>
  <si>
    <t>İKSİR</t>
  </si>
  <si>
    <t>ROLL CAPTION / TİGLON</t>
  </si>
  <si>
    <t>SÜPERSTAR</t>
  </si>
  <si>
    <t>KOCA DÜNYA</t>
  </si>
  <si>
    <t>BOSS BABY</t>
  </si>
  <si>
    <t>PATRON BEBEK</t>
  </si>
  <si>
    <t>MİRAÇ</t>
  </si>
  <si>
    <t>TESTROL ES LELEKROL</t>
  </si>
  <si>
    <t>BEDEN VE RUH</t>
  </si>
  <si>
    <t>MASHA I MEDVED</t>
  </si>
  <si>
    <t>MAŞA İLE KOCA AYI</t>
  </si>
  <si>
    <t>ZER</t>
  </si>
  <si>
    <t>ÇIKIŞ KOPYA SAYISI</t>
  </si>
  <si>
    <t>666 CİN MUSALLATI</t>
  </si>
  <si>
    <t>KAYGI</t>
  </si>
  <si>
    <t>KAHRAMANLAR TAKIMI</t>
  </si>
  <si>
    <t>XI YOU JI ZHI DA SHENG GUI LAI</t>
  </si>
  <si>
    <t>KEDİ</t>
  </si>
  <si>
    <t>FFD</t>
  </si>
  <si>
    <t>DIE HASCHENSCHULE: JAGD NACH DEM GOLDENEN</t>
  </si>
  <si>
    <t>TAVŞAN OKULU</t>
  </si>
  <si>
    <t>BERLİN SENDROMU</t>
  </si>
  <si>
    <t>BERLIN SYNDROME</t>
  </si>
  <si>
    <t>GENCO</t>
  </si>
  <si>
    <t>DORU</t>
  </si>
  <si>
    <t>APPRENTICE</t>
  </si>
  <si>
    <t>AY KARDEŞLER 3: SİRKTE CURCUNA</t>
  </si>
  <si>
    <t>BOONIE BEARS: THE BIG TOP SECRET</t>
  </si>
  <si>
    <t>XX</t>
  </si>
  <si>
    <t>KORKU TÜNELİ</t>
  </si>
  <si>
    <t>CGVMARS DAĞITIM</t>
  </si>
  <si>
    <t>ZOMBİ EKSPRESİ</t>
  </si>
  <si>
    <t>BUSAN HAENG</t>
  </si>
  <si>
    <t>ÇIRAK</t>
  </si>
  <si>
    <t>LES AS DE LA JUNGLE - OPERATION BENQUISE</t>
  </si>
  <si>
    <t>ORMAN ÇETESİ</t>
  </si>
  <si>
    <t>THE MOJICONS</t>
  </si>
  <si>
    <t>SEVİMLİ EMOJİLER</t>
  </si>
  <si>
    <t>DANGAL</t>
  </si>
  <si>
    <t>L'AMANT DOUBLE</t>
  </si>
  <si>
    <t>TUTKU OYUNU</t>
  </si>
  <si>
    <t>DESPICABLE ME 3</t>
  </si>
  <si>
    <t>ÇILGIN HIRSIZ 3</t>
  </si>
  <si>
    <t>WHAT HAPPENED TO MONDAY</t>
  </si>
  <si>
    <t>YEDİNCİ HAYAT</t>
  </si>
  <si>
    <t>YARIM KALAN</t>
  </si>
  <si>
    <t>THE SON OF BIGFOOT</t>
  </si>
  <si>
    <t>KOCA AYAK VE OĞLU</t>
  </si>
  <si>
    <t>KAÇIŞ ODASI</t>
  </si>
  <si>
    <t>ESCAPE ROOM</t>
  </si>
  <si>
    <t>POKOT</t>
  </si>
  <si>
    <t>KINGSMAN 2: THE GOLDEN CIRCLE</t>
  </si>
  <si>
    <t>KINGSMAN: ALTIN ÇEMBER</t>
  </si>
  <si>
    <t>AY LAV YU TUU</t>
  </si>
  <si>
    <t>FİRARDAYIZ</t>
  </si>
  <si>
    <t>SUSPIRIA</t>
  </si>
  <si>
    <t>KURTLAR VADİSİ: VATAN</t>
  </si>
  <si>
    <t>BENİM VAROŞ HİKAYEM</t>
  </si>
  <si>
    <t>THE LEGO NINJAGO MOVIE</t>
  </si>
  <si>
    <t>LEGO NINJAGO FİLMİ</t>
  </si>
  <si>
    <t>REBEL IN THE RYE</t>
  </si>
  <si>
    <t>ÇAVDAR TARLASINDAKİ ASİ</t>
  </si>
  <si>
    <t>MY LITTLE PONY FİLMİ</t>
  </si>
  <si>
    <t>MY LITTLE PONY: THE MOVIE</t>
  </si>
  <si>
    <t>BABAM</t>
  </si>
  <si>
    <t>BLADE RUNNER 2049: BIÇAK SIRTI</t>
  </si>
  <si>
    <t>BLADE RUNNER 2049</t>
  </si>
  <si>
    <t>HAPPY END</t>
  </si>
  <si>
    <t>MUTLU SON</t>
  </si>
  <si>
    <t>LIGHTING DINDIN</t>
  </si>
  <si>
    <t>BÜYÜLÜ KANATLAR</t>
  </si>
  <si>
    <t>HAPPY DEATH DAY</t>
  </si>
  <si>
    <t>ÖLÜM GÜNÜN KUTLU OLSUN</t>
  </si>
  <si>
    <t>KAYSERİ ASLANI</t>
  </si>
  <si>
    <t>CİNGÖZ RECAİ</t>
  </si>
  <si>
    <t>BİR NEFES YETER</t>
  </si>
  <si>
    <t>İŞE YARAR BİR ŞEY</t>
  </si>
  <si>
    <t>GOOD TIME</t>
  </si>
  <si>
    <t>DAMAT TAKIMI</t>
  </si>
  <si>
    <t>SECRET SUPERSTAR</t>
  </si>
  <si>
    <t>İLK ÖPÜCÜK</t>
  </si>
  <si>
    <t>A STORK'S JOURNEY</t>
  </si>
  <si>
    <t>BAK ŞU LEYLEĞE</t>
  </si>
  <si>
    <t>BÖLÜK</t>
  </si>
  <si>
    <t>GEOSTORM</t>
  </si>
  <si>
    <t>UZAYDAN GELEN FIRTINA</t>
  </si>
  <si>
    <t>YOL ARKADAŞIM</t>
  </si>
  <si>
    <t>THOR: RAGNAROK</t>
  </si>
  <si>
    <t>AYLA</t>
  </si>
  <si>
    <t>YEŞİLÇAM</t>
  </si>
  <si>
    <t>ORHAN PAMUK'A SÖYLEMEYİN KARSTA ÇEKTİĞİM FİLMDE KAR ROMANI DA VAR</t>
  </si>
  <si>
    <t>ORHAN PAMUK'A SÖYLEMEYİN KARS'TA ÇEKTİĞİM FİLMDE KAR ROMANI DA VAR</t>
  </si>
  <si>
    <t>1</t>
  </si>
  <si>
    <t>27 EKİM - 2 KASIM 2017 / 44. VİZYON HAFTASI</t>
  </si>
</sst>
</file>

<file path=xl/styles.xml><?xml version="1.0" encoding="utf-8"?>
<styleSheet xmlns="http://schemas.openxmlformats.org/spreadsheetml/2006/main">
  <numFmts count="4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_);\(\$#,##0\)"/>
    <numFmt numFmtId="181" formatCode="\$#,##0_);[Red]\(\$#,##0\)"/>
    <numFmt numFmtId="182" formatCode="\$#,##0.00_);\(\$#,##0.00\)"/>
    <numFmt numFmtId="183" formatCode="\$#,##0.00_);[Red]\(\$#,##0.00\)"/>
    <numFmt numFmtId="184" formatCode="[$-41F]d\ mmmm\ yy;@"/>
    <numFmt numFmtId="185" formatCode="_-* #,##0.00\ &quot;₺&quot;_-;\-* #,##0.00\ &quot;₺&quot;_-;_-* &quot;-&quot;??\ &quot;₺&quot;_-;_-@_-"/>
    <numFmt numFmtId="186" formatCode="_-* #,##0.00\ _Y_T_L_-;\-* #,##0.00\ _Y_T_L_-;_-* &quot;-&quot;??\ _Y_T_L_-;_-@_-"/>
    <numFmt numFmtId="187" formatCode="dd/mm/yy;@"/>
    <numFmt numFmtId="188" formatCode="[$-F400]h:mm:ss\ AM/PM"/>
    <numFmt numFmtId="189" formatCode="0\ %\ "/>
    <numFmt numFmtId="190" formatCode="#,##0.00\ "/>
    <numFmt numFmtId="191" formatCode="#,##0.00\ \ "/>
    <numFmt numFmtId="192" formatCode="#,##0\ "/>
    <numFmt numFmtId="193" formatCode="#,##0.00\ &quot;TL&quot;"/>
    <numFmt numFmtId="194" formatCode="_(* #,##0_);_(* \(#,##0\);_(* &quot;-&quot;??_);_(@_)"/>
    <numFmt numFmtId="195" formatCode="_-* #,##0.00\ _₺_-;\-* #,##0.00\ _₺_-;_-* &quot;-&quot;??\ _₺_-;_-@_-"/>
    <numFmt numFmtId="196" formatCode="#,##0.00\ _Y_T_L"/>
    <numFmt numFmtId="197" formatCode="_ * #,##0.00_)\ &quot;TRY&quot;_ ;_ * \(#,##0.00\)\ &quot;TRY&quot;_ ;_ * &quot;-&quot;??_)\ &quot;TRY&quot;_ ;_ @_ "/>
    <numFmt numFmtId="198" formatCode="#,##0\ \ "/>
    <numFmt numFmtId="199" formatCode="#,##0.00_ ;\-#,##0.00\ "/>
    <numFmt numFmtId="200" formatCode="_-* #,##0\ _T_L_-;\-* #,##0\ _T_L_-;_-* &quot;-&quot;??\ _T_L_-;_-@_-"/>
  </numFmts>
  <fonts count="80">
    <font>
      <sz val="10"/>
      <name val="Arial"/>
      <family val="2"/>
    </font>
    <font>
      <sz val="11"/>
      <color indexed="8"/>
      <name val="Calibri"/>
      <family val="2"/>
    </font>
    <font>
      <b/>
      <sz val="8"/>
      <name val="Corbel"/>
      <family val="2"/>
    </font>
    <font>
      <sz val="7"/>
      <color indexed="9"/>
      <name val="Calibri"/>
      <family val="2"/>
    </font>
    <font>
      <b/>
      <sz val="8"/>
      <name val="Calibri"/>
      <family val="2"/>
    </font>
    <font>
      <sz val="8"/>
      <name val="Arial"/>
      <family val="2"/>
    </font>
    <font>
      <b/>
      <sz val="7"/>
      <name val="Arial"/>
      <family val="2"/>
    </font>
    <font>
      <sz val="7"/>
      <name val="Arial"/>
      <family val="2"/>
    </font>
    <font>
      <sz val="10"/>
      <color indexed="9"/>
      <name val="Calibri"/>
      <family val="2"/>
    </font>
    <font>
      <b/>
      <sz val="7"/>
      <color indexed="9"/>
      <name val="Calibri"/>
      <family val="2"/>
    </font>
    <font>
      <b/>
      <sz val="5"/>
      <color indexed="9"/>
      <name val="Calibri"/>
      <family val="2"/>
    </font>
    <font>
      <sz val="7"/>
      <name val="Calibri"/>
      <family val="2"/>
    </font>
    <font>
      <b/>
      <sz val="5"/>
      <name val="Arial"/>
      <family val="2"/>
    </font>
    <font>
      <sz val="5"/>
      <name val="Arial"/>
      <family val="2"/>
    </font>
    <font>
      <b/>
      <sz val="7"/>
      <color indexed="63"/>
      <name val="Calibri"/>
      <family val="2"/>
    </font>
    <font>
      <sz val="7"/>
      <name val="Verdana"/>
      <family val="2"/>
    </font>
    <font>
      <b/>
      <sz val="7"/>
      <name val="Verdana"/>
      <family val="2"/>
    </font>
    <font>
      <sz val="5"/>
      <color indexed="9"/>
      <name val="Calibri"/>
      <family val="2"/>
    </font>
    <font>
      <u val="single"/>
      <sz val="8"/>
      <name val="Arial"/>
      <family val="2"/>
    </font>
    <font>
      <sz val="7"/>
      <color indexed="63"/>
      <name val="Calibri"/>
      <family val="2"/>
    </font>
    <font>
      <b/>
      <sz val="5"/>
      <name val="Corbel"/>
      <family val="2"/>
    </font>
    <font>
      <sz val="10"/>
      <name val="Verdana"/>
      <family val="2"/>
    </font>
    <font>
      <u val="single"/>
      <sz val="10"/>
      <color indexed="12"/>
      <name val="Arial"/>
      <family val="2"/>
    </font>
    <font>
      <u val="single"/>
      <sz val="10"/>
      <color indexed="36"/>
      <name val="Arial"/>
      <family val="2"/>
    </font>
    <font>
      <b/>
      <sz val="7"/>
      <color indexed="10"/>
      <name val="Webdings"/>
      <family val="1"/>
    </font>
    <font>
      <b/>
      <sz val="5"/>
      <color indexed="21"/>
      <name val="Corbel"/>
      <family val="2"/>
    </font>
    <font>
      <b/>
      <sz val="7"/>
      <name val="Calibri"/>
      <family val="2"/>
    </font>
    <font>
      <sz val="11"/>
      <color indexed="9"/>
      <name val="Calibri"/>
      <family val="2"/>
    </font>
    <font>
      <i/>
      <sz val="11"/>
      <color indexed="23"/>
      <name val="Calibri"/>
      <family val="2"/>
    </font>
    <font>
      <b/>
      <sz val="18"/>
      <color indexed="62"/>
      <name val="Cambria"/>
      <family val="1"/>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8"/>
      <color indexed="56"/>
      <name val="Calibri"/>
      <family val="2"/>
    </font>
    <font>
      <b/>
      <sz val="7"/>
      <color indexed="23"/>
      <name val="Calibri"/>
      <family val="2"/>
    </font>
    <font>
      <b/>
      <sz val="5"/>
      <name val="Calibri"/>
      <family val="2"/>
    </font>
    <font>
      <b/>
      <sz val="7"/>
      <color indexed="30"/>
      <name val="Calibri"/>
      <family val="2"/>
    </font>
    <font>
      <sz val="5"/>
      <name val="Calibri"/>
      <family val="2"/>
    </font>
    <font>
      <sz val="10"/>
      <color indexed="30"/>
      <name val="Calibri"/>
      <family val="2"/>
    </font>
    <font>
      <sz val="10"/>
      <color indexed="30"/>
      <name val="Arial"/>
      <family val="2"/>
    </font>
    <font>
      <b/>
      <sz val="8"/>
      <color indexed="30"/>
      <name val="Corbel"/>
      <family val="2"/>
    </font>
    <font>
      <sz val="7"/>
      <color indexed="30"/>
      <name val="Arial"/>
      <family val="2"/>
    </font>
    <font>
      <sz val="7"/>
      <color indexed="30"/>
      <name val="Calibri"/>
      <family val="2"/>
    </font>
    <font>
      <b/>
      <sz val="7"/>
      <color indexed="15"/>
      <name val="Calibri"/>
      <family val="2"/>
    </font>
    <font>
      <sz val="11"/>
      <color theme="1"/>
      <name val="Calibri"/>
      <family val="2"/>
    </font>
    <font>
      <sz val="11"/>
      <color theme="0"/>
      <name val="Calibri"/>
      <family val="2"/>
    </font>
    <font>
      <i/>
      <sz val="11"/>
      <color rgb="FF7F7F7F"/>
      <name val="Calibri"/>
      <family val="2"/>
    </font>
    <font>
      <b/>
      <sz val="18"/>
      <color theme="3"/>
      <name val="Cambria"/>
      <family val="1"/>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7"/>
      <color theme="1" tint="0.34999001026153564"/>
      <name val="Calibri"/>
      <family val="2"/>
    </font>
    <font>
      <b/>
      <sz val="7"/>
      <color rgb="FF0070C0"/>
      <name val="Calibri"/>
      <family val="2"/>
    </font>
    <font>
      <sz val="10"/>
      <color rgb="FF0070C0"/>
      <name val="Calibri"/>
      <family val="2"/>
    </font>
    <font>
      <sz val="10"/>
      <color rgb="FF0070C0"/>
      <name val="Arial"/>
      <family val="2"/>
    </font>
    <font>
      <b/>
      <sz val="8"/>
      <color rgb="FF0070C0"/>
      <name val="Corbel"/>
      <family val="2"/>
    </font>
    <font>
      <sz val="7"/>
      <color rgb="FF0070C0"/>
      <name val="Arial"/>
      <family val="2"/>
    </font>
    <font>
      <sz val="7"/>
      <color rgb="FF0070C0"/>
      <name val="Calibri"/>
      <family val="2"/>
    </font>
    <font>
      <b/>
      <sz val="7"/>
      <color rgb="FF00B0F0"/>
      <name val="Calibri"/>
      <family val="2"/>
    </font>
    <font>
      <b/>
      <sz val="8"/>
      <color rgb="FF00206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hair"/>
      <right style="hair"/>
      <top style="hair"/>
      <bottom style="hair"/>
    </border>
    <border>
      <left>
        <color indexed="63"/>
      </left>
      <right>
        <color indexed="63"/>
      </right>
      <top>
        <color indexed="63"/>
      </top>
      <bottom style="thin">
        <color indexed="55"/>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color indexed="63"/>
      </right>
      <top style="thin">
        <color indexed="55"/>
      </top>
      <bottom>
        <color indexed="63"/>
      </bottom>
    </border>
  </borders>
  <cellStyleXfs count="143">
    <xf numFmtId="0" fontId="0" fillId="0" borderId="0">
      <alignment/>
      <protection/>
    </xf>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lignment/>
      <protection/>
    </xf>
    <xf numFmtId="0" fontId="21"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1" applyNumberFormat="0" applyFill="0" applyAlignment="0" applyProtection="0"/>
    <xf numFmtId="0" fontId="59" fillId="0" borderId="2" applyNumberFormat="0" applyFill="0" applyAlignment="0" applyProtection="0"/>
    <xf numFmtId="0" fontId="60" fillId="0" borderId="3" applyNumberFormat="0" applyFill="0" applyAlignment="0" applyProtection="0"/>
    <xf numFmtId="0" fontId="61" fillId="0" borderId="4"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9" fontId="1" fillId="0" borderId="0" applyFont="0" applyFill="0" applyBorder="0" applyAlignment="0" applyProtection="0"/>
    <xf numFmtId="0" fontId="62" fillId="20" borderId="5" applyNumberFormat="0" applyAlignment="0" applyProtection="0"/>
    <xf numFmtId="0" fontId="63" fillId="21" borderId="6" applyNumberFormat="0" applyAlignment="0" applyProtection="0"/>
    <xf numFmtId="0" fontId="64" fillId="20" borderId="6" applyNumberFormat="0" applyAlignment="0" applyProtection="0"/>
    <xf numFmtId="0" fontId="65" fillId="22" borderId="7" applyNumberFormat="0" applyAlignment="0" applyProtection="0"/>
    <xf numFmtId="0" fontId="66" fillId="23" borderId="0" applyNumberFormat="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7" fillId="24" borderId="0" applyNumberFormat="0" applyBorder="0" applyAlignment="0" applyProtection="0"/>
    <xf numFmtId="184" fontId="5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lignment/>
      <protection/>
    </xf>
    <xf numFmtId="0" fontId="0" fillId="0" borderId="0">
      <alignment/>
      <protection/>
    </xf>
    <xf numFmtId="0" fontId="0" fillId="0" borderId="0">
      <alignment/>
      <protection/>
    </xf>
    <xf numFmtId="0" fontId="0" fillId="0" borderId="0">
      <alignment/>
      <protection/>
    </xf>
    <xf numFmtId="184" fontId="0" fillId="0" borderId="0">
      <alignment/>
      <protection/>
    </xf>
    <xf numFmtId="0" fontId="0" fillId="0" borderId="0">
      <alignment/>
      <protection/>
    </xf>
    <xf numFmtId="0" fontId="0" fillId="0" borderId="0">
      <alignment/>
      <protection/>
    </xf>
    <xf numFmtId="0" fontId="0" fillId="0" borderId="0">
      <alignment/>
      <protection/>
    </xf>
    <xf numFmtId="184" fontId="54" fillId="0" borderId="0">
      <alignment/>
      <protection/>
    </xf>
    <xf numFmtId="0" fontId="0" fillId="0" borderId="0">
      <alignment/>
      <protection/>
    </xf>
    <xf numFmtId="184" fontId="0" fillId="0" borderId="0">
      <alignment/>
      <protection/>
    </xf>
    <xf numFmtId="0" fontId="54" fillId="0" borderId="0">
      <alignment/>
      <protection/>
    </xf>
    <xf numFmtId="184" fontId="54" fillId="0" borderId="0">
      <alignment/>
      <protection/>
    </xf>
    <xf numFmtId="184" fontId="54" fillId="0" borderId="0">
      <alignment/>
      <protection/>
    </xf>
    <xf numFmtId="184" fontId="54" fillId="0" borderId="0">
      <alignment/>
      <protection/>
    </xf>
    <xf numFmtId="184" fontId="54" fillId="0" borderId="0">
      <alignment/>
      <protection/>
    </xf>
    <xf numFmtId="0" fontId="0" fillId="0" borderId="0">
      <alignment/>
      <protection/>
    </xf>
    <xf numFmtId="0" fontId="0" fillId="0" borderId="0">
      <alignment/>
      <protection/>
    </xf>
    <xf numFmtId="184" fontId="54" fillId="0" borderId="0">
      <alignment/>
      <protection/>
    </xf>
    <xf numFmtId="184" fontId="54" fillId="0" borderId="0">
      <alignment/>
      <protection/>
    </xf>
    <xf numFmtId="0" fontId="54" fillId="0" borderId="0">
      <alignment/>
      <protection/>
    </xf>
    <xf numFmtId="0" fontId="0" fillId="0" borderId="0">
      <alignment/>
      <protection/>
    </xf>
    <xf numFmtId="184" fontId="0" fillId="0" borderId="0">
      <alignment/>
      <protection/>
    </xf>
    <xf numFmtId="184" fontId="54" fillId="0" borderId="0">
      <alignment/>
      <protection/>
    </xf>
    <xf numFmtId="184" fontId="54" fillId="0" borderId="0">
      <alignment/>
      <protection/>
    </xf>
    <xf numFmtId="0" fontId="0" fillId="25" borderId="8" applyNumberFormat="0" applyFont="0" applyAlignment="0" applyProtection="0"/>
    <xf numFmtId="0" fontId="68" fillId="26" borderId="0" applyNumberFormat="0" applyBorder="0" applyAlignment="0" applyProtection="0"/>
    <xf numFmtId="0" fontId="65" fillId="27" borderId="9">
      <alignment horizontal="center" vertical="center"/>
      <protection/>
    </xf>
    <xf numFmtId="44" fontId="0" fillId="0" borderId="0" applyFont="0" applyFill="0" applyBorder="0" applyAlignment="0" applyProtection="0"/>
    <xf numFmtId="42" fontId="0"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0" fontId="69" fillId="0" borderId="10" applyNumberFormat="0" applyFill="0" applyAlignment="0" applyProtection="0"/>
    <xf numFmtId="0" fontId="7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6" fontId="1" fillId="0" borderId="0" applyFont="0" applyFill="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31">
    <xf numFmtId="0" fontId="0" fillId="0" borderId="0" xfId="0" applyAlignment="1">
      <alignment/>
    </xf>
    <xf numFmtId="0" fontId="2" fillId="34" borderId="0" xfId="0" applyFont="1" applyFill="1" applyBorder="1" applyAlignment="1" applyProtection="1">
      <alignment horizontal="center" vertical="center" wrapText="1"/>
      <protection locked="0"/>
    </xf>
    <xf numFmtId="0" fontId="3" fillId="34" borderId="0" xfId="0" applyFont="1" applyFill="1" applyBorder="1" applyAlignment="1" applyProtection="1">
      <alignment horizontal="center"/>
      <protection locked="0"/>
    </xf>
    <xf numFmtId="0" fontId="3" fillId="34" borderId="0" xfId="0" applyFont="1" applyFill="1" applyBorder="1" applyAlignment="1" applyProtection="1">
      <alignment horizontal="center"/>
      <protection/>
    </xf>
    <xf numFmtId="0" fontId="4" fillId="34" borderId="0" xfId="0" applyFont="1" applyFill="1" applyBorder="1" applyAlignment="1" applyProtection="1">
      <alignment horizontal="right" vertical="center"/>
      <protection/>
    </xf>
    <xf numFmtId="0" fontId="5" fillId="34" borderId="0" xfId="0" applyFont="1" applyFill="1" applyBorder="1" applyAlignment="1" applyProtection="1">
      <alignment vertical="center"/>
      <protection/>
    </xf>
    <xf numFmtId="187" fontId="6"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left" vertical="center"/>
      <protection/>
    </xf>
    <xf numFmtId="0" fontId="7" fillId="34" borderId="0" xfId="0" applyFont="1" applyFill="1" applyBorder="1" applyAlignment="1" applyProtection="1">
      <alignment horizontal="center" vertical="center"/>
      <protection/>
    </xf>
    <xf numFmtId="3" fontId="7" fillId="34"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right" vertical="center" wrapText="1"/>
      <protection locked="0"/>
    </xf>
    <xf numFmtId="0" fontId="8" fillId="34" borderId="0" xfId="0" applyFont="1" applyFill="1" applyAlignment="1">
      <alignment horizontal="center" vertical="center"/>
    </xf>
    <xf numFmtId="0" fontId="0" fillId="34" borderId="0" xfId="0" applyNumberFormat="1" applyFont="1" applyFill="1" applyAlignment="1">
      <alignment vertical="center"/>
    </xf>
    <xf numFmtId="187" fontId="0" fillId="34" borderId="0" xfId="0" applyNumberFormat="1" applyFont="1" applyFill="1" applyAlignment="1">
      <alignment horizontal="center" vertical="center"/>
    </xf>
    <xf numFmtId="0" fontId="0" fillId="34" borderId="0" xfId="0" applyFill="1" applyAlignment="1">
      <alignment horizontal="center" vertical="center"/>
    </xf>
    <xf numFmtId="0" fontId="2" fillId="34" borderId="0" xfId="0" applyFont="1" applyFill="1" applyBorder="1" applyAlignment="1" applyProtection="1">
      <alignment horizontal="center" vertical="center"/>
      <protection locked="0"/>
    </xf>
    <xf numFmtId="43" fontId="9" fillId="35" borderId="11" xfId="44" applyFont="1" applyFill="1" applyBorder="1" applyAlignment="1" applyProtection="1">
      <alignment horizontal="center"/>
      <protection locked="0"/>
    </xf>
    <xf numFmtId="187" fontId="9" fillId="35" borderId="11" xfId="0" applyNumberFormat="1" applyFont="1" applyFill="1" applyBorder="1" applyAlignment="1" applyProtection="1">
      <alignment horizontal="center"/>
      <protection locked="0"/>
    </xf>
    <xf numFmtId="0" fontId="9" fillId="35" borderId="11" xfId="0" applyFont="1" applyFill="1" applyBorder="1" applyAlignment="1" applyProtection="1">
      <alignment horizontal="center"/>
      <protection locked="0"/>
    </xf>
    <xf numFmtId="43" fontId="9" fillId="35" borderId="12" xfId="44" applyFont="1" applyFill="1" applyBorder="1" applyAlignment="1" applyProtection="1">
      <alignment horizontal="center" vertical="center"/>
      <protection/>
    </xf>
    <xf numFmtId="0" fontId="10" fillId="35" borderId="12" xfId="0" applyNumberFormat="1" applyFont="1" applyFill="1" applyBorder="1" applyAlignment="1" applyProtection="1">
      <alignment horizontal="center" vertical="center" textRotation="90"/>
      <protection locked="0"/>
    </xf>
    <xf numFmtId="187" fontId="9" fillId="35" borderId="12" xfId="0" applyNumberFormat="1" applyFont="1" applyFill="1" applyBorder="1" applyAlignment="1" applyProtection="1">
      <alignment horizontal="center" vertical="center" textRotation="90"/>
      <protection/>
    </xf>
    <xf numFmtId="0" fontId="9" fillId="35" borderId="12" xfId="0" applyFont="1" applyFill="1" applyBorder="1" applyAlignment="1" applyProtection="1">
      <alignment horizontal="center" vertical="center"/>
      <protection/>
    </xf>
    <xf numFmtId="0" fontId="9" fillId="35" borderId="12" xfId="0" applyNumberFormat="1" applyFont="1" applyFill="1" applyBorder="1" applyAlignment="1" applyProtection="1">
      <alignment horizontal="center" vertical="center" textRotation="90"/>
      <protection locked="0"/>
    </xf>
    <xf numFmtId="0" fontId="7" fillId="34" borderId="0" xfId="0" applyFont="1" applyFill="1" applyBorder="1" applyAlignment="1" applyProtection="1">
      <alignment vertical="center"/>
      <protection/>
    </xf>
    <xf numFmtId="4" fontId="9" fillId="35" borderId="12" xfId="0" applyNumberFormat="1" applyFont="1" applyFill="1" applyBorder="1" applyAlignment="1" applyProtection="1">
      <alignment horizontal="center" vertical="center" wrapText="1"/>
      <protection/>
    </xf>
    <xf numFmtId="3" fontId="9" fillId="35" borderId="12" xfId="0" applyNumberFormat="1" applyFont="1" applyFill="1" applyBorder="1" applyAlignment="1" applyProtection="1">
      <alignment horizontal="center" vertical="center" wrapText="1"/>
      <protection/>
    </xf>
    <xf numFmtId="4" fontId="6" fillId="34" borderId="0"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0" fontId="14" fillId="34" borderId="0" xfId="0" applyFont="1" applyFill="1" applyBorder="1" applyAlignment="1" applyProtection="1">
      <alignment horizontal="left" vertical="center"/>
      <protection/>
    </xf>
    <xf numFmtId="4" fontId="15"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1" fontId="4" fillId="34" borderId="0" xfId="0" applyNumberFormat="1" applyFont="1" applyFill="1" applyBorder="1" applyAlignment="1" applyProtection="1">
      <alignment horizontal="right" vertical="center"/>
      <protection/>
    </xf>
    <xf numFmtId="3" fontId="6" fillId="34" borderId="0" xfId="0" applyNumberFormat="1" applyFont="1" applyFill="1" applyBorder="1" applyAlignment="1" applyProtection="1">
      <alignment horizontal="right" vertical="center"/>
      <protection/>
    </xf>
    <xf numFmtId="14" fontId="11" fillId="34" borderId="0"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13" fillId="34" borderId="0" xfId="0" applyFont="1" applyFill="1" applyBorder="1" applyAlignment="1" applyProtection="1">
      <alignment horizontal="center" vertical="center"/>
      <protection/>
    </xf>
    <xf numFmtId="4" fontId="7" fillId="34" borderId="0" xfId="0" applyNumberFormat="1" applyFont="1" applyFill="1" applyBorder="1" applyAlignment="1" applyProtection="1">
      <alignment horizontal="right" vertical="center"/>
      <protection/>
    </xf>
    <xf numFmtId="4" fontId="16" fillId="34" borderId="0" xfId="0" applyNumberFormat="1" applyFont="1" applyFill="1" applyBorder="1" applyAlignment="1" applyProtection="1">
      <alignment horizontal="right" vertical="center"/>
      <protection/>
    </xf>
    <xf numFmtId="3" fontId="16" fillId="34" borderId="0" xfId="0" applyNumberFormat="1" applyFont="1" applyFill="1" applyBorder="1" applyAlignment="1" applyProtection="1">
      <alignment horizontal="right" vertical="center"/>
      <protection/>
    </xf>
    <xf numFmtId="3" fontId="15" fillId="34" borderId="0" xfId="0" applyNumberFormat="1" applyFont="1" applyFill="1" applyBorder="1" applyAlignment="1" applyProtection="1">
      <alignment horizontal="right" vertical="center"/>
      <protection/>
    </xf>
    <xf numFmtId="0" fontId="7" fillId="34" borderId="0" xfId="0" applyFont="1" applyFill="1" applyBorder="1" applyAlignment="1" applyProtection="1">
      <alignment horizontal="right" vertical="center"/>
      <protection/>
    </xf>
    <xf numFmtId="0" fontId="3" fillId="35" borderId="11" xfId="0" applyNumberFormat="1" applyFont="1" applyFill="1" applyBorder="1" applyAlignment="1" applyProtection="1">
      <alignment horizontal="center" wrapText="1"/>
      <protection locked="0"/>
    </xf>
    <xf numFmtId="0" fontId="17" fillId="35" borderId="11" xfId="0" applyNumberFormat="1" applyFont="1" applyFill="1" applyBorder="1" applyAlignment="1">
      <alignment horizontal="center" textRotation="90"/>
    </xf>
    <xf numFmtId="2" fontId="3" fillId="35" borderId="12" xfId="0" applyNumberFormat="1" applyFont="1" applyFill="1" applyBorder="1" applyAlignment="1" applyProtection="1">
      <alignment horizontal="center" vertical="center"/>
      <protection/>
    </xf>
    <xf numFmtId="0" fontId="8" fillId="34" borderId="0" xfId="0" applyFont="1" applyFill="1" applyAlignment="1">
      <alignment vertical="center"/>
    </xf>
    <xf numFmtId="187" fontId="8" fillId="34" borderId="0" xfId="0" applyNumberFormat="1" applyFont="1" applyFill="1" applyAlignment="1">
      <alignment horizontal="center" vertical="center"/>
    </xf>
    <xf numFmtId="0" fontId="2" fillId="34" borderId="0" xfId="0" applyFont="1" applyFill="1" applyBorder="1" applyAlignment="1" applyProtection="1">
      <alignment horizontal="left" vertical="center"/>
      <protection locked="0"/>
    </xf>
    <xf numFmtId="187" fontId="2" fillId="34" borderId="0" xfId="0" applyNumberFormat="1" applyFont="1" applyFill="1" applyBorder="1" applyAlignment="1" applyProtection="1">
      <alignment horizontal="center" vertical="center"/>
      <protection locked="0"/>
    </xf>
    <xf numFmtId="0" fontId="0" fillId="34" borderId="0" xfId="0" applyNumberFormat="1" applyFont="1" applyFill="1" applyAlignment="1">
      <alignment horizontal="center" vertical="center"/>
    </xf>
    <xf numFmtId="3" fontId="9" fillId="35" borderId="12" xfId="0" applyNumberFormat="1" applyFont="1" applyFill="1" applyBorder="1" applyAlignment="1" applyProtection="1">
      <alignment horizontal="center" vertical="center" textRotation="90" wrapText="1"/>
      <protection/>
    </xf>
    <xf numFmtId="2" fontId="19" fillId="34" borderId="13" xfId="0" applyNumberFormat="1" applyFont="1" applyFill="1" applyBorder="1" applyAlignment="1" applyProtection="1">
      <alignment horizontal="center" vertical="center"/>
      <protection/>
    </xf>
    <xf numFmtId="188" fontId="71" fillId="0" borderId="13" xfId="0" applyNumberFormat="1" applyFont="1" applyFill="1" applyBorder="1" applyAlignment="1">
      <alignment vertical="center"/>
    </xf>
    <xf numFmtId="0" fontId="45" fillId="0" borderId="13" xfId="0" applyNumberFormat="1" applyFont="1" applyFill="1" applyBorder="1" applyAlignment="1" applyProtection="1">
      <alignment horizontal="center" vertical="center"/>
      <protection/>
    </xf>
    <xf numFmtId="188" fontId="11" fillId="0" borderId="13" xfId="0" applyNumberFormat="1" applyFont="1" applyFill="1" applyBorder="1" applyAlignment="1">
      <alignment vertical="center"/>
    </xf>
    <xf numFmtId="187" fontId="11" fillId="0" borderId="13"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vertical="center"/>
      <protection/>
    </xf>
    <xf numFmtId="0" fontId="11" fillId="0" borderId="13" xfId="0" applyFont="1" applyFill="1" applyBorder="1" applyAlignment="1">
      <alignment horizontal="center" vertical="center"/>
    </xf>
    <xf numFmtId="0" fontId="11" fillId="0" borderId="13" xfId="0" applyFont="1" applyFill="1" applyBorder="1" applyAlignment="1" applyProtection="1">
      <alignment horizontal="center" vertical="center"/>
      <protection/>
    </xf>
    <xf numFmtId="4" fontId="11" fillId="0" borderId="13" xfId="46" applyNumberFormat="1" applyFont="1" applyFill="1" applyBorder="1" applyAlignment="1">
      <alignment vertical="center"/>
    </xf>
    <xf numFmtId="3" fontId="11" fillId="0" borderId="13" xfId="46" applyNumberFormat="1" applyFont="1" applyFill="1" applyBorder="1" applyAlignment="1">
      <alignment vertical="center"/>
    </xf>
    <xf numFmtId="4" fontId="72" fillId="0" borderId="13" xfId="0" applyNumberFormat="1" applyFont="1" applyFill="1" applyBorder="1" applyAlignment="1">
      <alignment vertical="center"/>
    </xf>
    <xf numFmtId="3" fontId="72" fillId="0" borderId="13" xfId="0" applyNumberFormat="1" applyFont="1" applyFill="1" applyBorder="1" applyAlignment="1">
      <alignment vertical="center"/>
    </xf>
    <xf numFmtId="3" fontId="11" fillId="0" borderId="13" xfId="130" applyNumberFormat="1" applyFont="1" applyFill="1" applyBorder="1" applyAlignment="1" applyProtection="1">
      <alignment vertical="center"/>
      <protection/>
    </xf>
    <xf numFmtId="2" fontId="11" fillId="0" borderId="13" xfId="130" applyNumberFormat="1" applyFont="1" applyFill="1" applyBorder="1" applyAlignment="1" applyProtection="1">
      <alignment vertical="center"/>
      <protection/>
    </xf>
    <xf numFmtId="4" fontId="72" fillId="0" borderId="13" xfId="44" applyNumberFormat="1" applyFont="1" applyFill="1" applyBorder="1" applyAlignment="1" applyProtection="1">
      <alignment vertical="center"/>
      <protection locked="0"/>
    </xf>
    <xf numFmtId="3" fontId="72" fillId="0" borderId="13" xfId="44" applyNumberFormat="1" applyFont="1" applyFill="1" applyBorder="1" applyAlignment="1" applyProtection="1">
      <alignment vertical="center"/>
      <protection locked="0"/>
    </xf>
    <xf numFmtId="9" fontId="11" fillId="0" borderId="13" xfId="132" applyNumberFormat="1" applyFont="1" applyFill="1" applyBorder="1" applyAlignment="1" applyProtection="1">
      <alignment horizontal="right" vertical="center"/>
      <protection/>
    </xf>
    <xf numFmtId="4" fontId="11" fillId="0" borderId="13" xfId="44" applyNumberFormat="1" applyFont="1" applyFill="1" applyBorder="1" applyAlignment="1" applyProtection="1">
      <alignment vertical="center"/>
      <protection locked="0"/>
    </xf>
    <xf numFmtId="3" fontId="11" fillId="0" borderId="13" xfId="44" applyNumberFormat="1" applyFont="1" applyFill="1" applyBorder="1" applyAlignment="1" applyProtection="1">
      <alignment vertical="center"/>
      <protection locked="0"/>
    </xf>
    <xf numFmtId="2" fontId="11" fillId="0" borderId="13" xfId="0" applyNumberFormat="1" applyFont="1" applyFill="1" applyBorder="1" applyAlignment="1" applyProtection="1">
      <alignment vertical="center"/>
      <protection/>
    </xf>
    <xf numFmtId="2" fontId="11" fillId="36" borderId="13" xfId="0" applyNumberFormat="1" applyFont="1" applyFill="1" applyBorder="1" applyAlignment="1" applyProtection="1">
      <alignment horizontal="center" vertical="center"/>
      <protection/>
    </xf>
    <xf numFmtId="0" fontId="71" fillId="0" borderId="13" xfId="0" applyFont="1" applyFill="1" applyBorder="1" applyAlignment="1">
      <alignment vertical="center"/>
    </xf>
    <xf numFmtId="0" fontId="45" fillId="0" borderId="13" xfId="0" applyFont="1" applyFill="1" applyBorder="1" applyAlignment="1" applyProtection="1">
      <alignment horizontal="center" vertical="center"/>
      <protection/>
    </xf>
    <xf numFmtId="0" fontId="11" fillId="0" borderId="13" xfId="0" applyNumberFormat="1" applyFont="1" applyFill="1" applyBorder="1" applyAlignment="1" applyProtection="1">
      <alignment vertical="center"/>
      <protection locked="0"/>
    </xf>
    <xf numFmtId="187" fontId="11" fillId="0" borderId="13" xfId="0" applyNumberFormat="1" applyFont="1" applyFill="1" applyBorder="1" applyAlignment="1" applyProtection="1">
      <alignment horizontal="center" vertical="center"/>
      <protection locked="0"/>
    </xf>
    <xf numFmtId="1" fontId="11" fillId="0" borderId="13" xfId="0" applyNumberFormat="1" applyFont="1" applyFill="1" applyBorder="1" applyAlignment="1">
      <alignment horizontal="center" vertical="center"/>
    </xf>
    <xf numFmtId="4" fontId="11" fillId="0" borderId="13" xfId="46" applyNumberFormat="1" applyFont="1" applyFill="1" applyBorder="1" applyAlignment="1" applyProtection="1">
      <alignment vertical="center"/>
      <protection locked="0"/>
    </xf>
    <xf numFmtId="3" fontId="11" fillId="0" borderId="13" xfId="46" applyNumberFormat="1" applyFont="1" applyFill="1" applyBorder="1" applyAlignment="1" applyProtection="1">
      <alignment vertical="center"/>
      <protection locked="0"/>
    </xf>
    <xf numFmtId="3" fontId="72" fillId="0" borderId="13" xfId="46" applyNumberFormat="1" applyFont="1" applyFill="1" applyBorder="1" applyAlignment="1" applyProtection="1">
      <alignment vertical="center"/>
      <protection locked="0"/>
    </xf>
    <xf numFmtId="0" fontId="19" fillId="34" borderId="13" xfId="0" applyFont="1" applyFill="1" applyBorder="1" applyAlignment="1">
      <alignment horizontal="center" vertical="center"/>
    </xf>
    <xf numFmtId="0" fontId="47" fillId="0" borderId="13" xfId="0" applyFont="1" applyFill="1" applyBorder="1" applyAlignment="1">
      <alignment horizontal="center" vertical="center"/>
    </xf>
    <xf numFmtId="49" fontId="71" fillId="0" borderId="13" xfId="0" applyNumberFormat="1" applyFont="1" applyFill="1" applyBorder="1" applyAlignment="1">
      <alignment vertical="center"/>
    </xf>
    <xf numFmtId="49" fontId="11" fillId="0" borderId="13" xfId="0" applyNumberFormat="1" applyFont="1" applyFill="1" applyBorder="1" applyAlignment="1">
      <alignment vertical="center"/>
    </xf>
    <xf numFmtId="49" fontId="11" fillId="0" borderId="13" xfId="0" applyNumberFormat="1" applyFont="1" applyFill="1" applyBorder="1" applyAlignment="1" applyProtection="1">
      <alignment horizontal="center" vertical="center"/>
      <protection/>
    </xf>
    <xf numFmtId="0" fontId="5" fillId="34" borderId="13" xfId="0" applyFont="1" applyFill="1" applyBorder="1" applyAlignment="1" applyProtection="1">
      <alignment vertical="center"/>
      <protection/>
    </xf>
    <xf numFmtId="0" fontId="5" fillId="34" borderId="13" xfId="0" applyFont="1" applyFill="1" applyBorder="1" applyAlignment="1" applyProtection="1">
      <alignment horizontal="center" vertical="center"/>
      <protection/>
    </xf>
    <xf numFmtId="0" fontId="7" fillId="34" borderId="13" xfId="0" applyFont="1" applyFill="1" applyBorder="1" applyAlignment="1" applyProtection="1">
      <alignment vertical="center"/>
      <protection/>
    </xf>
    <xf numFmtId="187" fontId="6" fillId="34" borderId="13" xfId="0" applyNumberFormat="1" applyFont="1" applyFill="1" applyBorder="1" applyAlignment="1" applyProtection="1">
      <alignment horizontal="center" vertical="center"/>
      <protection/>
    </xf>
    <xf numFmtId="0" fontId="7" fillId="34" borderId="13" xfId="0" applyFont="1" applyFill="1" applyBorder="1" applyAlignment="1" applyProtection="1">
      <alignment horizontal="left" vertical="center"/>
      <protection/>
    </xf>
    <xf numFmtId="0" fontId="7" fillId="34" borderId="13" xfId="0" applyFont="1" applyFill="1" applyBorder="1" applyAlignment="1" applyProtection="1">
      <alignment horizontal="center" vertical="center"/>
      <protection/>
    </xf>
    <xf numFmtId="3" fontId="7" fillId="34" borderId="13" xfId="0" applyNumberFormat="1" applyFont="1" applyFill="1" applyBorder="1" applyAlignment="1" applyProtection="1">
      <alignment horizontal="center" vertical="center"/>
      <protection/>
    </xf>
    <xf numFmtId="4" fontId="7" fillId="34" borderId="13" xfId="0" applyNumberFormat="1" applyFont="1" applyFill="1" applyBorder="1" applyAlignment="1" applyProtection="1">
      <alignment horizontal="right" vertical="center"/>
      <protection/>
    </xf>
    <xf numFmtId="3" fontId="7" fillId="34" borderId="13" xfId="0" applyNumberFormat="1" applyFont="1" applyFill="1" applyBorder="1" applyAlignment="1" applyProtection="1">
      <alignment horizontal="right" vertical="center"/>
      <protection/>
    </xf>
    <xf numFmtId="4" fontId="6" fillId="34" borderId="13" xfId="0" applyNumberFormat="1" applyFont="1" applyFill="1" applyBorder="1" applyAlignment="1" applyProtection="1">
      <alignment horizontal="right" vertical="center"/>
      <protection/>
    </xf>
    <xf numFmtId="3" fontId="6" fillId="34" borderId="13" xfId="0" applyNumberFormat="1" applyFont="1" applyFill="1" applyBorder="1" applyAlignment="1" applyProtection="1">
      <alignment horizontal="right" vertical="center"/>
      <protection/>
    </xf>
    <xf numFmtId="3" fontId="15" fillId="34" borderId="13" xfId="0" applyNumberFormat="1" applyFont="1" applyFill="1" applyBorder="1" applyAlignment="1" applyProtection="1">
      <alignment horizontal="right" vertical="center"/>
      <protection/>
    </xf>
    <xf numFmtId="4" fontId="15" fillId="34" borderId="13" xfId="0" applyNumberFormat="1" applyFont="1" applyFill="1" applyBorder="1" applyAlignment="1" applyProtection="1">
      <alignment horizontal="right" vertical="center"/>
      <protection/>
    </xf>
    <xf numFmtId="0" fontId="6" fillId="34" borderId="13" xfId="0" applyFont="1" applyFill="1" applyBorder="1" applyAlignment="1" applyProtection="1">
      <alignment horizontal="right" vertical="center"/>
      <protection/>
    </xf>
    <xf numFmtId="0" fontId="7" fillId="34" borderId="13" xfId="0" applyFont="1" applyFill="1" applyBorder="1" applyAlignment="1" applyProtection="1">
      <alignment horizontal="right" vertical="center"/>
      <protection/>
    </xf>
    <xf numFmtId="0" fontId="4" fillId="34" borderId="0" xfId="0" applyFont="1" applyFill="1" applyBorder="1" applyAlignment="1" applyProtection="1">
      <alignment horizontal="center"/>
      <protection locked="0"/>
    </xf>
    <xf numFmtId="0" fontId="4" fillId="34" borderId="0" xfId="0" applyFont="1" applyFill="1" applyBorder="1" applyAlignment="1" applyProtection="1">
      <alignment horizontal="center"/>
      <protection/>
    </xf>
    <xf numFmtId="0" fontId="73" fillId="34" borderId="0" xfId="0" applyFont="1" applyFill="1" applyAlignment="1">
      <alignment horizontal="center" vertical="center"/>
    </xf>
    <xf numFmtId="0" fontId="74" fillId="34" borderId="0" xfId="0" applyNumberFormat="1" applyFont="1" applyFill="1" applyAlignment="1">
      <alignment horizontal="center" vertical="center"/>
    </xf>
    <xf numFmtId="0" fontId="75" fillId="34" borderId="0" xfId="0" applyFont="1" applyFill="1" applyBorder="1" applyAlignment="1" applyProtection="1">
      <alignment horizontal="center" vertical="center"/>
      <protection locked="0"/>
    </xf>
    <xf numFmtId="0" fontId="72" fillId="35" borderId="11" xfId="0" applyFont="1" applyFill="1" applyBorder="1" applyAlignment="1" applyProtection="1">
      <alignment horizontal="center"/>
      <protection locked="0"/>
    </xf>
    <xf numFmtId="4" fontId="76" fillId="34" borderId="0" xfId="0" applyNumberFormat="1" applyFont="1" applyFill="1" applyBorder="1" applyAlignment="1" applyProtection="1">
      <alignment horizontal="center" vertical="center"/>
      <protection/>
    </xf>
    <xf numFmtId="0" fontId="77" fillId="0" borderId="13" xfId="0" applyFont="1" applyFill="1" applyBorder="1" applyAlignment="1">
      <alignment horizontal="center" vertical="center"/>
    </xf>
    <xf numFmtId="4" fontId="76" fillId="34" borderId="13" xfId="0" applyNumberFormat="1" applyFont="1" applyFill="1" applyBorder="1" applyAlignment="1" applyProtection="1">
      <alignment horizontal="center" vertical="center"/>
      <protection/>
    </xf>
    <xf numFmtId="0" fontId="78" fillId="35" borderId="12" xfId="0" applyNumberFormat="1" applyFont="1" applyFill="1" applyBorder="1" applyAlignment="1" applyProtection="1">
      <alignment horizontal="center" vertical="center" textRotation="90"/>
      <protection locked="0"/>
    </xf>
    <xf numFmtId="4" fontId="14" fillId="34" borderId="0" xfId="0" applyNumberFormat="1" applyFont="1" applyFill="1" applyBorder="1" applyAlignment="1" applyProtection="1">
      <alignment horizontal="left" vertical="center"/>
      <protection/>
    </xf>
    <xf numFmtId="3" fontId="14" fillId="34" borderId="0" xfId="0" applyNumberFormat="1" applyFont="1" applyFill="1" applyBorder="1" applyAlignment="1" applyProtection="1">
      <alignment horizontal="left" vertical="center"/>
      <protection/>
    </xf>
    <xf numFmtId="4" fontId="26" fillId="0" borderId="13" xfId="44" applyNumberFormat="1" applyFont="1" applyFill="1" applyBorder="1" applyAlignment="1" applyProtection="1">
      <alignment vertical="center"/>
      <protection locked="0"/>
    </xf>
    <xf numFmtId="3" fontId="26" fillId="0" borderId="13" xfId="46" applyNumberFormat="1" applyFont="1" applyFill="1" applyBorder="1" applyAlignment="1" applyProtection="1">
      <alignment vertical="center"/>
      <protection locked="0"/>
    </xf>
    <xf numFmtId="3" fontId="26" fillId="0" borderId="13" xfId="44" applyNumberFormat="1" applyFont="1" applyFill="1" applyBorder="1" applyAlignment="1" applyProtection="1">
      <alignment vertical="center"/>
      <protection locked="0"/>
    </xf>
    <xf numFmtId="0" fontId="4" fillId="34" borderId="0" xfId="0" applyNumberFormat="1" applyFont="1" applyFill="1" applyBorder="1" applyAlignment="1" applyProtection="1">
      <alignment horizontal="center" vertical="center"/>
      <protection locked="0"/>
    </xf>
    <xf numFmtId="0" fontId="5" fillId="34" borderId="0" xfId="0" applyFont="1" applyFill="1" applyAlignment="1">
      <alignment vertical="center"/>
    </xf>
    <xf numFmtId="0" fontId="79" fillId="34" borderId="14" xfId="0" applyNumberFormat="1" applyFont="1" applyFill="1" applyBorder="1" applyAlignment="1" applyProtection="1">
      <alignment horizontal="center" vertical="center"/>
      <protection locked="0"/>
    </xf>
    <xf numFmtId="0" fontId="4" fillId="34" borderId="0" xfId="0" applyNumberFormat="1" applyFont="1" applyFill="1" applyBorder="1" applyAlignment="1" applyProtection="1">
      <alignment horizontal="center" vertical="center" wrapText="1"/>
      <protection locked="0"/>
    </xf>
    <xf numFmtId="2" fontId="18" fillId="34" borderId="0" xfId="69" applyNumberFormat="1" applyFont="1" applyFill="1" applyBorder="1" applyAlignment="1" applyProtection="1">
      <alignment horizontal="center" vertical="center" wrapText="1"/>
      <protection locked="0"/>
    </xf>
    <xf numFmtId="0" fontId="0" fillId="0" borderId="0" xfId="0" applyAlignment="1">
      <alignment vertical="center" wrapText="1"/>
    </xf>
    <xf numFmtId="0" fontId="79" fillId="34" borderId="14" xfId="0" applyNumberFormat="1" applyFont="1" applyFill="1" applyBorder="1" applyAlignment="1" applyProtection="1">
      <alignment horizontal="center" vertical="center" wrapText="1"/>
      <protection locked="0"/>
    </xf>
    <xf numFmtId="0" fontId="9" fillId="35" borderId="15" xfId="0" applyFont="1" applyFill="1" applyBorder="1" applyAlignment="1">
      <alignment horizontal="center" vertical="center" wrapText="1"/>
    </xf>
    <xf numFmtId="0" fontId="9" fillId="35" borderId="16" xfId="0" applyFont="1" applyFill="1" applyBorder="1" applyAlignment="1">
      <alignment horizontal="center" vertical="center" wrapText="1"/>
    </xf>
    <xf numFmtId="3" fontId="20" fillId="34" borderId="0" xfId="0" applyNumberFormat="1" applyFont="1" applyFill="1" applyBorder="1" applyAlignment="1" applyProtection="1">
      <alignment horizontal="right" vertical="center" wrapText="1"/>
      <protection locked="0"/>
    </xf>
    <xf numFmtId="0" fontId="12" fillId="34" borderId="0" xfId="0" applyFont="1" applyFill="1" applyAlignment="1" applyProtection="1">
      <alignment wrapText="1"/>
      <protection locked="0"/>
    </xf>
    <xf numFmtId="0" fontId="13" fillId="34" borderId="0" xfId="0" applyFont="1" applyFill="1" applyAlignment="1">
      <alignment wrapText="1"/>
    </xf>
    <xf numFmtId="0" fontId="13" fillId="34" borderId="14" xfId="0" applyFont="1" applyFill="1" applyBorder="1" applyAlignment="1">
      <alignment wrapText="1"/>
    </xf>
    <xf numFmtId="0" fontId="9" fillId="35" borderId="17" xfId="0" applyFont="1" applyFill="1" applyBorder="1" applyAlignment="1">
      <alignment horizontal="center" vertical="center" wrapText="1"/>
    </xf>
    <xf numFmtId="0" fontId="9" fillId="35" borderId="11" xfId="0" applyFont="1" applyFill="1" applyBorder="1" applyAlignment="1">
      <alignment horizontal="center" vertical="center" wrapText="1"/>
    </xf>
    <xf numFmtId="0" fontId="3" fillId="0" borderId="11" xfId="0" applyFont="1" applyBorder="1" applyAlignment="1">
      <alignment horizontal="center" wrapText="1"/>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Giriş" xfId="64"/>
    <cellStyle name="Hesaplama" xfId="65"/>
    <cellStyle name="İşaretli Hücre" xfId="66"/>
    <cellStyle name="İyi" xfId="67"/>
    <cellStyle name="Followed Hyperlink" xfId="68"/>
    <cellStyle name="Hyperlink" xfId="69"/>
    <cellStyle name="Köprü 2" xfId="70"/>
    <cellStyle name="Kötü" xfId="71"/>
    <cellStyle name="Normal 10" xfId="72"/>
    <cellStyle name="Normal 11" xfId="73"/>
    <cellStyle name="Normal 11 2" xfId="74"/>
    <cellStyle name="Normal 12" xfId="75"/>
    <cellStyle name="Normal 12 2" xfId="76"/>
    <cellStyle name="Normal 2" xfId="77"/>
    <cellStyle name="Normal 2 10 10" xfId="78"/>
    <cellStyle name="Normal 2 10 10 2" xfId="79"/>
    <cellStyle name="Normal 2 2" xfId="80"/>
    <cellStyle name="Normal 2 2 2" xfId="81"/>
    <cellStyle name="Normal 2 2 2 2" xfId="82"/>
    <cellStyle name="Normal 2 2 3" xfId="83"/>
    <cellStyle name="Normal 2 2 4" xfId="84"/>
    <cellStyle name="Normal 2 2 5" xfId="85"/>
    <cellStyle name="Normal 2 2 5 2" xfId="86"/>
    <cellStyle name="Normal 2 3" xfId="87"/>
    <cellStyle name="Normal 2 4" xfId="88"/>
    <cellStyle name="Normal 2 5" xfId="89"/>
    <cellStyle name="Normal 2 5 2" xfId="90"/>
    <cellStyle name="Normal 3" xfId="91"/>
    <cellStyle name="Normal 3 2" xfId="92"/>
    <cellStyle name="Normal 4" xfId="93"/>
    <cellStyle name="Normal 4 2" xfId="94"/>
    <cellStyle name="Normal 5" xfId="95"/>
    <cellStyle name="Normal 5 2" xfId="96"/>
    <cellStyle name="Normal 5 2 2" xfId="97"/>
    <cellStyle name="Normal 5 3" xfId="98"/>
    <cellStyle name="Normal 5 4" xfId="99"/>
    <cellStyle name="Normal 5 5" xfId="100"/>
    <cellStyle name="Normal 6" xfId="101"/>
    <cellStyle name="Normal 6 2" xfId="102"/>
    <cellStyle name="Normal 6 3" xfId="103"/>
    <cellStyle name="Normal 6 4" xfId="104"/>
    <cellStyle name="Normal 7" xfId="105"/>
    <cellStyle name="Normal 7 2" xfId="106"/>
    <cellStyle name="Normal 8" xfId="107"/>
    <cellStyle name="Normal 9" xfId="108"/>
    <cellStyle name="Not" xfId="109"/>
    <cellStyle name="Nötr" xfId="110"/>
    <cellStyle name="Onaylı" xfId="111"/>
    <cellStyle name="Currency" xfId="112"/>
    <cellStyle name="Currency [0]" xfId="113"/>
    <cellStyle name="ParaBirimi 2" xfId="114"/>
    <cellStyle name="ParaBirimi 3" xfId="115"/>
    <cellStyle name="Toplam" xfId="116"/>
    <cellStyle name="Uyarı Metni"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69"/>
  <sheetViews>
    <sheetView tabSelected="1" zoomScalePageLayoutView="0" workbookViewId="0" topLeftCell="A1">
      <pane xSplit="3" ySplit="5" topLeftCell="V6" activePane="bottomRight" state="frozen"/>
      <selection pane="topLeft" activeCell="A1" sqref="A1"/>
      <selection pane="topRight" activeCell="A1" sqref="A1"/>
      <selection pane="bottomLeft" activeCell="A1" sqref="A1"/>
      <selection pane="bottomRight" activeCell="A4" sqref="A4"/>
    </sheetView>
  </sheetViews>
  <sheetFormatPr defaultColWidth="4.57421875" defaultRowHeight="12.75"/>
  <cols>
    <col min="1" max="1" width="2.7109375" style="4" bestFit="1" customWidth="1"/>
    <col min="2" max="2" width="3.28125" style="34" bestFit="1" customWidth="1"/>
    <col min="3" max="3" width="44.28125" style="5" bestFit="1" customWidth="1"/>
    <col min="4" max="4" width="4.00390625" style="35" bestFit="1" customWidth="1"/>
    <col min="5" max="5" width="44.28125" style="24" bestFit="1" customWidth="1"/>
    <col min="6" max="6" width="5.8515625" style="6" bestFit="1" customWidth="1"/>
    <col min="7" max="7" width="13.8515625" style="7" bestFit="1" customWidth="1"/>
    <col min="8" max="9" width="3.140625" style="8" bestFit="1" customWidth="1"/>
    <col min="10" max="10" width="3.140625" style="106" bestFit="1" customWidth="1"/>
    <col min="11" max="11" width="2.57421875" style="9" bestFit="1" customWidth="1"/>
    <col min="12" max="12" width="8.28125" style="37" hidden="1" customWidth="1"/>
    <col min="13" max="13" width="4.8515625" style="31" hidden="1" customWidth="1"/>
    <col min="14" max="14" width="8.28125" style="37" hidden="1" customWidth="1"/>
    <col min="15" max="15" width="5.57421875" style="31" hidden="1" customWidth="1"/>
    <col min="16" max="16" width="8.28125" style="27" hidden="1" customWidth="1"/>
    <col min="17" max="17" width="5.57421875" style="33" hidden="1" customWidth="1"/>
    <col min="18" max="18" width="8.28125" style="38" hidden="1" customWidth="1"/>
    <col min="19" max="19" width="5.57421875" style="39" hidden="1" customWidth="1"/>
    <col min="20" max="20" width="4.28125" style="40" hidden="1" customWidth="1"/>
    <col min="21" max="21" width="5.28125" style="30" hidden="1" customWidth="1"/>
    <col min="22" max="22" width="8.28125" style="27" bestFit="1" customWidth="1"/>
    <col min="23" max="23" width="5.57421875" style="33" bestFit="1" customWidth="1"/>
    <col min="24" max="24" width="4.28125" style="31" bestFit="1" customWidth="1"/>
    <col min="25" max="25" width="4.28125" style="37" bestFit="1" customWidth="1"/>
    <col min="26" max="26" width="8.28125" style="37" bestFit="1" customWidth="1"/>
    <col min="27" max="27" width="5.57421875" style="37" bestFit="1" customWidth="1"/>
    <col min="28" max="28" width="5.421875" style="31" bestFit="1" customWidth="1"/>
    <col min="29" max="29" width="4.7109375" style="31" bestFit="1" customWidth="1"/>
    <col min="30" max="30" width="9.00390625" style="27" bestFit="1" customWidth="1"/>
    <col min="31" max="31" width="5.57421875" style="28" bestFit="1" customWidth="1"/>
    <col min="32" max="32" width="4.28125" style="41" bestFit="1" customWidth="1"/>
    <col min="33" max="34" width="4.57421875" style="5" customWidth="1"/>
    <col min="35" max="16384" width="4.57421875" style="5" customWidth="1"/>
  </cols>
  <sheetData>
    <row r="1" spans="1:32" s="1" customFormat="1" ht="12.75">
      <c r="A1" s="10" t="s">
        <v>0</v>
      </c>
      <c r="B1" s="118" t="s">
        <v>1</v>
      </c>
      <c r="C1" s="118"/>
      <c r="D1" s="115"/>
      <c r="E1" s="45"/>
      <c r="F1" s="46"/>
      <c r="G1" s="45"/>
      <c r="H1" s="11"/>
      <c r="I1" s="11"/>
      <c r="J1" s="102"/>
      <c r="K1" s="11"/>
      <c r="L1" s="124" t="s">
        <v>2</v>
      </c>
      <c r="M1" s="125"/>
      <c r="N1" s="125"/>
      <c r="O1" s="125"/>
      <c r="P1" s="125"/>
      <c r="Q1" s="125"/>
      <c r="R1" s="125"/>
      <c r="S1" s="125"/>
      <c r="T1" s="125"/>
      <c r="U1" s="125"/>
      <c r="V1" s="125"/>
      <c r="W1" s="125"/>
      <c r="X1" s="125"/>
      <c r="Y1" s="125"/>
      <c r="Z1" s="125"/>
      <c r="AA1" s="125"/>
      <c r="AB1" s="125"/>
      <c r="AC1" s="125"/>
      <c r="AD1" s="125"/>
      <c r="AE1" s="125"/>
      <c r="AF1" s="125"/>
    </row>
    <row r="2" spans="1:32" s="1" customFormat="1" ht="12.75">
      <c r="A2" s="10"/>
      <c r="B2" s="119" t="s">
        <v>3</v>
      </c>
      <c r="C2" s="120"/>
      <c r="D2" s="116"/>
      <c r="E2" s="12"/>
      <c r="F2" s="13"/>
      <c r="G2" s="12"/>
      <c r="H2" s="49"/>
      <c r="I2" s="49"/>
      <c r="J2" s="103"/>
      <c r="K2" s="14"/>
      <c r="L2" s="126"/>
      <c r="M2" s="126"/>
      <c r="N2" s="126"/>
      <c r="O2" s="126"/>
      <c r="P2" s="126"/>
      <c r="Q2" s="126"/>
      <c r="R2" s="126"/>
      <c r="S2" s="126"/>
      <c r="T2" s="126"/>
      <c r="U2" s="126"/>
      <c r="V2" s="126"/>
      <c r="W2" s="126"/>
      <c r="X2" s="126"/>
      <c r="Y2" s="126"/>
      <c r="Z2" s="126"/>
      <c r="AA2" s="126"/>
      <c r="AB2" s="126"/>
      <c r="AC2" s="126"/>
      <c r="AD2" s="126"/>
      <c r="AE2" s="126"/>
      <c r="AF2" s="126"/>
    </row>
    <row r="3" spans="1:32" s="1" customFormat="1" ht="11.25">
      <c r="A3" s="10"/>
      <c r="B3" s="121" t="s">
        <v>150</v>
      </c>
      <c r="C3" s="121"/>
      <c r="D3" s="117"/>
      <c r="E3" s="47"/>
      <c r="F3" s="48"/>
      <c r="G3" s="47"/>
      <c r="H3" s="15"/>
      <c r="I3" s="15"/>
      <c r="J3" s="104"/>
      <c r="K3" s="15"/>
      <c r="L3" s="127"/>
      <c r="M3" s="127"/>
      <c r="N3" s="127"/>
      <c r="O3" s="127"/>
      <c r="P3" s="127"/>
      <c r="Q3" s="127"/>
      <c r="R3" s="127"/>
      <c r="S3" s="127"/>
      <c r="T3" s="127"/>
      <c r="U3" s="127"/>
      <c r="V3" s="127"/>
      <c r="W3" s="127"/>
      <c r="X3" s="127"/>
      <c r="Y3" s="127"/>
      <c r="Z3" s="127"/>
      <c r="AA3" s="127"/>
      <c r="AB3" s="127"/>
      <c r="AC3" s="127"/>
      <c r="AD3" s="127"/>
      <c r="AE3" s="127"/>
      <c r="AF3" s="127"/>
    </row>
    <row r="4" spans="1:32" s="2" customFormat="1" ht="11.25" customHeight="1">
      <c r="A4" s="100"/>
      <c r="B4" s="42"/>
      <c r="C4" s="16"/>
      <c r="D4" s="43"/>
      <c r="E4" s="16"/>
      <c r="F4" s="17"/>
      <c r="G4" s="18"/>
      <c r="H4" s="18"/>
      <c r="I4" s="18"/>
      <c r="J4" s="105"/>
      <c r="K4" s="18"/>
      <c r="L4" s="122" t="s">
        <v>4</v>
      </c>
      <c r="M4" s="123"/>
      <c r="N4" s="122" t="s">
        <v>5</v>
      </c>
      <c r="O4" s="123"/>
      <c r="P4" s="122" t="s">
        <v>6</v>
      </c>
      <c r="Q4" s="123"/>
      <c r="R4" s="122" t="s">
        <v>7</v>
      </c>
      <c r="S4" s="128"/>
      <c r="T4" s="128"/>
      <c r="U4" s="123"/>
      <c r="V4" s="129" t="s">
        <v>9</v>
      </c>
      <c r="W4" s="130"/>
      <c r="X4" s="122" t="s">
        <v>9</v>
      </c>
      <c r="Y4" s="123"/>
      <c r="Z4" s="122" t="s">
        <v>10</v>
      </c>
      <c r="AA4" s="123"/>
      <c r="AB4" s="122" t="s">
        <v>8</v>
      </c>
      <c r="AC4" s="123"/>
      <c r="AD4" s="129" t="s">
        <v>11</v>
      </c>
      <c r="AE4" s="129"/>
      <c r="AF4" s="129"/>
    </row>
    <row r="5" spans="1:32" s="3" customFormat="1" ht="57.75">
      <c r="A5" s="101"/>
      <c r="B5" s="44"/>
      <c r="C5" s="19" t="s">
        <v>12</v>
      </c>
      <c r="D5" s="20" t="s">
        <v>13</v>
      </c>
      <c r="E5" s="19" t="s">
        <v>14</v>
      </c>
      <c r="F5" s="21" t="s">
        <v>15</v>
      </c>
      <c r="G5" s="22" t="s">
        <v>16</v>
      </c>
      <c r="H5" s="23" t="s">
        <v>69</v>
      </c>
      <c r="I5" s="23" t="s">
        <v>17</v>
      </c>
      <c r="J5" s="109" t="s">
        <v>18</v>
      </c>
      <c r="K5" s="23" t="s">
        <v>19</v>
      </c>
      <c r="L5" s="25" t="s">
        <v>20</v>
      </c>
      <c r="M5" s="26" t="s">
        <v>21</v>
      </c>
      <c r="N5" s="25" t="s">
        <v>20</v>
      </c>
      <c r="O5" s="26" t="s">
        <v>21</v>
      </c>
      <c r="P5" s="25" t="s">
        <v>20</v>
      </c>
      <c r="Q5" s="26" t="s">
        <v>21</v>
      </c>
      <c r="R5" s="25" t="s">
        <v>22</v>
      </c>
      <c r="S5" s="26" t="s">
        <v>23</v>
      </c>
      <c r="T5" s="50" t="s">
        <v>24</v>
      </c>
      <c r="U5" s="50" t="s">
        <v>25</v>
      </c>
      <c r="V5" s="25" t="s">
        <v>20</v>
      </c>
      <c r="W5" s="26" t="s">
        <v>28</v>
      </c>
      <c r="X5" s="50" t="s">
        <v>24</v>
      </c>
      <c r="Y5" s="50" t="s">
        <v>25</v>
      </c>
      <c r="Z5" s="25" t="s">
        <v>20</v>
      </c>
      <c r="AA5" s="26" t="s">
        <v>26</v>
      </c>
      <c r="AB5" s="50" t="s">
        <v>27</v>
      </c>
      <c r="AC5" s="50" t="s">
        <v>29</v>
      </c>
      <c r="AD5" s="25" t="s">
        <v>20</v>
      </c>
      <c r="AE5" s="26" t="s">
        <v>21</v>
      </c>
      <c r="AF5" s="50" t="s">
        <v>25</v>
      </c>
    </row>
    <row r="6" ht="11.25">
      <c r="D6" s="36"/>
    </row>
    <row r="7" spans="1:32" s="29" customFormat="1" ht="11.25">
      <c r="A7" s="32">
        <v>1</v>
      </c>
      <c r="B7" s="71" t="s">
        <v>30</v>
      </c>
      <c r="C7" s="72" t="s">
        <v>145</v>
      </c>
      <c r="D7" s="73" t="s">
        <v>36</v>
      </c>
      <c r="E7" s="74" t="s">
        <v>145</v>
      </c>
      <c r="F7" s="75">
        <v>43035</v>
      </c>
      <c r="G7" s="56" t="s">
        <v>40</v>
      </c>
      <c r="H7" s="76">
        <v>363</v>
      </c>
      <c r="I7" s="76">
        <v>363</v>
      </c>
      <c r="J7" s="107">
        <v>516</v>
      </c>
      <c r="K7" s="58">
        <v>1</v>
      </c>
      <c r="L7" s="59">
        <v>782896</v>
      </c>
      <c r="M7" s="60">
        <v>60689</v>
      </c>
      <c r="N7" s="59">
        <v>1577114</v>
      </c>
      <c r="O7" s="60">
        <v>118898</v>
      </c>
      <c r="P7" s="59">
        <v>1731172</v>
      </c>
      <c r="Q7" s="60">
        <v>132548</v>
      </c>
      <c r="R7" s="61">
        <f aca="true" t="shared" si="0" ref="R7:R68">L7+N7+P7</f>
        <v>4091182</v>
      </c>
      <c r="S7" s="62">
        <f aca="true" t="shared" si="1" ref="S7:S68">M7+O7+Q7</f>
        <v>312135</v>
      </c>
      <c r="T7" s="63">
        <f>S7/J7</f>
        <v>604.9127906976744</v>
      </c>
      <c r="U7" s="64">
        <f aca="true" t="shared" si="2" ref="U7:U38">R7/S7</f>
        <v>13.10709148285197</v>
      </c>
      <c r="V7" s="65">
        <v>7513145</v>
      </c>
      <c r="W7" s="66">
        <v>621919</v>
      </c>
      <c r="X7" s="63">
        <f>W7/J7</f>
        <v>1205.2693798449613</v>
      </c>
      <c r="Y7" s="64">
        <f aca="true" t="shared" si="3" ref="Y7:Y68">V7/W7</f>
        <v>12.080584449100284</v>
      </c>
      <c r="Z7" s="112"/>
      <c r="AA7" s="114"/>
      <c r="AB7" s="67"/>
      <c r="AC7" s="67"/>
      <c r="AD7" s="77">
        <v>7513145</v>
      </c>
      <c r="AE7" s="78">
        <v>621919</v>
      </c>
      <c r="AF7" s="70">
        <f aca="true" t="shared" si="4" ref="AF7:AF68">AD7/AE7</f>
        <v>12.080584449100284</v>
      </c>
    </row>
    <row r="8" spans="1:32" s="29" customFormat="1" ht="11.25">
      <c r="A8" s="32">
        <v>2</v>
      </c>
      <c r="B8" s="71" t="s">
        <v>30</v>
      </c>
      <c r="C8" s="72" t="s">
        <v>144</v>
      </c>
      <c r="D8" s="73" t="s">
        <v>39</v>
      </c>
      <c r="E8" s="74" t="s">
        <v>144</v>
      </c>
      <c r="F8" s="75">
        <v>43035</v>
      </c>
      <c r="G8" s="56" t="s">
        <v>35</v>
      </c>
      <c r="H8" s="76">
        <v>321</v>
      </c>
      <c r="I8" s="76">
        <v>321</v>
      </c>
      <c r="J8" s="107">
        <v>378</v>
      </c>
      <c r="K8" s="58">
        <v>1</v>
      </c>
      <c r="L8" s="59">
        <v>1142138</v>
      </c>
      <c r="M8" s="60">
        <v>76277</v>
      </c>
      <c r="N8" s="59">
        <v>1619389</v>
      </c>
      <c r="O8" s="60">
        <v>107312</v>
      </c>
      <c r="P8" s="59">
        <v>1425001</v>
      </c>
      <c r="Q8" s="60">
        <v>96982</v>
      </c>
      <c r="R8" s="61">
        <f t="shared" si="0"/>
        <v>4186528</v>
      </c>
      <c r="S8" s="62">
        <f t="shared" si="1"/>
        <v>280571</v>
      </c>
      <c r="T8" s="63">
        <f>S8/J8</f>
        <v>742.2513227513227</v>
      </c>
      <c r="U8" s="64">
        <f t="shared" si="2"/>
        <v>14.921456601002955</v>
      </c>
      <c r="V8" s="65">
        <v>5684579</v>
      </c>
      <c r="W8" s="79">
        <v>395021</v>
      </c>
      <c r="X8" s="63">
        <f>W8/J8</f>
        <v>1045.0291005291006</v>
      </c>
      <c r="Y8" s="64">
        <f t="shared" si="3"/>
        <v>14.390574172006046</v>
      </c>
      <c r="Z8" s="112"/>
      <c r="AA8" s="113"/>
      <c r="AB8" s="67"/>
      <c r="AC8" s="67"/>
      <c r="AD8" s="77">
        <v>5684579</v>
      </c>
      <c r="AE8" s="78">
        <v>395021</v>
      </c>
      <c r="AF8" s="70">
        <f t="shared" si="4"/>
        <v>14.390574172006046</v>
      </c>
    </row>
    <row r="9" spans="1:32" s="29" customFormat="1" ht="11.25">
      <c r="A9" s="32">
        <v>3</v>
      </c>
      <c r="B9" s="71" t="s">
        <v>30</v>
      </c>
      <c r="C9" s="52" t="s">
        <v>143</v>
      </c>
      <c r="D9" s="53" t="s">
        <v>39</v>
      </c>
      <c r="E9" s="54" t="s">
        <v>143</v>
      </c>
      <c r="F9" s="55">
        <v>43035</v>
      </c>
      <c r="G9" s="56" t="s">
        <v>87</v>
      </c>
      <c r="H9" s="57">
        <v>343</v>
      </c>
      <c r="I9" s="57">
        <v>343</v>
      </c>
      <c r="J9" s="107">
        <v>367</v>
      </c>
      <c r="K9" s="58">
        <v>1</v>
      </c>
      <c r="L9" s="59">
        <v>510639.03</v>
      </c>
      <c r="M9" s="60">
        <v>41698</v>
      </c>
      <c r="N9" s="59">
        <v>1098853.42</v>
      </c>
      <c r="O9" s="60">
        <v>87316</v>
      </c>
      <c r="P9" s="59">
        <v>1391062.56</v>
      </c>
      <c r="Q9" s="60">
        <v>110543</v>
      </c>
      <c r="R9" s="61">
        <f t="shared" si="0"/>
        <v>3000555.01</v>
      </c>
      <c r="S9" s="62">
        <f t="shared" si="1"/>
        <v>239557</v>
      </c>
      <c r="T9" s="63">
        <f>S9/J9</f>
        <v>652.7438692098093</v>
      </c>
      <c r="U9" s="64">
        <f t="shared" si="2"/>
        <v>12.525432402309262</v>
      </c>
      <c r="V9" s="65">
        <v>4393519.99</v>
      </c>
      <c r="W9" s="66">
        <v>371871</v>
      </c>
      <c r="X9" s="63">
        <f>W9/J9</f>
        <v>1013.2724795640327</v>
      </c>
      <c r="Y9" s="64">
        <f t="shared" si="3"/>
        <v>11.81463461791858</v>
      </c>
      <c r="Z9" s="112"/>
      <c r="AA9" s="114"/>
      <c r="AB9" s="67"/>
      <c r="AC9" s="67"/>
      <c r="AD9" s="68">
        <v>4393519.99</v>
      </c>
      <c r="AE9" s="69">
        <v>371871</v>
      </c>
      <c r="AF9" s="70">
        <f t="shared" si="4"/>
        <v>11.81463461791858</v>
      </c>
    </row>
    <row r="10" spans="1:32" s="29" customFormat="1" ht="11.25">
      <c r="A10" s="32">
        <v>4</v>
      </c>
      <c r="B10" s="51"/>
      <c r="C10" s="72" t="s">
        <v>140</v>
      </c>
      <c r="D10" s="73" t="s">
        <v>36</v>
      </c>
      <c r="E10" s="74" t="s">
        <v>140</v>
      </c>
      <c r="F10" s="75">
        <v>43028</v>
      </c>
      <c r="G10" s="56" t="s">
        <v>35</v>
      </c>
      <c r="H10" s="76">
        <v>268</v>
      </c>
      <c r="I10" s="76">
        <v>262</v>
      </c>
      <c r="J10" s="107">
        <v>262</v>
      </c>
      <c r="K10" s="58">
        <v>2</v>
      </c>
      <c r="L10" s="59">
        <v>111993</v>
      </c>
      <c r="M10" s="60">
        <v>9116</v>
      </c>
      <c r="N10" s="59">
        <v>215933</v>
      </c>
      <c r="O10" s="60">
        <v>17653</v>
      </c>
      <c r="P10" s="59">
        <v>246416</v>
      </c>
      <c r="Q10" s="60">
        <v>19786</v>
      </c>
      <c r="R10" s="61">
        <f t="shared" si="0"/>
        <v>574342</v>
      </c>
      <c r="S10" s="62">
        <f t="shared" si="1"/>
        <v>46555</v>
      </c>
      <c r="T10" s="63">
        <f>S10/J10</f>
        <v>177.6908396946565</v>
      </c>
      <c r="U10" s="64">
        <f t="shared" si="2"/>
        <v>12.336848888411556</v>
      </c>
      <c r="V10" s="65">
        <v>857974</v>
      </c>
      <c r="W10" s="79">
        <v>72712</v>
      </c>
      <c r="X10" s="63">
        <f>W10/J10</f>
        <v>277.5267175572519</v>
      </c>
      <c r="Y10" s="64">
        <f t="shared" si="3"/>
        <v>11.79962042028826</v>
      </c>
      <c r="Z10" s="112">
        <v>1677114</v>
      </c>
      <c r="AA10" s="113">
        <v>143125</v>
      </c>
      <c r="AB10" s="67">
        <f aca="true" t="shared" si="5" ref="AB10:AB41">IF(Z10&lt;&gt;0,-(Z10-V10)/Z10,"")</f>
        <v>-0.48842237319585907</v>
      </c>
      <c r="AC10" s="67">
        <f aca="true" t="shared" si="6" ref="AC10:AC41">IF(AA10&lt;&gt;0,-(AA10-W10)/AA10,"")</f>
        <v>-0.49196855895196506</v>
      </c>
      <c r="AD10" s="77">
        <v>2535088</v>
      </c>
      <c r="AE10" s="78">
        <v>215837</v>
      </c>
      <c r="AF10" s="70">
        <f t="shared" si="4"/>
        <v>11.745381931735523</v>
      </c>
    </row>
    <row r="11" spans="1:32" s="29" customFormat="1" ht="11.25">
      <c r="A11" s="32">
        <v>5</v>
      </c>
      <c r="B11" s="51"/>
      <c r="C11" s="52" t="s">
        <v>135</v>
      </c>
      <c r="D11" s="53" t="s">
        <v>50</v>
      </c>
      <c r="E11" s="54" t="s">
        <v>135</v>
      </c>
      <c r="F11" s="55">
        <v>43028</v>
      </c>
      <c r="G11" s="56" t="s">
        <v>87</v>
      </c>
      <c r="H11" s="57">
        <v>234</v>
      </c>
      <c r="I11" s="57">
        <v>231</v>
      </c>
      <c r="J11" s="107">
        <v>231</v>
      </c>
      <c r="K11" s="58">
        <v>2</v>
      </c>
      <c r="L11" s="59">
        <v>119096.07</v>
      </c>
      <c r="M11" s="60">
        <v>9226</v>
      </c>
      <c r="N11" s="59">
        <v>246733.75</v>
      </c>
      <c r="O11" s="60">
        <v>18573</v>
      </c>
      <c r="P11" s="59">
        <v>255897.59</v>
      </c>
      <c r="Q11" s="60">
        <v>19349</v>
      </c>
      <c r="R11" s="61">
        <f t="shared" si="0"/>
        <v>621727.41</v>
      </c>
      <c r="S11" s="62">
        <f t="shared" si="1"/>
        <v>47148</v>
      </c>
      <c r="T11" s="63">
        <f>S11/J11</f>
        <v>204.1038961038961</v>
      </c>
      <c r="U11" s="64">
        <f t="shared" si="2"/>
        <v>13.186718630694834</v>
      </c>
      <c r="V11" s="65">
        <v>880730.42</v>
      </c>
      <c r="W11" s="66">
        <v>70829</v>
      </c>
      <c r="X11" s="63">
        <f>W11/J11</f>
        <v>306.6190476190476</v>
      </c>
      <c r="Y11" s="64">
        <f t="shared" si="3"/>
        <v>12.434601928588574</v>
      </c>
      <c r="Z11" s="112">
        <v>1606607.05</v>
      </c>
      <c r="AA11" s="114">
        <v>133511</v>
      </c>
      <c r="AB11" s="67">
        <f t="shared" si="5"/>
        <v>-0.45180719828162086</v>
      </c>
      <c r="AC11" s="67">
        <f t="shared" si="6"/>
        <v>-0.469489405367348</v>
      </c>
      <c r="AD11" s="68">
        <v>2487337.47</v>
      </c>
      <c r="AE11" s="69">
        <v>204340</v>
      </c>
      <c r="AF11" s="70">
        <f t="shared" si="4"/>
        <v>12.172543163355193</v>
      </c>
    </row>
    <row r="12" spans="1:32" s="29" customFormat="1" ht="11.25">
      <c r="A12" s="32">
        <v>6</v>
      </c>
      <c r="B12" s="51"/>
      <c r="C12" s="52" t="s">
        <v>131</v>
      </c>
      <c r="D12" s="53" t="s">
        <v>41</v>
      </c>
      <c r="E12" s="54" t="s">
        <v>131</v>
      </c>
      <c r="F12" s="55">
        <v>43021</v>
      </c>
      <c r="G12" s="56" t="s">
        <v>87</v>
      </c>
      <c r="H12" s="57">
        <v>381</v>
      </c>
      <c r="I12" s="57">
        <v>350</v>
      </c>
      <c r="J12" s="107">
        <v>350</v>
      </c>
      <c r="K12" s="58">
        <v>3</v>
      </c>
      <c r="L12" s="59">
        <v>125204.43</v>
      </c>
      <c r="M12" s="60">
        <v>9923</v>
      </c>
      <c r="N12" s="59">
        <v>195148.26</v>
      </c>
      <c r="O12" s="60">
        <v>14969</v>
      </c>
      <c r="P12" s="59">
        <v>204571.94</v>
      </c>
      <c r="Q12" s="60">
        <v>15929</v>
      </c>
      <c r="R12" s="61">
        <f t="shared" si="0"/>
        <v>524924.63</v>
      </c>
      <c r="S12" s="62">
        <f t="shared" si="1"/>
        <v>40821</v>
      </c>
      <c r="T12" s="63">
        <f>S12/J12</f>
        <v>116.63142857142857</v>
      </c>
      <c r="U12" s="64">
        <f t="shared" si="2"/>
        <v>12.85918105876877</v>
      </c>
      <c r="V12" s="65">
        <v>765164.09</v>
      </c>
      <c r="W12" s="66">
        <v>62111</v>
      </c>
      <c r="X12" s="63">
        <f>W12/J12</f>
        <v>177.46</v>
      </c>
      <c r="Y12" s="64">
        <f t="shared" si="3"/>
        <v>12.319300767979906</v>
      </c>
      <c r="Z12" s="112">
        <v>2001649.73</v>
      </c>
      <c r="AA12" s="114">
        <v>165628</v>
      </c>
      <c r="AB12" s="67">
        <f t="shared" si="5"/>
        <v>-0.6177332734434012</v>
      </c>
      <c r="AC12" s="67">
        <f t="shared" si="6"/>
        <v>-0.6249969811867558</v>
      </c>
      <c r="AD12" s="68">
        <v>7687673.69</v>
      </c>
      <c r="AE12" s="69">
        <v>633376</v>
      </c>
      <c r="AF12" s="70">
        <f t="shared" si="4"/>
        <v>12.13761445018441</v>
      </c>
    </row>
    <row r="13" spans="1:32" s="29" customFormat="1" ht="11.25">
      <c r="A13" s="32">
        <v>7</v>
      </c>
      <c r="B13" s="80"/>
      <c r="C13" s="72" t="s">
        <v>141</v>
      </c>
      <c r="D13" s="73" t="s">
        <v>39</v>
      </c>
      <c r="E13" s="74" t="s">
        <v>142</v>
      </c>
      <c r="F13" s="75">
        <v>43028</v>
      </c>
      <c r="G13" s="56" t="s">
        <v>40</v>
      </c>
      <c r="H13" s="76">
        <v>207</v>
      </c>
      <c r="I13" s="76">
        <v>196</v>
      </c>
      <c r="J13" s="107">
        <v>276</v>
      </c>
      <c r="K13" s="58">
        <v>2</v>
      </c>
      <c r="L13" s="59">
        <v>102685</v>
      </c>
      <c r="M13" s="60">
        <v>686</v>
      </c>
      <c r="N13" s="59">
        <v>183069</v>
      </c>
      <c r="O13" s="60">
        <v>12055</v>
      </c>
      <c r="P13" s="59">
        <v>171008</v>
      </c>
      <c r="Q13" s="60">
        <v>11622</v>
      </c>
      <c r="R13" s="61">
        <f t="shared" si="0"/>
        <v>456762</v>
      </c>
      <c r="S13" s="62">
        <f t="shared" si="1"/>
        <v>24363</v>
      </c>
      <c r="T13" s="63">
        <f>S13/J13</f>
        <v>88.27173913043478</v>
      </c>
      <c r="U13" s="64">
        <f t="shared" si="2"/>
        <v>18.7481837212166</v>
      </c>
      <c r="V13" s="65">
        <v>697930</v>
      </c>
      <c r="W13" s="66">
        <v>49015</v>
      </c>
      <c r="X13" s="63">
        <f>W13/J13</f>
        <v>177.59057971014494</v>
      </c>
      <c r="Y13" s="64">
        <f t="shared" si="3"/>
        <v>14.23911047638478</v>
      </c>
      <c r="Z13" s="112">
        <v>1670863</v>
      </c>
      <c r="AA13" s="114">
        <v>111581</v>
      </c>
      <c r="AB13" s="67">
        <f t="shared" si="5"/>
        <v>-0.582293700919824</v>
      </c>
      <c r="AC13" s="67">
        <f t="shared" si="6"/>
        <v>-0.5607227036861114</v>
      </c>
      <c r="AD13" s="77">
        <v>2368793</v>
      </c>
      <c r="AE13" s="78">
        <v>160596</v>
      </c>
      <c r="AF13" s="70">
        <f t="shared" si="4"/>
        <v>14.750012453610301</v>
      </c>
    </row>
    <row r="14" spans="1:32" s="29" customFormat="1" ht="11.25">
      <c r="A14" s="32">
        <v>8</v>
      </c>
      <c r="B14" s="51"/>
      <c r="C14" s="52" t="s">
        <v>136</v>
      </c>
      <c r="D14" s="53" t="s">
        <v>39</v>
      </c>
      <c r="E14" s="54" t="s">
        <v>59</v>
      </c>
      <c r="F14" s="55">
        <v>43028</v>
      </c>
      <c r="G14" s="56" t="s">
        <v>87</v>
      </c>
      <c r="H14" s="57">
        <v>149</v>
      </c>
      <c r="I14" s="57">
        <v>141</v>
      </c>
      <c r="J14" s="107">
        <v>142</v>
      </c>
      <c r="K14" s="58">
        <v>2</v>
      </c>
      <c r="L14" s="59">
        <v>91450.85</v>
      </c>
      <c r="M14" s="60">
        <v>7177</v>
      </c>
      <c r="N14" s="59">
        <v>149969.68</v>
      </c>
      <c r="O14" s="60">
        <v>11480</v>
      </c>
      <c r="P14" s="59">
        <v>134291.04</v>
      </c>
      <c r="Q14" s="60">
        <v>10251</v>
      </c>
      <c r="R14" s="61">
        <f t="shared" si="0"/>
        <v>375711.57</v>
      </c>
      <c r="S14" s="62">
        <f t="shared" si="1"/>
        <v>28908</v>
      </c>
      <c r="T14" s="63">
        <f>S14/J14</f>
        <v>203.57746478873239</v>
      </c>
      <c r="U14" s="64">
        <f t="shared" si="2"/>
        <v>12.996802615193026</v>
      </c>
      <c r="V14" s="65">
        <v>553866.18</v>
      </c>
      <c r="W14" s="66">
        <v>45198</v>
      </c>
      <c r="X14" s="63">
        <f>W14/J14</f>
        <v>318.2957746478873</v>
      </c>
      <c r="Y14" s="64">
        <f t="shared" si="3"/>
        <v>12.254218770742069</v>
      </c>
      <c r="Z14" s="112">
        <v>1032153.13</v>
      </c>
      <c r="AA14" s="114">
        <v>86295</v>
      </c>
      <c r="AB14" s="67">
        <f t="shared" si="5"/>
        <v>-0.46338758862263</v>
      </c>
      <c r="AC14" s="67">
        <f t="shared" si="6"/>
        <v>-0.476238484269077</v>
      </c>
      <c r="AD14" s="68">
        <v>1586019.31</v>
      </c>
      <c r="AE14" s="69">
        <v>131493</v>
      </c>
      <c r="AF14" s="70">
        <f t="shared" si="4"/>
        <v>12.061625409717628</v>
      </c>
    </row>
    <row r="15" spans="1:32" s="29" customFormat="1" ht="11.25">
      <c r="A15" s="32">
        <v>9</v>
      </c>
      <c r="B15" s="80"/>
      <c r="C15" s="72" t="s">
        <v>138</v>
      </c>
      <c r="D15" s="73" t="s">
        <v>38</v>
      </c>
      <c r="E15" s="74" t="s">
        <v>139</v>
      </c>
      <c r="F15" s="75">
        <v>43028</v>
      </c>
      <c r="G15" s="56" t="s">
        <v>42</v>
      </c>
      <c r="H15" s="76">
        <v>230</v>
      </c>
      <c r="I15" s="76">
        <v>195</v>
      </c>
      <c r="J15" s="107">
        <v>195</v>
      </c>
      <c r="K15" s="58">
        <v>2</v>
      </c>
      <c r="L15" s="59">
        <v>31945.24</v>
      </c>
      <c r="M15" s="60">
        <v>2542</v>
      </c>
      <c r="N15" s="59">
        <v>171333.23</v>
      </c>
      <c r="O15" s="60">
        <v>12412</v>
      </c>
      <c r="P15" s="59">
        <v>183578.94</v>
      </c>
      <c r="Q15" s="60">
        <v>13530</v>
      </c>
      <c r="R15" s="61">
        <f t="shared" si="0"/>
        <v>386857.41000000003</v>
      </c>
      <c r="S15" s="62">
        <f t="shared" si="1"/>
        <v>28484</v>
      </c>
      <c r="T15" s="63">
        <f>S15/J15</f>
        <v>146.07179487179488</v>
      </c>
      <c r="U15" s="64">
        <f t="shared" si="2"/>
        <v>13.58156895099003</v>
      </c>
      <c r="V15" s="65">
        <v>472385.57</v>
      </c>
      <c r="W15" s="66">
        <v>36318</v>
      </c>
      <c r="X15" s="63">
        <f>W15/J15</f>
        <v>186.24615384615385</v>
      </c>
      <c r="Y15" s="64">
        <f t="shared" si="3"/>
        <v>13.006926868219615</v>
      </c>
      <c r="Z15" s="112">
        <v>617791.22</v>
      </c>
      <c r="AA15" s="114">
        <v>47999</v>
      </c>
      <c r="AB15" s="67">
        <f t="shared" si="5"/>
        <v>-0.23536373663581683</v>
      </c>
      <c r="AC15" s="67">
        <f t="shared" si="6"/>
        <v>-0.24335923665076356</v>
      </c>
      <c r="AD15" s="77">
        <v>1090176.79</v>
      </c>
      <c r="AE15" s="78">
        <v>84317</v>
      </c>
      <c r="AF15" s="70">
        <f t="shared" si="4"/>
        <v>12.929501642610624</v>
      </c>
    </row>
    <row r="16" spans="1:32" s="29" customFormat="1" ht="11.25">
      <c r="A16" s="32">
        <v>10</v>
      </c>
      <c r="B16" s="80"/>
      <c r="C16" s="72" t="s">
        <v>137</v>
      </c>
      <c r="D16" s="73" t="s">
        <v>39</v>
      </c>
      <c r="E16" s="74" t="s">
        <v>137</v>
      </c>
      <c r="F16" s="75">
        <v>43028</v>
      </c>
      <c r="G16" s="56" t="s">
        <v>42</v>
      </c>
      <c r="H16" s="76">
        <v>315</v>
      </c>
      <c r="I16" s="76">
        <v>186</v>
      </c>
      <c r="J16" s="107">
        <v>186</v>
      </c>
      <c r="K16" s="58">
        <v>2</v>
      </c>
      <c r="L16" s="59">
        <v>34464.3</v>
      </c>
      <c r="M16" s="60">
        <v>2781</v>
      </c>
      <c r="N16" s="59">
        <v>70563.11</v>
      </c>
      <c r="O16" s="60">
        <v>5603</v>
      </c>
      <c r="P16" s="59">
        <v>70878.92</v>
      </c>
      <c r="Q16" s="60">
        <v>5643</v>
      </c>
      <c r="R16" s="61">
        <f t="shared" si="0"/>
        <v>175906.33000000002</v>
      </c>
      <c r="S16" s="62">
        <f t="shared" si="1"/>
        <v>14027</v>
      </c>
      <c r="T16" s="63">
        <f>S16/J16</f>
        <v>75.41397849462365</v>
      </c>
      <c r="U16" s="64">
        <f t="shared" si="2"/>
        <v>12.540552505881516</v>
      </c>
      <c r="V16" s="65">
        <v>261544.83</v>
      </c>
      <c r="W16" s="66">
        <v>21804</v>
      </c>
      <c r="X16" s="63">
        <f>W16/J16</f>
        <v>117.2258064516129</v>
      </c>
      <c r="Y16" s="64">
        <f t="shared" si="3"/>
        <v>11.995268299394606</v>
      </c>
      <c r="Z16" s="112">
        <v>982192.77</v>
      </c>
      <c r="AA16" s="114">
        <v>85180</v>
      </c>
      <c r="AB16" s="67">
        <f t="shared" si="5"/>
        <v>-0.7337133422393244</v>
      </c>
      <c r="AC16" s="67">
        <f t="shared" si="6"/>
        <v>-0.7440244188776708</v>
      </c>
      <c r="AD16" s="77">
        <v>1243737.6</v>
      </c>
      <c r="AE16" s="78">
        <v>106984</v>
      </c>
      <c r="AF16" s="70">
        <f t="shared" si="4"/>
        <v>11.625454273536231</v>
      </c>
    </row>
    <row r="17" spans="1:32" s="29" customFormat="1" ht="11.25">
      <c r="A17" s="32">
        <v>11</v>
      </c>
      <c r="B17" s="51"/>
      <c r="C17" s="72" t="s">
        <v>128</v>
      </c>
      <c r="D17" s="73" t="s">
        <v>41</v>
      </c>
      <c r="E17" s="74" t="s">
        <v>129</v>
      </c>
      <c r="F17" s="75">
        <v>43021</v>
      </c>
      <c r="G17" s="56" t="s">
        <v>35</v>
      </c>
      <c r="H17" s="76">
        <v>124</v>
      </c>
      <c r="I17" s="76">
        <v>86</v>
      </c>
      <c r="J17" s="107">
        <v>86</v>
      </c>
      <c r="K17" s="58">
        <v>3</v>
      </c>
      <c r="L17" s="59">
        <v>37903</v>
      </c>
      <c r="M17" s="60">
        <v>2709</v>
      </c>
      <c r="N17" s="59">
        <v>87188</v>
      </c>
      <c r="O17" s="60">
        <v>6221</v>
      </c>
      <c r="P17" s="59">
        <v>70235</v>
      </c>
      <c r="Q17" s="60">
        <v>5105</v>
      </c>
      <c r="R17" s="61">
        <f t="shared" si="0"/>
        <v>195326</v>
      </c>
      <c r="S17" s="62">
        <f t="shared" si="1"/>
        <v>14035</v>
      </c>
      <c r="T17" s="63">
        <f>S17/J17</f>
        <v>163.19767441860466</v>
      </c>
      <c r="U17" s="64">
        <f t="shared" si="2"/>
        <v>13.91706448165301</v>
      </c>
      <c r="V17" s="65">
        <v>266363</v>
      </c>
      <c r="W17" s="79">
        <v>19902</v>
      </c>
      <c r="X17" s="63">
        <f>W17/J17</f>
        <v>231.41860465116278</v>
      </c>
      <c r="Y17" s="64">
        <f t="shared" si="3"/>
        <v>13.383730278363984</v>
      </c>
      <c r="Z17" s="112">
        <v>679128</v>
      </c>
      <c r="AA17" s="113">
        <v>53768</v>
      </c>
      <c r="AB17" s="67">
        <f t="shared" si="5"/>
        <v>-0.607786750067734</v>
      </c>
      <c r="AC17" s="67">
        <f t="shared" si="6"/>
        <v>-0.6298541883648267</v>
      </c>
      <c r="AD17" s="77">
        <v>1848729</v>
      </c>
      <c r="AE17" s="78">
        <v>144477</v>
      </c>
      <c r="AF17" s="70">
        <f t="shared" si="4"/>
        <v>12.79600905334413</v>
      </c>
    </row>
    <row r="18" spans="1:32" s="29" customFormat="1" ht="11.25">
      <c r="A18" s="32">
        <v>12</v>
      </c>
      <c r="B18" s="51"/>
      <c r="C18" s="52" t="s">
        <v>113</v>
      </c>
      <c r="D18" s="53" t="s">
        <v>36</v>
      </c>
      <c r="E18" s="54" t="s">
        <v>113</v>
      </c>
      <c r="F18" s="55">
        <v>43007</v>
      </c>
      <c r="G18" s="56" t="s">
        <v>87</v>
      </c>
      <c r="H18" s="57">
        <v>388</v>
      </c>
      <c r="I18" s="57">
        <v>38</v>
      </c>
      <c r="J18" s="107">
        <v>38</v>
      </c>
      <c r="K18" s="58">
        <v>5</v>
      </c>
      <c r="L18" s="59">
        <v>2414</v>
      </c>
      <c r="M18" s="60">
        <v>217</v>
      </c>
      <c r="N18" s="59">
        <v>4654.5</v>
      </c>
      <c r="O18" s="60">
        <v>373</v>
      </c>
      <c r="P18" s="59">
        <v>6068</v>
      </c>
      <c r="Q18" s="60">
        <v>483</v>
      </c>
      <c r="R18" s="61">
        <f t="shared" si="0"/>
        <v>13136.5</v>
      </c>
      <c r="S18" s="62">
        <f t="shared" si="1"/>
        <v>1073</v>
      </c>
      <c r="T18" s="63">
        <f>S18/J18</f>
        <v>28.236842105263158</v>
      </c>
      <c r="U18" s="64">
        <f t="shared" si="2"/>
        <v>12.24277726001864</v>
      </c>
      <c r="V18" s="65">
        <v>133526.7</v>
      </c>
      <c r="W18" s="66">
        <v>17727</v>
      </c>
      <c r="X18" s="63">
        <f>W18/J18</f>
        <v>466.5</v>
      </c>
      <c r="Y18" s="64">
        <f t="shared" si="3"/>
        <v>7.532391267557963</v>
      </c>
      <c r="Z18" s="112">
        <v>297027.09</v>
      </c>
      <c r="AA18" s="114">
        <v>25218</v>
      </c>
      <c r="AB18" s="67">
        <f t="shared" si="5"/>
        <v>-0.5504561553627987</v>
      </c>
      <c r="AC18" s="67">
        <f t="shared" si="6"/>
        <v>-0.2970497263859148</v>
      </c>
      <c r="AD18" s="68">
        <v>7354900.37</v>
      </c>
      <c r="AE18" s="69">
        <v>632676</v>
      </c>
      <c r="AF18" s="70">
        <f t="shared" si="4"/>
        <v>11.625066179213373</v>
      </c>
    </row>
    <row r="19" spans="1:32" s="29" customFormat="1" ht="11.25">
      <c r="A19" s="32">
        <v>13</v>
      </c>
      <c r="B19" s="80"/>
      <c r="C19" s="72" t="s">
        <v>120</v>
      </c>
      <c r="D19" s="73" t="s">
        <v>38</v>
      </c>
      <c r="E19" s="74" t="s">
        <v>119</v>
      </c>
      <c r="F19" s="75">
        <v>43014</v>
      </c>
      <c r="G19" s="56" t="s">
        <v>42</v>
      </c>
      <c r="H19" s="76">
        <v>243</v>
      </c>
      <c r="I19" s="76">
        <v>57</v>
      </c>
      <c r="J19" s="107">
        <v>57</v>
      </c>
      <c r="K19" s="58">
        <v>4</v>
      </c>
      <c r="L19" s="59">
        <v>6562.65</v>
      </c>
      <c r="M19" s="60">
        <v>473</v>
      </c>
      <c r="N19" s="59">
        <v>49710.16</v>
      </c>
      <c r="O19" s="60">
        <v>3567</v>
      </c>
      <c r="P19" s="59">
        <v>60662.98</v>
      </c>
      <c r="Q19" s="60">
        <v>4330</v>
      </c>
      <c r="R19" s="61">
        <f t="shared" si="0"/>
        <v>116935.79000000001</v>
      </c>
      <c r="S19" s="62">
        <f t="shared" si="1"/>
        <v>8370</v>
      </c>
      <c r="T19" s="63">
        <f>S19/J19</f>
        <v>146.8421052631579</v>
      </c>
      <c r="U19" s="64">
        <f t="shared" si="2"/>
        <v>13.970823178016728</v>
      </c>
      <c r="V19" s="65">
        <v>132173.14</v>
      </c>
      <c r="W19" s="66">
        <v>9711</v>
      </c>
      <c r="X19" s="63">
        <f>W19/J19</f>
        <v>170.3684210526316</v>
      </c>
      <c r="Y19" s="64">
        <f t="shared" si="3"/>
        <v>13.610662135722379</v>
      </c>
      <c r="Z19" s="112">
        <v>273211.68</v>
      </c>
      <c r="AA19" s="114">
        <v>21317</v>
      </c>
      <c r="AB19" s="67">
        <f t="shared" si="5"/>
        <v>-0.5162244161743011</v>
      </c>
      <c r="AC19" s="67">
        <f t="shared" si="6"/>
        <v>-0.5444480930712576</v>
      </c>
      <c r="AD19" s="77">
        <v>2030198.7599999998</v>
      </c>
      <c r="AE19" s="78">
        <v>158681</v>
      </c>
      <c r="AF19" s="70">
        <f t="shared" si="4"/>
        <v>12.794214556248068</v>
      </c>
    </row>
    <row r="20" spans="1:32" s="29" customFormat="1" ht="11.25">
      <c r="A20" s="32">
        <v>14</v>
      </c>
      <c r="B20" s="51"/>
      <c r="C20" s="72" t="s">
        <v>110</v>
      </c>
      <c r="D20" s="73" t="s">
        <v>36</v>
      </c>
      <c r="E20" s="74" t="s">
        <v>110</v>
      </c>
      <c r="F20" s="75">
        <v>43000</v>
      </c>
      <c r="G20" s="56" t="s">
        <v>35</v>
      </c>
      <c r="H20" s="76">
        <v>342</v>
      </c>
      <c r="I20" s="76">
        <v>46</v>
      </c>
      <c r="J20" s="107">
        <v>46</v>
      </c>
      <c r="K20" s="58">
        <v>6</v>
      </c>
      <c r="L20" s="59">
        <v>7694</v>
      </c>
      <c r="M20" s="60">
        <v>645</v>
      </c>
      <c r="N20" s="59">
        <v>13801</v>
      </c>
      <c r="O20" s="60">
        <v>1190</v>
      </c>
      <c r="P20" s="59">
        <v>19243</v>
      </c>
      <c r="Q20" s="60">
        <v>1543</v>
      </c>
      <c r="R20" s="61">
        <f t="shared" si="0"/>
        <v>40738</v>
      </c>
      <c r="S20" s="62">
        <f t="shared" si="1"/>
        <v>3378</v>
      </c>
      <c r="T20" s="63">
        <f>S20/J20</f>
        <v>73.43478260869566</v>
      </c>
      <c r="U20" s="64">
        <f t="shared" si="2"/>
        <v>12.059798697454115</v>
      </c>
      <c r="V20" s="65">
        <v>61197</v>
      </c>
      <c r="W20" s="79">
        <v>5449</v>
      </c>
      <c r="X20" s="63">
        <f>W20/J20</f>
        <v>118.45652173913044</v>
      </c>
      <c r="Y20" s="64">
        <f t="shared" si="3"/>
        <v>11.230868049183336</v>
      </c>
      <c r="Z20" s="112">
        <v>381838</v>
      </c>
      <c r="AA20" s="113">
        <v>32556</v>
      </c>
      <c r="AB20" s="67">
        <f t="shared" si="5"/>
        <v>-0.8397304616093736</v>
      </c>
      <c r="AC20" s="67">
        <f t="shared" si="6"/>
        <v>-0.8326268583364049</v>
      </c>
      <c r="AD20" s="77">
        <v>7015501</v>
      </c>
      <c r="AE20" s="78">
        <v>607613</v>
      </c>
      <c r="AF20" s="70">
        <f t="shared" si="4"/>
        <v>11.546002142811297</v>
      </c>
    </row>
    <row r="21" spans="1:32" s="29" customFormat="1" ht="11.25">
      <c r="A21" s="32">
        <v>15</v>
      </c>
      <c r="B21" s="71" t="s">
        <v>30</v>
      </c>
      <c r="C21" s="52" t="s">
        <v>133</v>
      </c>
      <c r="D21" s="53" t="s">
        <v>39</v>
      </c>
      <c r="E21" s="54" t="s">
        <v>133</v>
      </c>
      <c r="F21" s="55">
        <v>43035</v>
      </c>
      <c r="G21" s="56" t="s">
        <v>44</v>
      </c>
      <c r="H21" s="57">
        <v>27</v>
      </c>
      <c r="I21" s="57">
        <v>27</v>
      </c>
      <c r="J21" s="107">
        <v>27</v>
      </c>
      <c r="K21" s="58">
        <v>1</v>
      </c>
      <c r="L21" s="59">
        <v>6596.86</v>
      </c>
      <c r="M21" s="60">
        <v>472</v>
      </c>
      <c r="N21" s="59">
        <v>10676.87</v>
      </c>
      <c r="O21" s="60">
        <v>751</v>
      </c>
      <c r="P21" s="59">
        <v>14030.92</v>
      </c>
      <c r="Q21" s="60">
        <v>936</v>
      </c>
      <c r="R21" s="61">
        <f t="shared" si="0"/>
        <v>31304.65</v>
      </c>
      <c r="S21" s="62">
        <f t="shared" si="1"/>
        <v>2159</v>
      </c>
      <c r="T21" s="63">
        <f>S21/J21</f>
        <v>79.96296296296296</v>
      </c>
      <c r="U21" s="64">
        <f t="shared" si="2"/>
        <v>14.4996062992126</v>
      </c>
      <c r="V21" s="65">
        <v>59003.87</v>
      </c>
      <c r="W21" s="66">
        <v>4679</v>
      </c>
      <c r="X21" s="63">
        <f>W21/J21</f>
        <v>173.2962962962963</v>
      </c>
      <c r="Y21" s="64">
        <f t="shared" si="3"/>
        <v>12.610359051079291</v>
      </c>
      <c r="Z21" s="112">
        <v>5602</v>
      </c>
      <c r="AA21" s="114">
        <v>400</v>
      </c>
      <c r="AB21" s="67">
        <f t="shared" si="5"/>
        <v>9.532643698679044</v>
      </c>
      <c r="AC21" s="67">
        <f t="shared" si="6"/>
        <v>10.6975</v>
      </c>
      <c r="AD21" s="68">
        <v>70773.87</v>
      </c>
      <c r="AE21" s="69">
        <v>6439</v>
      </c>
      <c r="AF21" s="70">
        <f t="shared" si="4"/>
        <v>10.991438111507998</v>
      </c>
    </row>
    <row r="22" spans="1:32" s="29" customFormat="1" ht="11.25">
      <c r="A22" s="32">
        <v>16</v>
      </c>
      <c r="B22" s="51"/>
      <c r="C22" s="52" t="s">
        <v>63</v>
      </c>
      <c r="D22" s="53" t="s">
        <v>37</v>
      </c>
      <c r="E22" s="54" t="s">
        <v>63</v>
      </c>
      <c r="F22" s="55">
        <v>42846</v>
      </c>
      <c r="G22" s="56" t="s">
        <v>43</v>
      </c>
      <c r="H22" s="57">
        <v>57</v>
      </c>
      <c r="I22" s="57">
        <v>7</v>
      </c>
      <c r="J22" s="107">
        <v>7</v>
      </c>
      <c r="K22" s="58">
        <v>9</v>
      </c>
      <c r="L22" s="59">
        <v>0</v>
      </c>
      <c r="M22" s="60">
        <v>0</v>
      </c>
      <c r="N22" s="59">
        <v>0</v>
      </c>
      <c r="O22" s="60">
        <v>0</v>
      </c>
      <c r="P22" s="59">
        <v>0</v>
      </c>
      <c r="Q22" s="60">
        <v>0</v>
      </c>
      <c r="R22" s="61">
        <f t="shared" si="0"/>
        <v>0</v>
      </c>
      <c r="S22" s="62">
        <f t="shared" si="1"/>
        <v>0</v>
      </c>
      <c r="T22" s="63">
        <f>S22/J22</f>
        <v>0</v>
      </c>
      <c r="U22" s="64" t="e">
        <f t="shared" si="2"/>
        <v>#DIV/0!</v>
      </c>
      <c r="V22" s="65">
        <v>16632.01</v>
      </c>
      <c r="W22" s="79">
        <v>3325</v>
      </c>
      <c r="X22" s="63">
        <f>W22/J22</f>
        <v>475</v>
      </c>
      <c r="Y22" s="64">
        <f t="shared" si="3"/>
        <v>5.0021082706766915</v>
      </c>
      <c r="Z22" s="112">
        <v>1188</v>
      </c>
      <c r="AA22" s="113">
        <v>238</v>
      </c>
      <c r="AB22" s="67">
        <f t="shared" si="5"/>
        <v>13.000008417508417</v>
      </c>
      <c r="AC22" s="67">
        <f t="shared" si="6"/>
        <v>12.970588235294118</v>
      </c>
      <c r="AD22" s="77">
        <v>140607.83000000002</v>
      </c>
      <c r="AE22" s="78">
        <v>15272</v>
      </c>
      <c r="AF22" s="70">
        <f t="shared" si="4"/>
        <v>9.206903483499215</v>
      </c>
    </row>
    <row r="23" spans="1:32" s="29" customFormat="1" ht="11.25">
      <c r="A23" s="32">
        <v>17</v>
      </c>
      <c r="B23" s="80"/>
      <c r="C23" s="72" t="s">
        <v>123</v>
      </c>
      <c r="D23" s="73" t="s">
        <v>32</v>
      </c>
      <c r="E23" s="74" t="s">
        <v>122</v>
      </c>
      <c r="F23" s="75">
        <v>43014</v>
      </c>
      <c r="G23" s="56" t="s">
        <v>40</v>
      </c>
      <c r="H23" s="76">
        <v>231</v>
      </c>
      <c r="I23" s="76">
        <v>16</v>
      </c>
      <c r="J23" s="107">
        <v>16</v>
      </c>
      <c r="K23" s="58">
        <v>4</v>
      </c>
      <c r="L23" s="59">
        <v>8746</v>
      </c>
      <c r="M23" s="60">
        <v>436</v>
      </c>
      <c r="N23" s="59">
        <v>8217</v>
      </c>
      <c r="O23" s="60">
        <v>369</v>
      </c>
      <c r="P23" s="59">
        <v>7576</v>
      </c>
      <c r="Q23" s="60">
        <v>377</v>
      </c>
      <c r="R23" s="61">
        <f t="shared" si="0"/>
        <v>24539</v>
      </c>
      <c r="S23" s="62">
        <f t="shared" si="1"/>
        <v>1182</v>
      </c>
      <c r="T23" s="63">
        <f>S23/J23</f>
        <v>73.875</v>
      </c>
      <c r="U23" s="64">
        <f t="shared" si="2"/>
        <v>20.760575296108293</v>
      </c>
      <c r="V23" s="65">
        <v>57077</v>
      </c>
      <c r="W23" s="66">
        <v>2996</v>
      </c>
      <c r="X23" s="63">
        <f>W23/J23</f>
        <v>187.25</v>
      </c>
      <c r="Y23" s="64">
        <f t="shared" si="3"/>
        <v>19.051068090787716</v>
      </c>
      <c r="Z23" s="112">
        <v>267556</v>
      </c>
      <c r="AA23" s="114">
        <v>16958</v>
      </c>
      <c r="AB23" s="67">
        <f t="shared" si="5"/>
        <v>-0.7866726965569825</v>
      </c>
      <c r="AC23" s="67">
        <f t="shared" si="6"/>
        <v>-0.8233282226677674</v>
      </c>
      <c r="AD23" s="77">
        <v>2577856</v>
      </c>
      <c r="AE23" s="78">
        <v>163370</v>
      </c>
      <c r="AF23" s="70">
        <f t="shared" si="4"/>
        <v>15.779249556222073</v>
      </c>
    </row>
    <row r="24" spans="1:32" s="29" customFormat="1" ht="11.25">
      <c r="A24" s="32">
        <v>18</v>
      </c>
      <c r="B24" s="51"/>
      <c r="C24" s="52" t="s">
        <v>134</v>
      </c>
      <c r="D24" s="53">
        <v>15</v>
      </c>
      <c r="E24" s="54" t="s">
        <v>55</v>
      </c>
      <c r="F24" s="55">
        <v>43028</v>
      </c>
      <c r="G24" s="56" t="s">
        <v>43</v>
      </c>
      <c r="H24" s="57">
        <v>17</v>
      </c>
      <c r="I24" s="57">
        <v>17</v>
      </c>
      <c r="J24" s="107">
        <v>17</v>
      </c>
      <c r="K24" s="58">
        <v>2</v>
      </c>
      <c r="L24" s="59">
        <v>4288.47</v>
      </c>
      <c r="M24" s="60">
        <v>265</v>
      </c>
      <c r="N24" s="59">
        <v>8525.5</v>
      </c>
      <c r="O24" s="60">
        <v>499</v>
      </c>
      <c r="P24" s="59">
        <v>6850.93</v>
      </c>
      <c r="Q24" s="60">
        <v>410</v>
      </c>
      <c r="R24" s="61">
        <f t="shared" si="0"/>
        <v>19664.9</v>
      </c>
      <c r="S24" s="62">
        <f t="shared" si="1"/>
        <v>1174</v>
      </c>
      <c r="T24" s="63">
        <f>S24/J24</f>
        <v>69.05882352941177</v>
      </c>
      <c r="U24" s="64">
        <f t="shared" si="2"/>
        <v>16.750340715502556</v>
      </c>
      <c r="V24" s="65">
        <v>33313.5</v>
      </c>
      <c r="W24" s="79">
        <v>2238</v>
      </c>
      <c r="X24" s="63">
        <f>W24/J24</f>
        <v>131.64705882352942</v>
      </c>
      <c r="Y24" s="64">
        <f t="shared" si="3"/>
        <v>14.88538873994638</v>
      </c>
      <c r="Z24" s="112">
        <v>59620.34</v>
      </c>
      <c r="AA24" s="113">
        <v>3762</v>
      </c>
      <c r="AB24" s="67">
        <f t="shared" si="5"/>
        <v>-0.44123934885309274</v>
      </c>
      <c r="AC24" s="67">
        <f t="shared" si="6"/>
        <v>-0.405103668261563</v>
      </c>
      <c r="AD24" s="77">
        <v>92933.84</v>
      </c>
      <c r="AE24" s="78">
        <v>6000</v>
      </c>
      <c r="AF24" s="70">
        <f t="shared" si="4"/>
        <v>15.488973333333332</v>
      </c>
    </row>
    <row r="25" spans="1:32" s="29" customFormat="1" ht="11.25">
      <c r="A25" s="32">
        <v>19</v>
      </c>
      <c r="B25" s="51"/>
      <c r="C25" s="52" t="s">
        <v>100</v>
      </c>
      <c r="D25" s="53" t="s">
        <v>32</v>
      </c>
      <c r="E25" s="54" t="s">
        <v>101</v>
      </c>
      <c r="F25" s="55">
        <v>42979</v>
      </c>
      <c r="G25" s="56" t="s">
        <v>87</v>
      </c>
      <c r="H25" s="57">
        <v>114</v>
      </c>
      <c r="I25" s="57">
        <v>8</v>
      </c>
      <c r="J25" s="107">
        <v>8</v>
      </c>
      <c r="K25" s="58">
        <v>9</v>
      </c>
      <c r="L25" s="59">
        <v>6483.14</v>
      </c>
      <c r="M25" s="60">
        <v>372</v>
      </c>
      <c r="N25" s="59">
        <v>8724.55</v>
      </c>
      <c r="O25" s="60">
        <v>480</v>
      </c>
      <c r="P25" s="59">
        <v>7995.71</v>
      </c>
      <c r="Q25" s="60">
        <v>452</v>
      </c>
      <c r="R25" s="61">
        <f t="shared" si="0"/>
        <v>23203.399999999998</v>
      </c>
      <c r="S25" s="62">
        <f t="shared" si="1"/>
        <v>1304</v>
      </c>
      <c r="T25" s="63">
        <f>S25/J25</f>
        <v>163</v>
      </c>
      <c r="U25" s="64">
        <f t="shared" si="2"/>
        <v>17.794018404907973</v>
      </c>
      <c r="V25" s="65">
        <v>35687</v>
      </c>
      <c r="W25" s="66">
        <v>2166</v>
      </c>
      <c r="X25" s="63">
        <f>W25/J25</f>
        <v>270.75</v>
      </c>
      <c r="Y25" s="64">
        <f t="shared" si="3"/>
        <v>16.47599261311173</v>
      </c>
      <c r="Z25" s="112">
        <v>128489</v>
      </c>
      <c r="AA25" s="114">
        <v>9422</v>
      </c>
      <c r="AB25" s="67">
        <f t="shared" si="5"/>
        <v>-0.7222563799235733</v>
      </c>
      <c r="AC25" s="67">
        <f t="shared" si="6"/>
        <v>-0.7701125026533645</v>
      </c>
      <c r="AD25" s="68">
        <v>3845756.17</v>
      </c>
      <c r="AE25" s="69">
        <v>286924</v>
      </c>
      <c r="AF25" s="70">
        <f t="shared" si="4"/>
        <v>13.403396613737435</v>
      </c>
    </row>
    <row r="26" spans="1:32" s="29" customFormat="1" ht="11.25">
      <c r="A26" s="32">
        <v>20</v>
      </c>
      <c r="B26" s="51"/>
      <c r="C26" s="52" t="s">
        <v>126</v>
      </c>
      <c r="D26" s="53" t="s">
        <v>36</v>
      </c>
      <c r="E26" s="54" t="s">
        <v>127</v>
      </c>
      <c r="F26" s="55">
        <v>43021</v>
      </c>
      <c r="G26" s="56" t="s">
        <v>43</v>
      </c>
      <c r="H26" s="57">
        <v>92</v>
      </c>
      <c r="I26" s="57">
        <v>36</v>
      </c>
      <c r="J26" s="107">
        <v>36</v>
      </c>
      <c r="K26" s="58">
        <v>3</v>
      </c>
      <c r="L26" s="59">
        <v>1383</v>
      </c>
      <c r="M26" s="60">
        <v>177</v>
      </c>
      <c r="N26" s="59">
        <v>5143</v>
      </c>
      <c r="O26" s="60">
        <v>538</v>
      </c>
      <c r="P26" s="59">
        <v>5683</v>
      </c>
      <c r="Q26" s="60">
        <v>574</v>
      </c>
      <c r="R26" s="61">
        <f t="shared" si="0"/>
        <v>12209</v>
      </c>
      <c r="S26" s="62">
        <f t="shared" si="1"/>
        <v>1289</v>
      </c>
      <c r="T26" s="63">
        <f>S26/J26</f>
        <v>35.80555555555556</v>
      </c>
      <c r="U26" s="64">
        <f t="shared" si="2"/>
        <v>9.471683475562452</v>
      </c>
      <c r="V26" s="65">
        <v>18504.5</v>
      </c>
      <c r="W26" s="79">
        <v>2143</v>
      </c>
      <c r="X26" s="63">
        <f>W26/J26</f>
        <v>59.52777777777778</v>
      </c>
      <c r="Y26" s="64">
        <f t="shared" si="3"/>
        <v>8.634857676154923</v>
      </c>
      <c r="Z26" s="112">
        <v>50824.1</v>
      </c>
      <c r="AA26" s="113">
        <v>4830</v>
      </c>
      <c r="AB26" s="67">
        <f t="shared" si="5"/>
        <v>-0.6359109162779075</v>
      </c>
      <c r="AC26" s="67">
        <f t="shared" si="6"/>
        <v>-0.5563146997929607</v>
      </c>
      <c r="AD26" s="77">
        <v>184669.45</v>
      </c>
      <c r="AE26" s="78">
        <v>17309</v>
      </c>
      <c r="AF26" s="70">
        <f t="shared" si="4"/>
        <v>10.668984343405166</v>
      </c>
    </row>
    <row r="27" spans="1:32" s="29" customFormat="1" ht="11.25">
      <c r="A27" s="32">
        <v>21</v>
      </c>
      <c r="B27" s="51"/>
      <c r="C27" s="52" t="s">
        <v>124</v>
      </c>
      <c r="D27" s="53" t="s">
        <v>50</v>
      </c>
      <c r="E27" s="54" t="s">
        <v>125</v>
      </c>
      <c r="F27" s="55">
        <v>43021</v>
      </c>
      <c r="G27" s="56" t="s">
        <v>44</v>
      </c>
      <c r="H27" s="57">
        <v>15</v>
      </c>
      <c r="I27" s="57">
        <v>7</v>
      </c>
      <c r="J27" s="107">
        <v>7</v>
      </c>
      <c r="K27" s="58">
        <v>3</v>
      </c>
      <c r="L27" s="59">
        <v>1526</v>
      </c>
      <c r="M27" s="60">
        <v>104</v>
      </c>
      <c r="N27" s="59">
        <v>2219</v>
      </c>
      <c r="O27" s="60">
        <v>174</v>
      </c>
      <c r="P27" s="59">
        <v>1464</v>
      </c>
      <c r="Q27" s="60">
        <v>130</v>
      </c>
      <c r="R27" s="61">
        <f t="shared" si="0"/>
        <v>5209</v>
      </c>
      <c r="S27" s="62">
        <f t="shared" si="1"/>
        <v>408</v>
      </c>
      <c r="T27" s="63">
        <f>S27/J27</f>
        <v>58.285714285714285</v>
      </c>
      <c r="U27" s="64">
        <f t="shared" si="2"/>
        <v>12.767156862745098</v>
      </c>
      <c r="V27" s="65">
        <v>16425.4</v>
      </c>
      <c r="W27" s="66">
        <v>1562</v>
      </c>
      <c r="X27" s="63">
        <f>W27/J27</f>
        <v>223.14285714285714</v>
      </c>
      <c r="Y27" s="64">
        <f t="shared" si="3"/>
        <v>10.51562099871959</v>
      </c>
      <c r="Z27" s="112">
        <v>46237.1</v>
      </c>
      <c r="AA27" s="114">
        <v>3134</v>
      </c>
      <c r="AB27" s="67">
        <f t="shared" si="5"/>
        <v>-0.6447571322595924</v>
      </c>
      <c r="AC27" s="67">
        <f t="shared" si="6"/>
        <v>-0.5015954052329291</v>
      </c>
      <c r="AD27" s="68">
        <v>146144.43</v>
      </c>
      <c r="AE27" s="69">
        <v>11403</v>
      </c>
      <c r="AF27" s="70">
        <f t="shared" si="4"/>
        <v>12.816314127861089</v>
      </c>
    </row>
    <row r="28" spans="1:32" s="29" customFormat="1" ht="11.25">
      <c r="A28" s="32">
        <v>22</v>
      </c>
      <c r="B28" s="51"/>
      <c r="C28" s="72" t="s">
        <v>98</v>
      </c>
      <c r="D28" s="73" t="s">
        <v>37</v>
      </c>
      <c r="E28" s="74" t="s">
        <v>99</v>
      </c>
      <c r="F28" s="75">
        <v>42972</v>
      </c>
      <c r="G28" s="56" t="s">
        <v>35</v>
      </c>
      <c r="H28" s="76">
        <v>342</v>
      </c>
      <c r="I28" s="76">
        <v>10</v>
      </c>
      <c r="J28" s="107">
        <v>10</v>
      </c>
      <c r="K28" s="58">
        <v>10</v>
      </c>
      <c r="L28" s="59">
        <v>664</v>
      </c>
      <c r="M28" s="60">
        <v>49</v>
      </c>
      <c r="N28" s="59">
        <v>6472</v>
      </c>
      <c r="O28" s="60">
        <v>476</v>
      </c>
      <c r="P28" s="59">
        <v>8204</v>
      </c>
      <c r="Q28" s="60">
        <v>581</v>
      </c>
      <c r="R28" s="61">
        <f t="shared" si="0"/>
        <v>15340</v>
      </c>
      <c r="S28" s="62">
        <f t="shared" si="1"/>
        <v>1106</v>
      </c>
      <c r="T28" s="63">
        <f>S28/J28</f>
        <v>110.6</v>
      </c>
      <c r="U28" s="64">
        <f t="shared" si="2"/>
        <v>13.869801084990959</v>
      </c>
      <c r="V28" s="65">
        <v>19794</v>
      </c>
      <c r="W28" s="79">
        <v>1464</v>
      </c>
      <c r="X28" s="63">
        <f>W28/J28</f>
        <v>146.4</v>
      </c>
      <c r="Y28" s="64">
        <f t="shared" si="3"/>
        <v>13.520491803278688</v>
      </c>
      <c r="Z28" s="112">
        <v>25850</v>
      </c>
      <c r="AA28" s="113">
        <v>2114</v>
      </c>
      <c r="AB28" s="67">
        <f t="shared" si="5"/>
        <v>-0.23427466150870407</v>
      </c>
      <c r="AC28" s="67">
        <f t="shared" si="6"/>
        <v>-0.3074739829706717</v>
      </c>
      <c r="AD28" s="77">
        <v>12572386</v>
      </c>
      <c r="AE28" s="78">
        <v>996461</v>
      </c>
      <c r="AF28" s="70">
        <f t="shared" si="4"/>
        <v>12.617037696407586</v>
      </c>
    </row>
    <row r="29" spans="1:32" s="29" customFormat="1" ht="11.25">
      <c r="A29" s="32">
        <v>23</v>
      </c>
      <c r="B29" s="51"/>
      <c r="C29" s="72" t="s">
        <v>121</v>
      </c>
      <c r="D29" s="73" t="s">
        <v>36</v>
      </c>
      <c r="E29" s="74" t="s">
        <v>121</v>
      </c>
      <c r="F29" s="75">
        <v>43014</v>
      </c>
      <c r="G29" s="56" t="s">
        <v>35</v>
      </c>
      <c r="H29" s="76">
        <v>307</v>
      </c>
      <c r="I29" s="76">
        <v>11</v>
      </c>
      <c r="J29" s="107">
        <v>11</v>
      </c>
      <c r="K29" s="58">
        <v>4</v>
      </c>
      <c r="L29" s="59">
        <v>1468</v>
      </c>
      <c r="M29" s="60">
        <v>110</v>
      </c>
      <c r="N29" s="59">
        <v>2137</v>
      </c>
      <c r="O29" s="60">
        <v>157</v>
      </c>
      <c r="P29" s="59">
        <v>1481</v>
      </c>
      <c r="Q29" s="60">
        <v>109</v>
      </c>
      <c r="R29" s="61">
        <f t="shared" si="0"/>
        <v>5086</v>
      </c>
      <c r="S29" s="62">
        <f t="shared" si="1"/>
        <v>376</v>
      </c>
      <c r="T29" s="63">
        <f>S29/J29</f>
        <v>34.18181818181818</v>
      </c>
      <c r="U29" s="64">
        <f t="shared" si="2"/>
        <v>13.52659574468085</v>
      </c>
      <c r="V29" s="65">
        <v>9774</v>
      </c>
      <c r="W29" s="79">
        <v>825</v>
      </c>
      <c r="X29" s="63">
        <f>W29/J29</f>
        <v>75</v>
      </c>
      <c r="Y29" s="64">
        <f t="shared" si="3"/>
        <v>11.847272727272728</v>
      </c>
      <c r="Z29" s="112">
        <v>227960</v>
      </c>
      <c r="AA29" s="113">
        <v>18925</v>
      </c>
      <c r="AB29" s="67">
        <f t="shared" si="5"/>
        <v>-0.9571240568520794</v>
      </c>
      <c r="AC29" s="67">
        <f t="shared" si="6"/>
        <v>-0.9564068692206077</v>
      </c>
      <c r="AD29" s="77">
        <v>2034224</v>
      </c>
      <c r="AE29" s="78">
        <v>170137</v>
      </c>
      <c r="AF29" s="70">
        <f t="shared" si="4"/>
        <v>11.956388087247335</v>
      </c>
    </row>
    <row r="30" spans="1:32" s="29" customFormat="1" ht="11.25">
      <c r="A30" s="32">
        <v>24</v>
      </c>
      <c r="B30" s="51"/>
      <c r="C30" s="52" t="s">
        <v>76</v>
      </c>
      <c r="D30" s="53" t="s">
        <v>36</v>
      </c>
      <c r="E30" s="54" t="s">
        <v>77</v>
      </c>
      <c r="F30" s="55">
        <v>42909</v>
      </c>
      <c r="G30" s="56" t="s">
        <v>43</v>
      </c>
      <c r="H30" s="57">
        <v>114</v>
      </c>
      <c r="I30" s="57">
        <v>2</v>
      </c>
      <c r="J30" s="107">
        <v>2</v>
      </c>
      <c r="K30" s="58">
        <v>13</v>
      </c>
      <c r="L30" s="59">
        <v>0</v>
      </c>
      <c r="M30" s="60">
        <v>0</v>
      </c>
      <c r="N30" s="59">
        <v>0</v>
      </c>
      <c r="O30" s="60">
        <v>0</v>
      </c>
      <c r="P30" s="59">
        <v>0</v>
      </c>
      <c r="Q30" s="60">
        <v>0</v>
      </c>
      <c r="R30" s="61">
        <f t="shared" si="0"/>
        <v>0</v>
      </c>
      <c r="S30" s="62">
        <f t="shared" si="1"/>
        <v>0</v>
      </c>
      <c r="T30" s="63">
        <f>S30/J30</f>
        <v>0</v>
      </c>
      <c r="U30" s="64" t="e">
        <f t="shared" si="2"/>
        <v>#DIV/0!</v>
      </c>
      <c r="V30" s="65">
        <v>3808</v>
      </c>
      <c r="W30" s="79">
        <v>770</v>
      </c>
      <c r="X30" s="63">
        <f>W30/J30</f>
        <v>385</v>
      </c>
      <c r="Y30" s="64">
        <f t="shared" si="3"/>
        <v>4.945454545454545</v>
      </c>
      <c r="Z30" s="112">
        <v>2374</v>
      </c>
      <c r="AA30" s="113">
        <v>450</v>
      </c>
      <c r="AB30" s="67">
        <f t="shared" si="5"/>
        <v>0.6040438079191238</v>
      </c>
      <c r="AC30" s="67">
        <f t="shared" si="6"/>
        <v>0.7111111111111111</v>
      </c>
      <c r="AD30" s="77">
        <v>251937.68</v>
      </c>
      <c r="AE30" s="78">
        <v>24456</v>
      </c>
      <c r="AF30" s="70">
        <f t="shared" si="4"/>
        <v>10.30167157343801</v>
      </c>
    </row>
    <row r="31" spans="1:32" s="29" customFormat="1" ht="11.25">
      <c r="A31" s="32">
        <v>25</v>
      </c>
      <c r="B31" s="51"/>
      <c r="C31" s="52" t="s">
        <v>106</v>
      </c>
      <c r="D31" s="53" t="s">
        <v>32</v>
      </c>
      <c r="E31" s="54" t="s">
        <v>105</v>
      </c>
      <c r="F31" s="55">
        <v>43000</v>
      </c>
      <c r="G31" s="56" t="s">
        <v>43</v>
      </c>
      <c r="H31" s="57">
        <v>50</v>
      </c>
      <c r="I31" s="57">
        <v>12</v>
      </c>
      <c r="J31" s="107">
        <v>12</v>
      </c>
      <c r="K31" s="58">
        <v>6</v>
      </c>
      <c r="L31" s="59">
        <v>456</v>
      </c>
      <c r="M31" s="60">
        <v>57</v>
      </c>
      <c r="N31" s="59">
        <v>1615</v>
      </c>
      <c r="O31" s="60">
        <v>203</v>
      </c>
      <c r="P31" s="59">
        <v>2019</v>
      </c>
      <c r="Q31" s="60">
        <v>226</v>
      </c>
      <c r="R31" s="61">
        <f t="shared" si="0"/>
        <v>4090</v>
      </c>
      <c r="S31" s="62">
        <f t="shared" si="1"/>
        <v>486</v>
      </c>
      <c r="T31" s="63">
        <f>S31/J31</f>
        <v>40.5</v>
      </c>
      <c r="U31" s="64">
        <f t="shared" si="2"/>
        <v>8.415637860082304</v>
      </c>
      <c r="V31" s="65">
        <v>6180</v>
      </c>
      <c r="W31" s="79">
        <v>735</v>
      </c>
      <c r="X31" s="63">
        <f>W31/J31</f>
        <v>61.25</v>
      </c>
      <c r="Y31" s="64">
        <f t="shared" si="3"/>
        <v>8.408163265306122</v>
      </c>
      <c r="Z31" s="112">
        <v>3175</v>
      </c>
      <c r="AA31" s="113">
        <v>345</v>
      </c>
      <c r="AB31" s="67">
        <f t="shared" si="5"/>
        <v>0.9464566929133859</v>
      </c>
      <c r="AC31" s="67">
        <f t="shared" si="6"/>
        <v>1.1304347826086956</v>
      </c>
      <c r="AD31" s="77">
        <v>98780.41</v>
      </c>
      <c r="AE31" s="78">
        <v>9075</v>
      </c>
      <c r="AF31" s="70">
        <f t="shared" si="4"/>
        <v>10.884893663911846</v>
      </c>
    </row>
    <row r="32" spans="1:32" s="29" customFormat="1" ht="11.25">
      <c r="A32" s="32">
        <v>26</v>
      </c>
      <c r="B32" s="51"/>
      <c r="C32" s="52" t="s">
        <v>73</v>
      </c>
      <c r="D32" s="53" t="s">
        <v>37</v>
      </c>
      <c r="E32" s="54" t="s">
        <v>72</v>
      </c>
      <c r="F32" s="55">
        <v>42874</v>
      </c>
      <c r="G32" s="56" t="s">
        <v>45</v>
      </c>
      <c r="H32" s="57">
        <v>125</v>
      </c>
      <c r="I32" s="57">
        <v>2</v>
      </c>
      <c r="J32" s="107">
        <v>2</v>
      </c>
      <c r="K32" s="58">
        <v>9</v>
      </c>
      <c r="L32" s="59">
        <v>0</v>
      </c>
      <c r="M32" s="60">
        <v>0</v>
      </c>
      <c r="N32" s="59">
        <v>0</v>
      </c>
      <c r="O32" s="60">
        <v>0</v>
      </c>
      <c r="P32" s="59">
        <v>0</v>
      </c>
      <c r="Q32" s="60">
        <v>0</v>
      </c>
      <c r="R32" s="61">
        <f t="shared" si="0"/>
        <v>0</v>
      </c>
      <c r="S32" s="62">
        <f t="shared" si="1"/>
        <v>0</v>
      </c>
      <c r="T32" s="63">
        <f>S32/J32</f>
        <v>0</v>
      </c>
      <c r="U32" s="64" t="e">
        <f t="shared" si="2"/>
        <v>#DIV/0!</v>
      </c>
      <c r="V32" s="65">
        <v>3285</v>
      </c>
      <c r="W32" s="66">
        <v>657</v>
      </c>
      <c r="X32" s="63">
        <f>W32/J32</f>
        <v>328.5</v>
      </c>
      <c r="Y32" s="64">
        <f t="shared" si="3"/>
        <v>5</v>
      </c>
      <c r="Z32" s="112">
        <v>3000</v>
      </c>
      <c r="AA32" s="114">
        <v>525</v>
      </c>
      <c r="AB32" s="67">
        <f t="shared" si="5"/>
        <v>0.095</v>
      </c>
      <c r="AC32" s="67">
        <f t="shared" si="6"/>
        <v>0.25142857142857145</v>
      </c>
      <c r="AD32" s="68">
        <v>328184.31</v>
      </c>
      <c r="AE32" s="69">
        <v>31147</v>
      </c>
      <c r="AF32" s="70">
        <f t="shared" si="4"/>
        <v>10.536626641410088</v>
      </c>
    </row>
    <row r="33" spans="1:32" s="29" customFormat="1" ht="11.25">
      <c r="A33" s="32">
        <v>27</v>
      </c>
      <c r="B33" s="51"/>
      <c r="C33" s="82" t="s">
        <v>82</v>
      </c>
      <c r="D33" s="53"/>
      <c r="E33" s="83" t="s">
        <v>90</v>
      </c>
      <c r="F33" s="55">
        <v>42930</v>
      </c>
      <c r="G33" s="56" t="s">
        <v>43</v>
      </c>
      <c r="H33" s="57">
        <v>12</v>
      </c>
      <c r="I33" s="57">
        <v>1</v>
      </c>
      <c r="J33" s="107">
        <v>1</v>
      </c>
      <c r="K33" s="58">
        <v>3</v>
      </c>
      <c r="L33" s="59">
        <v>0</v>
      </c>
      <c r="M33" s="60">
        <v>0</v>
      </c>
      <c r="N33" s="59">
        <v>0</v>
      </c>
      <c r="O33" s="60">
        <v>0</v>
      </c>
      <c r="P33" s="59">
        <v>0</v>
      </c>
      <c r="Q33" s="60">
        <v>0</v>
      </c>
      <c r="R33" s="61">
        <f t="shared" si="0"/>
        <v>0</v>
      </c>
      <c r="S33" s="62">
        <f t="shared" si="1"/>
        <v>0</v>
      </c>
      <c r="T33" s="63">
        <f>S33/J33</f>
        <v>0</v>
      </c>
      <c r="U33" s="64" t="e">
        <f t="shared" si="2"/>
        <v>#DIV/0!</v>
      </c>
      <c r="V33" s="65">
        <v>3088.8</v>
      </c>
      <c r="W33" s="79">
        <v>618</v>
      </c>
      <c r="X33" s="63">
        <f>W33/J33</f>
        <v>618</v>
      </c>
      <c r="Y33" s="64">
        <f t="shared" si="3"/>
        <v>4.998058252427184</v>
      </c>
      <c r="Z33" s="112">
        <v>2376</v>
      </c>
      <c r="AA33" s="113">
        <v>475</v>
      </c>
      <c r="AB33" s="67">
        <f t="shared" si="5"/>
        <v>0.3000000000000001</v>
      </c>
      <c r="AC33" s="67">
        <f t="shared" si="6"/>
        <v>0.30105263157894735</v>
      </c>
      <c r="AD33" s="77">
        <v>15728.71</v>
      </c>
      <c r="AE33" s="78">
        <v>2057</v>
      </c>
      <c r="AF33" s="70">
        <f t="shared" si="4"/>
        <v>7.6464316966456</v>
      </c>
    </row>
    <row r="34" spans="1:32" s="29" customFormat="1" ht="11.25">
      <c r="A34" s="32">
        <v>28</v>
      </c>
      <c r="B34" s="51"/>
      <c r="C34" s="52" t="s">
        <v>57</v>
      </c>
      <c r="D34" s="53"/>
      <c r="E34" s="54" t="s">
        <v>57</v>
      </c>
      <c r="F34" s="55">
        <v>41775</v>
      </c>
      <c r="G34" s="56" t="s">
        <v>58</v>
      </c>
      <c r="H34" s="57">
        <v>138</v>
      </c>
      <c r="I34" s="57">
        <v>1</v>
      </c>
      <c r="J34" s="107">
        <v>1</v>
      </c>
      <c r="K34" s="58">
        <v>28</v>
      </c>
      <c r="L34" s="59">
        <v>0</v>
      </c>
      <c r="M34" s="60">
        <v>0</v>
      </c>
      <c r="N34" s="59">
        <v>0</v>
      </c>
      <c r="O34" s="60">
        <v>0</v>
      </c>
      <c r="P34" s="59">
        <v>0</v>
      </c>
      <c r="Q34" s="60">
        <v>0</v>
      </c>
      <c r="R34" s="61">
        <f t="shared" si="0"/>
        <v>0</v>
      </c>
      <c r="S34" s="62">
        <f t="shared" si="1"/>
        <v>0</v>
      </c>
      <c r="T34" s="63">
        <f>S34/J34</f>
        <v>0</v>
      </c>
      <c r="U34" s="64" t="e">
        <f t="shared" si="2"/>
        <v>#DIV/0!</v>
      </c>
      <c r="V34" s="65">
        <v>2198</v>
      </c>
      <c r="W34" s="66">
        <v>550</v>
      </c>
      <c r="X34" s="63">
        <f>W34/J34</f>
        <v>550</v>
      </c>
      <c r="Y34" s="64">
        <f t="shared" si="3"/>
        <v>3.9963636363636366</v>
      </c>
      <c r="Z34" s="112">
        <v>0</v>
      </c>
      <c r="AA34" s="114">
        <v>0</v>
      </c>
      <c r="AB34" s="67">
        <f t="shared" si="5"/>
      </c>
      <c r="AC34" s="67">
        <f t="shared" si="6"/>
      </c>
      <c r="AD34" s="68">
        <v>915096</v>
      </c>
      <c r="AE34" s="69">
        <v>110627</v>
      </c>
      <c r="AF34" s="70">
        <f t="shared" si="4"/>
        <v>8.27190468872879</v>
      </c>
    </row>
    <row r="35" spans="1:32" s="29" customFormat="1" ht="11.25">
      <c r="A35" s="32">
        <v>29</v>
      </c>
      <c r="B35" s="51"/>
      <c r="C35" s="52" t="s">
        <v>91</v>
      </c>
      <c r="D35" s="53" t="s">
        <v>36</v>
      </c>
      <c r="E35" s="54" t="s">
        <v>92</v>
      </c>
      <c r="F35" s="55">
        <v>42944</v>
      </c>
      <c r="G35" s="56" t="s">
        <v>43</v>
      </c>
      <c r="H35" s="57">
        <v>166</v>
      </c>
      <c r="I35" s="57">
        <v>1</v>
      </c>
      <c r="J35" s="107">
        <v>1</v>
      </c>
      <c r="K35" s="58">
        <v>9</v>
      </c>
      <c r="L35" s="59">
        <v>0</v>
      </c>
      <c r="M35" s="60">
        <v>0</v>
      </c>
      <c r="N35" s="59">
        <v>0</v>
      </c>
      <c r="O35" s="60">
        <v>0</v>
      </c>
      <c r="P35" s="59">
        <v>0</v>
      </c>
      <c r="Q35" s="60">
        <v>0</v>
      </c>
      <c r="R35" s="61">
        <f t="shared" si="0"/>
        <v>0</v>
      </c>
      <c r="S35" s="62">
        <f t="shared" si="1"/>
        <v>0</v>
      </c>
      <c r="T35" s="63">
        <f>S35/J35</f>
        <v>0</v>
      </c>
      <c r="U35" s="64" t="e">
        <f t="shared" si="2"/>
        <v>#DIV/0!</v>
      </c>
      <c r="V35" s="65">
        <v>2376</v>
      </c>
      <c r="W35" s="79">
        <v>475</v>
      </c>
      <c r="X35" s="63">
        <f>W35/J35</f>
        <v>475</v>
      </c>
      <c r="Y35" s="64">
        <f t="shared" si="3"/>
        <v>5.002105263157895</v>
      </c>
      <c r="Z35" s="112">
        <v>1425.6</v>
      </c>
      <c r="AA35" s="113">
        <v>285</v>
      </c>
      <c r="AB35" s="67">
        <f t="shared" si="5"/>
        <v>0.6666666666666667</v>
      </c>
      <c r="AC35" s="67">
        <f t="shared" si="6"/>
        <v>0.6666666666666666</v>
      </c>
      <c r="AD35" s="77">
        <v>646167.43</v>
      </c>
      <c r="AE35" s="78">
        <v>58023</v>
      </c>
      <c r="AF35" s="70">
        <f t="shared" si="4"/>
        <v>11.136401599365769</v>
      </c>
    </row>
    <row r="36" spans="1:32" s="29" customFormat="1" ht="11.25">
      <c r="A36" s="32">
        <v>30</v>
      </c>
      <c r="B36" s="51"/>
      <c r="C36" s="52" t="s">
        <v>64</v>
      </c>
      <c r="D36" s="53" t="s">
        <v>32</v>
      </c>
      <c r="E36" s="54" t="s">
        <v>65</v>
      </c>
      <c r="F36" s="55">
        <v>42846</v>
      </c>
      <c r="G36" s="56" t="s">
        <v>44</v>
      </c>
      <c r="H36" s="57">
        <v>13</v>
      </c>
      <c r="I36" s="57">
        <v>1</v>
      </c>
      <c r="J36" s="107">
        <v>1</v>
      </c>
      <c r="K36" s="58">
        <v>17</v>
      </c>
      <c r="L36" s="59">
        <v>0</v>
      </c>
      <c r="M36" s="60">
        <v>0</v>
      </c>
      <c r="N36" s="59">
        <v>0</v>
      </c>
      <c r="O36" s="60">
        <v>0</v>
      </c>
      <c r="P36" s="59">
        <v>0</v>
      </c>
      <c r="Q36" s="60">
        <v>0</v>
      </c>
      <c r="R36" s="61">
        <f t="shared" si="0"/>
        <v>0</v>
      </c>
      <c r="S36" s="62">
        <f t="shared" si="1"/>
        <v>0</v>
      </c>
      <c r="T36" s="63">
        <f>S36/J36</f>
        <v>0</v>
      </c>
      <c r="U36" s="64" t="e">
        <f t="shared" si="2"/>
        <v>#DIV/0!</v>
      </c>
      <c r="V36" s="65">
        <v>2376</v>
      </c>
      <c r="W36" s="66">
        <v>475</v>
      </c>
      <c r="X36" s="63">
        <f>W36/J36</f>
        <v>475</v>
      </c>
      <c r="Y36" s="64">
        <f t="shared" si="3"/>
        <v>5.002105263157895</v>
      </c>
      <c r="Z36" s="112">
        <v>321</v>
      </c>
      <c r="AA36" s="114">
        <v>60</v>
      </c>
      <c r="AB36" s="67">
        <f t="shared" si="5"/>
        <v>6.401869158878505</v>
      </c>
      <c r="AC36" s="67">
        <f t="shared" si="6"/>
        <v>6.916666666666667</v>
      </c>
      <c r="AD36" s="68">
        <v>93038.51</v>
      </c>
      <c r="AE36" s="69">
        <v>9257</v>
      </c>
      <c r="AF36" s="70">
        <f t="shared" si="4"/>
        <v>10.050611429188722</v>
      </c>
    </row>
    <row r="37" spans="1:32" s="29" customFormat="1" ht="11.25">
      <c r="A37" s="32">
        <v>31</v>
      </c>
      <c r="B37" s="51"/>
      <c r="C37" s="52" t="s">
        <v>47</v>
      </c>
      <c r="D37" s="53" t="s">
        <v>37</v>
      </c>
      <c r="E37" s="54" t="s">
        <v>48</v>
      </c>
      <c r="F37" s="55">
        <v>42755</v>
      </c>
      <c r="G37" s="56" t="s">
        <v>49</v>
      </c>
      <c r="H37" s="57">
        <v>12</v>
      </c>
      <c r="I37" s="57">
        <v>1</v>
      </c>
      <c r="J37" s="107">
        <v>1</v>
      </c>
      <c r="K37" s="58">
        <v>11</v>
      </c>
      <c r="L37" s="59">
        <v>250</v>
      </c>
      <c r="M37" s="60">
        <v>50</v>
      </c>
      <c r="N37" s="59">
        <v>350</v>
      </c>
      <c r="O37" s="60">
        <v>70</v>
      </c>
      <c r="P37" s="59">
        <v>360</v>
      </c>
      <c r="Q37" s="60">
        <v>72</v>
      </c>
      <c r="R37" s="61">
        <f t="shared" si="0"/>
        <v>960</v>
      </c>
      <c r="S37" s="62">
        <f t="shared" si="1"/>
        <v>192</v>
      </c>
      <c r="T37" s="63">
        <f>S37/J37</f>
        <v>192</v>
      </c>
      <c r="U37" s="64">
        <f t="shared" si="2"/>
        <v>5</v>
      </c>
      <c r="V37" s="65">
        <v>2200</v>
      </c>
      <c r="W37" s="66">
        <v>440</v>
      </c>
      <c r="X37" s="63">
        <f>W37/J37</f>
        <v>440</v>
      </c>
      <c r="Y37" s="64">
        <f t="shared" si="3"/>
        <v>5</v>
      </c>
      <c r="Z37" s="112">
        <v>1000</v>
      </c>
      <c r="AA37" s="114">
        <v>200</v>
      </c>
      <c r="AB37" s="67">
        <f t="shared" si="5"/>
        <v>1.2</v>
      </c>
      <c r="AC37" s="67">
        <f t="shared" si="6"/>
        <v>1.2</v>
      </c>
      <c r="AD37" s="68">
        <v>64140</v>
      </c>
      <c r="AE37" s="69">
        <v>8217</v>
      </c>
      <c r="AF37" s="70">
        <f t="shared" si="4"/>
        <v>7.805768528660095</v>
      </c>
    </row>
    <row r="38" spans="1:32" s="29" customFormat="1" ht="11.25">
      <c r="A38" s="32">
        <v>32</v>
      </c>
      <c r="B38" s="51"/>
      <c r="C38" s="52" t="s">
        <v>130</v>
      </c>
      <c r="D38" s="53" t="s">
        <v>41</v>
      </c>
      <c r="E38" s="54" t="s">
        <v>130</v>
      </c>
      <c r="F38" s="55">
        <v>43021</v>
      </c>
      <c r="G38" s="56" t="s">
        <v>75</v>
      </c>
      <c r="H38" s="57">
        <v>45</v>
      </c>
      <c r="I38" s="57">
        <v>10</v>
      </c>
      <c r="J38" s="107">
        <v>10</v>
      </c>
      <c r="K38" s="58">
        <v>3</v>
      </c>
      <c r="L38" s="59">
        <v>330</v>
      </c>
      <c r="M38" s="60">
        <v>37</v>
      </c>
      <c r="N38" s="59">
        <v>924</v>
      </c>
      <c r="O38" s="60">
        <v>102</v>
      </c>
      <c r="P38" s="59">
        <v>1320</v>
      </c>
      <c r="Q38" s="60">
        <v>153</v>
      </c>
      <c r="R38" s="61">
        <f t="shared" si="0"/>
        <v>2574</v>
      </c>
      <c r="S38" s="62">
        <f t="shared" si="1"/>
        <v>292</v>
      </c>
      <c r="T38" s="63">
        <f>S38/J38</f>
        <v>29.2</v>
      </c>
      <c r="U38" s="64">
        <f t="shared" si="2"/>
        <v>8.815068493150685</v>
      </c>
      <c r="V38" s="65">
        <v>3701</v>
      </c>
      <c r="W38" s="66">
        <v>427</v>
      </c>
      <c r="X38" s="63">
        <f>W38/J38</f>
        <v>42.7</v>
      </c>
      <c r="Y38" s="64">
        <f t="shared" si="3"/>
        <v>8.66744730679157</v>
      </c>
      <c r="Z38" s="112">
        <v>15749.3</v>
      </c>
      <c r="AA38" s="114">
        <v>1597</v>
      </c>
      <c r="AB38" s="67">
        <f t="shared" si="5"/>
        <v>-0.7650054288127092</v>
      </c>
      <c r="AC38" s="67">
        <f t="shared" si="6"/>
        <v>-0.7326236693800877</v>
      </c>
      <c r="AD38" s="68">
        <v>93527.35</v>
      </c>
      <c r="AE38" s="69">
        <v>9103</v>
      </c>
      <c r="AF38" s="70">
        <f t="shared" si="4"/>
        <v>10.274343622981435</v>
      </c>
    </row>
    <row r="39" spans="1:32" s="29" customFormat="1" ht="11.25">
      <c r="A39" s="32">
        <v>33</v>
      </c>
      <c r="B39" s="51"/>
      <c r="C39" s="52" t="s">
        <v>74</v>
      </c>
      <c r="D39" s="53" t="s">
        <v>38</v>
      </c>
      <c r="E39" s="54" t="s">
        <v>74</v>
      </c>
      <c r="F39" s="55">
        <v>42895</v>
      </c>
      <c r="G39" s="56" t="s">
        <v>44</v>
      </c>
      <c r="H39" s="57">
        <v>15</v>
      </c>
      <c r="I39" s="57">
        <v>1</v>
      </c>
      <c r="J39" s="107">
        <v>1</v>
      </c>
      <c r="K39" s="58">
        <v>15</v>
      </c>
      <c r="L39" s="59">
        <v>0</v>
      </c>
      <c r="M39" s="60">
        <v>0</v>
      </c>
      <c r="N39" s="59">
        <v>0</v>
      </c>
      <c r="O39" s="60">
        <v>0</v>
      </c>
      <c r="P39" s="59">
        <v>0</v>
      </c>
      <c r="Q39" s="60">
        <v>0</v>
      </c>
      <c r="R39" s="61">
        <f t="shared" si="0"/>
        <v>0</v>
      </c>
      <c r="S39" s="62">
        <f t="shared" si="1"/>
        <v>0</v>
      </c>
      <c r="T39" s="63">
        <f>S39/J39</f>
        <v>0</v>
      </c>
      <c r="U39" s="64" t="e">
        <f aca="true" t="shared" si="7" ref="U39:U68">R39/S39</f>
        <v>#DIV/0!</v>
      </c>
      <c r="V39" s="65">
        <v>2019.6</v>
      </c>
      <c r="W39" s="66">
        <v>404</v>
      </c>
      <c r="X39" s="63">
        <f>W39/J39</f>
        <v>404</v>
      </c>
      <c r="Y39" s="64">
        <f t="shared" si="3"/>
        <v>4.999009900990099</v>
      </c>
      <c r="Z39" s="112">
        <v>130</v>
      </c>
      <c r="AA39" s="114">
        <v>27</v>
      </c>
      <c r="AB39" s="67">
        <f t="shared" si="5"/>
        <v>14.535384615384615</v>
      </c>
      <c r="AC39" s="67">
        <f t="shared" si="6"/>
        <v>13.962962962962964</v>
      </c>
      <c r="AD39" s="68">
        <v>282040.41</v>
      </c>
      <c r="AE39" s="69">
        <v>23906</v>
      </c>
      <c r="AF39" s="70">
        <f t="shared" si="4"/>
        <v>11.797892160963773</v>
      </c>
    </row>
    <row r="40" spans="1:32" s="29" customFormat="1" ht="11.25">
      <c r="A40" s="32">
        <v>34</v>
      </c>
      <c r="B40" s="51"/>
      <c r="C40" s="52" t="s">
        <v>60</v>
      </c>
      <c r="D40" s="53" t="s">
        <v>41</v>
      </c>
      <c r="E40" s="54" t="s">
        <v>60</v>
      </c>
      <c r="F40" s="55">
        <v>42832</v>
      </c>
      <c r="G40" s="56" t="s">
        <v>44</v>
      </c>
      <c r="H40" s="57">
        <v>15</v>
      </c>
      <c r="I40" s="57">
        <v>1</v>
      </c>
      <c r="J40" s="107">
        <v>1</v>
      </c>
      <c r="K40" s="58">
        <v>17</v>
      </c>
      <c r="L40" s="59">
        <v>0</v>
      </c>
      <c r="M40" s="60">
        <v>0</v>
      </c>
      <c r="N40" s="59">
        <v>0</v>
      </c>
      <c r="O40" s="60">
        <v>0</v>
      </c>
      <c r="P40" s="59">
        <v>0</v>
      </c>
      <c r="Q40" s="60">
        <v>0</v>
      </c>
      <c r="R40" s="61">
        <f t="shared" si="0"/>
        <v>0</v>
      </c>
      <c r="S40" s="62">
        <f t="shared" si="1"/>
        <v>0</v>
      </c>
      <c r="T40" s="63">
        <f>S40/J40</f>
        <v>0</v>
      </c>
      <c r="U40" s="64" t="e">
        <f t="shared" si="7"/>
        <v>#DIV/0!</v>
      </c>
      <c r="V40" s="65">
        <v>2019.6</v>
      </c>
      <c r="W40" s="66">
        <v>404</v>
      </c>
      <c r="X40" s="63">
        <f>W40/J40</f>
        <v>404</v>
      </c>
      <c r="Y40" s="64">
        <f t="shared" si="3"/>
        <v>4.999009900990099</v>
      </c>
      <c r="Z40" s="112">
        <v>1782</v>
      </c>
      <c r="AA40" s="114">
        <v>356</v>
      </c>
      <c r="AB40" s="67">
        <f t="shared" si="5"/>
        <v>0.13333333333333328</v>
      </c>
      <c r="AC40" s="67">
        <f t="shared" si="6"/>
        <v>0.1348314606741573</v>
      </c>
      <c r="AD40" s="68">
        <v>124946.8</v>
      </c>
      <c r="AE40" s="69">
        <v>13238</v>
      </c>
      <c r="AF40" s="70">
        <f t="shared" si="4"/>
        <v>9.438495240972957</v>
      </c>
    </row>
    <row r="41" spans="1:32" s="29" customFormat="1" ht="11.25">
      <c r="A41" s="32">
        <v>35</v>
      </c>
      <c r="B41" s="51"/>
      <c r="C41" s="52" t="s">
        <v>71</v>
      </c>
      <c r="D41" s="53" t="s">
        <v>36</v>
      </c>
      <c r="E41" s="54" t="s">
        <v>71</v>
      </c>
      <c r="F41" s="55">
        <v>42867</v>
      </c>
      <c r="G41" s="56" t="s">
        <v>44</v>
      </c>
      <c r="H41" s="57">
        <v>22</v>
      </c>
      <c r="I41" s="57">
        <v>1</v>
      </c>
      <c r="J41" s="107">
        <v>1</v>
      </c>
      <c r="K41" s="58">
        <v>11</v>
      </c>
      <c r="L41" s="59">
        <v>0</v>
      </c>
      <c r="M41" s="60">
        <v>0</v>
      </c>
      <c r="N41" s="59">
        <v>0</v>
      </c>
      <c r="O41" s="60">
        <v>0</v>
      </c>
      <c r="P41" s="59">
        <v>0</v>
      </c>
      <c r="Q41" s="60">
        <v>0</v>
      </c>
      <c r="R41" s="61">
        <f t="shared" si="0"/>
        <v>0</v>
      </c>
      <c r="S41" s="62">
        <f t="shared" si="1"/>
        <v>0</v>
      </c>
      <c r="T41" s="63">
        <f>S41/J41</f>
        <v>0</v>
      </c>
      <c r="U41" s="64" t="e">
        <f t="shared" si="7"/>
        <v>#DIV/0!</v>
      </c>
      <c r="V41" s="65">
        <v>2019.6</v>
      </c>
      <c r="W41" s="66">
        <v>404</v>
      </c>
      <c r="X41" s="63">
        <f>W41/J41</f>
        <v>404</v>
      </c>
      <c r="Y41" s="64">
        <f t="shared" si="3"/>
        <v>4.999009900990099</v>
      </c>
      <c r="Z41" s="112">
        <v>2376</v>
      </c>
      <c r="AA41" s="114">
        <v>475</v>
      </c>
      <c r="AB41" s="67">
        <f t="shared" si="5"/>
        <v>-0.15000000000000005</v>
      </c>
      <c r="AC41" s="67">
        <f t="shared" si="6"/>
        <v>-0.14947368421052631</v>
      </c>
      <c r="AD41" s="68">
        <v>87703.15</v>
      </c>
      <c r="AE41" s="69">
        <v>8576</v>
      </c>
      <c r="AF41" s="70">
        <f t="shared" si="4"/>
        <v>10.226579990671642</v>
      </c>
    </row>
    <row r="42" spans="1:32" s="29" customFormat="1" ht="11.25">
      <c r="A42" s="32">
        <v>36</v>
      </c>
      <c r="B42" s="51"/>
      <c r="C42" s="52" t="s">
        <v>80</v>
      </c>
      <c r="D42" s="53"/>
      <c r="E42" s="54" t="s">
        <v>80</v>
      </c>
      <c r="F42" s="55">
        <v>42923</v>
      </c>
      <c r="G42" s="56" t="s">
        <v>44</v>
      </c>
      <c r="H42" s="57">
        <v>7</v>
      </c>
      <c r="I42" s="57">
        <v>1</v>
      </c>
      <c r="J42" s="107">
        <v>1</v>
      </c>
      <c r="K42" s="58">
        <v>8</v>
      </c>
      <c r="L42" s="59">
        <v>0</v>
      </c>
      <c r="M42" s="60">
        <v>0</v>
      </c>
      <c r="N42" s="59">
        <v>0</v>
      </c>
      <c r="O42" s="60">
        <v>0</v>
      </c>
      <c r="P42" s="59">
        <v>0</v>
      </c>
      <c r="Q42" s="60">
        <v>0</v>
      </c>
      <c r="R42" s="61">
        <f t="shared" si="0"/>
        <v>0</v>
      </c>
      <c r="S42" s="62">
        <f t="shared" si="1"/>
        <v>0</v>
      </c>
      <c r="T42" s="63">
        <f>S42/J42</f>
        <v>0</v>
      </c>
      <c r="U42" s="64" t="e">
        <f t="shared" si="7"/>
        <v>#DIV/0!</v>
      </c>
      <c r="V42" s="65">
        <v>2019.6</v>
      </c>
      <c r="W42" s="66">
        <v>404</v>
      </c>
      <c r="X42" s="63">
        <f>W42/J42</f>
        <v>404</v>
      </c>
      <c r="Y42" s="64">
        <f t="shared" si="3"/>
        <v>4.999009900990099</v>
      </c>
      <c r="Z42" s="112">
        <v>4</v>
      </c>
      <c r="AA42" s="114">
        <v>14</v>
      </c>
      <c r="AB42" s="67">
        <f aca="true" t="shared" si="8" ref="AB42:AB59">IF(Z42&lt;&gt;0,-(Z42-V42)/Z42,"")</f>
        <v>503.9</v>
      </c>
      <c r="AC42" s="67">
        <f aca="true" t="shared" si="9" ref="AC42:AC59">IF(AA42&lt;&gt;0,-(AA42-W42)/AA42,"")</f>
        <v>27.857142857142858</v>
      </c>
      <c r="AD42" s="68">
        <v>16943.309999999998</v>
      </c>
      <c r="AE42" s="69">
        <v>1656</v>
      </c>
      <c r="AF42" s="70">
        <f t="shared" si="4"/>
        <v>10.231467391304346</v>
      </c>
    </row>
    <row r="43" spans="1:34" s="29" customFormat="1" ht="11.25">
      <c r="A43" s="32">
        <v>37</v>
      </c>
      <c r="B43" s="51"/>
      <c r="C43" s="52" t="s">
        <v>66</v>
      </c>
      <c r="D43" s="53" t="s">
        <v>38</v>
      </c>
      <c r="E43" s="54" t="s">
        <v>67</v>
      </c>
      <c r="F43" s="55">
        <v>42846</v>
      </c>
      <c r="G43" s="56" t="s">
        <v>87</v>
      </c>
      <c r="H43" s="57">
        <v>246</v>
      </c>
      <c r="I43" s="57">
        <v>2</v>
      </c>
      <c r="J43" s="107">
        <v>2</v>
      </c>
      <c r="K43" s="58">
        <v>21</v>
      </c>
      <c r="L43" s="59">
        <v>0</v>
      </c>
      <c r="M43" s="60">
        <v>0</v>
      </c>
      <c r="N43" s="59">
        <v>0</v>
      </c>
      <c r="O43" s="60">
        <v>0</v>
      </c>
      <c r="P43" s="59">
        <v>0</v>
      </c>
      <c r="Q43" s="60">
        <v>0</v>
      </c>
      <c r="R43" s="61">
        <f t="shared" si="0"/>
        <v>0</v>
      </c>
      <c r="S43" s="62">
        <f t="shared" si="1"/>
        <v>0</v>
      </c>
      <c r="T43" s="63">
        <f>S43/J43</f>
        <v>0</v>
      </c>
      <c r="U43" s="64" t="e">
        <f t="shared" si="7"/>
        <v>#DIV/0!</v>
      </c>
      <c r="V43" s="65">
        <v>2358.85</v>
      </c>
      <c r="W43" s="66">
        <v>398</v>
      </c>
      <c r="X43" s="63">
        <f>W43/J43</f>
        <v>199</v>
      </c>
      <c r="Y43" s="64">
        <f t="shared" si="3"/>
        <v>5.926758793969849</v>
      </c>
      <c r="Z43" s="112">
        <v>450</v>
      </c>
      <c r="AA43" s="114">
        <v>90</v>
      </c>
      <c r="AB43" s="67">
        <f t="shared" si="8"/>
        <v>4.241888888888889</v>
      </c>
      <c r="AC43" s="67">
        <f t="shared" si="9"/>
        <v>3.422222222222222</v>
      </c>
      <c r="AD43" s="68">
        <v>4966815.19</v>
      </c>
      <c r="AE43" s="69">
        <v>460485</v>
      </c>
      <c r="AF43" s="70">
        <f t="shared" si="4"/>
        <v>10.786052075529062</v>
      </c>
      <c r="AG43" s="110"/>
      <c r="AH43" s="111"/>
    </row>
    <row r="44" spans="1:34" s="29" customFormat="1" ht="11.25">
      <c r="A44" s="32">
        <v>38</v>
      </c>
      <c r="B44" s="51"/>
      <c r="C44" s="52" t="s">
        <v>51</v>
      </c>
      <c r="D44" s="53"/>
      <c r="E44" s="54" t="s">
        <v>52</v>
      </c>
      <c r="F44" s="55">
        <v>42307</v>
      </c>
      <c r="G44" s="56" t="s">
        <v>43</v>
      </c>
      <c r="H44" s="57">
        <v>115</v>
      </c>
      <c r="I44" s="57">
        <v>1</v>
      </c>
      <c r="J44" s="107">
        <v>1</v>
      </c>
      <c r="K44" s="58">
        <v>23</v>
      </c>
      <c r="L44" s="68">
        <v>0</v>
      </c>
      <c r="M44" s="69">
        <v>0</v>
      </c>
      <c r="N44" s="68">
        <v>0</v>
      </c>
      <c r="O44" s="69">
        <v>0</v>
      </c>
      <c r="P44" s="68">
        <v>0</v>
      </c>
      <c r="Q44" s="69">
        <v>0</v>
      </c>
      <c r="R44" s="61">
        <f t="shared" si="0"/>
        <v>0</v>
      </c>
      <c r="S44" s="62">
        <f t="shared" si="1"/>
        <v>0</v>
      </c>
      <c r="T44" s="63">
        <f>S44/J44</f>
        <v>0</v>
      </c>
      <c r="U44" s="64" t="e">
        <f t="shared" si="7"/>
        <v>#DIV/0!</v>
      </c>
      <c r="V44" s="65">
        <v>1782</v>
      </c>
      <c r="W44" s="79">
        <v>356</v>
      </c>
      <c r="X44" s="63">
        <f>W44/J44</f>
        <v>356</v>
      </c>
      <c r="Y44" s="64">
        <f t="shared" si="3"/>
        <v>5.00561797752809</v>
      </c>
      <c r="Z44" s="112">
        <v>1663.2</v>
      </c>
      <c r="AA44" s="113">
        <v>333</v>
      </c>
      <c r="AB44" s="67">
        <f t="shared" si="8"/>
        <v>0.0714285714285714</v>
      </c>
      <c r="AC44" s="67">
        <f t="shared" si="9"/>
        <v>0.06906906906906907</v>
      </c>
      <c r="AD44" s="77">
        <v>264547.69</v>
      </c>
      <c r="AE44" s="78">
        <v>32748</v>
      </c>
      <c r="AF44" s="70">
        <f t="shared" si="4"/>
        <v>8.078285391474289</v>
      </c>
      <c r="AG44" s="110"/>
      <c r="AH44" s="111"/>
    </row>
    <row r="45" spans="1:34" s="29" customFormat="1" ht="11.25">
      <c r="A45" s="32">
        <v>39</v>
      </c>
      <c r="B45" s="51"/>
      <c r="C45" s="52" t="s">
        <v>107</v>
      </c>
      <c r="D45" s="53" t="s">
        <v>34</v>
      </c>
      <c r="E45" s="54" t="s">
        <v>56</v>
      </c>
      <c r="F45" s="55">
        <v>43000</v>
      </c>
      <c r="G45" s="56" t="s">
        <v>44</v>
      </c>
      <c r="H45" s="57">
        <v>13</v>
      </c>
      <c r="I45" s="57">
        <v>1</v>
      </c>
      <c r="J45" s="107">
        <v>1</v>
      </c>
      <c r="K45" s="58">
        <v>5</v>
      </c>
      <c r="L45" s="59">
        <v>0</v>
      </c>
      <c r="M45" s="60">
        <v>0</v>
      </c>
      <c r="N45" s="59">
        <v>0</v>
      </c>
      <c r="O45" s="60">
        <v>0</v>
      </c>
      <c r="P45" s="59">
        <v>0</v>
      </c>
      <c r="Q45" s="60">
        <v>0</v>
      </c>
      <c r="R45" s="61">
        <f t="shared" si="0"/>
        <v>0</v>
      </c>
      <c r="S45" s="62">
        <f t="shared" si="1"/>
        <v>0</v>
      </c>
      <c r="T45" s="63">
        <f>S45/J45</f>
        <v>0</v>
      </c>
      <c r="U45" s="64" t="e">
        <f t="shared" si="7"/>
        <v>#DIV/0!</v>
      </c>
      <c r="V45" s="65">
        <v>1782</v>
      </c>
      <c r="W45" s="66">
        <v>356</v>
      </c>
      <c r="X45" s="63">
        <f>W45/J45</f>
        <v>356</v>
      </c>
      <c r="Y45" s="64">
        <f t="shared" si="3"/>
        <v>5.00561797752809</v>
      </c>
      <c r="Z45" s="112">
        <v>1506.6</v>
      </c>
      <c r="AA45" s="114">
        <v>222</v>
      </c>
      <c r="AB45" s="67">
        <f t="shared" si="8"/>
        <v>0.18279569892473124</v>
      </c>
      <c r="AC45" s="67">
        <f t="shared" si="9"/>
        <v>0.6036036036036037</v>
      </c>
      <c r="AD45" s="68">
        <v>45621.35</v>
      </c>
      <c r="AE45" s="69">
        <v>4080</v>
      </c>
      <c r="AF45" s="70">
        <f t="shared" si="4"/>
        <v>11.181703431372549</v>
      </c>
      <c r="AG45" s="110"/>
      <c r="AH45" s="111"/>
    </row>
    <row r="46" spans="1:34" s="29" customFormat="1" ht="11.25">
      <c r="A46" s="32">
        <v>40</v>
      </c>
      <c r="B46" s="80"/>
      <c r="C46" s="72" t="s">
        <v>61</v>
      </c>
      <c r="D46" s="73" t="s">
        <v>36</v>
      </c>
      <c r="E46" s="74" t="s">
        <v>62</v>
      </c>
      <c r="F46" s="75">
        <v>42825</v>
      </c>
      <c r="G46" s="56" t="s">
        <v>42</v>
      </c>
      <c r="H46" s="76">
        <v>269</v>
      </c>
      <c r="I46" s="76">
        <v>1</v>
      </c>
      <c r="J46" s="107">
        <v>1</v>
      </c>
      <c r="K46" s="58">
        <v>25</v>
      </c>
      <c r="L46" s="59">
        <v>0</v>
      </c>
      <c r="M46" s="60">
        <v>0</v>
      </c>
      <c r="N46" s="59">
        <v>0</v>
      </c>
      <c r="O46" s="60">
        <v>0</v>
      </c>
      <c r="P46" s="59">
        <v>0</v>
      </c>
      <c r="Q46" s="60">
        <v>0</v>
      </c>
      <c r="R46" s="61">
        <f t="shared" si="0"/>
        <v>0</v>
      </c>
      <c r="S46" s="62">
        <f t="shared" si="1"/>
        <v>0</v>
      </c>
      <c r="T46" s="63">
        <f>S46/J46</f>
        <v>0</v>
      </c>
      <c r="U46" s="64" t="e">
        <f t="shared" si="7"/>
        <v>#DIV/0!</v>
      </c>
      <c r="V46" s="65">
        <v>1448</v>
      </c>
      <c r="W46" s="66">
        <v>315</v>
      </c>
      <c r="X46" s="63">
        <f>W46/J46</f>
        <v>315</v>
      </c>
      <c r="Y46" s="64">
        <f t="shared" si="3"/>
        <v>4.5968253968253965</v>
      </c>
      <c r="Z46" s="112">
        <v>2396</v>
      </c>
      <c r="AA46" s="114">
        <v>599</v>
      </c>
      <c r="AB46" s="67">
        <f t="shared" si="8"/>
        <v>-0.39565943238731216</v>
      </c>
      <c r="AC46" s="67">
        <f t="shared" si="9"/>
        <v>-0.4741235392320534</v>
      </c>
      <c r="AD46" s="77">
        <v>7151142.62</v>
      </c>
      <c r="AE46" s="78">
        <v>596391</v>
      </c>
      <c r="AF46" s="70">
        <f t="shared" si="4"/>
        <v>11.99069506414416</v>
      </c>
      <c r="AG46" s="110"/>
      <c r="AH46" s="111"/>
    </row>
    <row r="47" spans="1:34" s="29" customFormat="1" ht="11.25">
      <c r="A47" s="32">
        <v>41</v>
      </c>
      <c r="B47" s="51"/>
      <c r="C47" s="52" t="s">
        <v>117</v>
      </c>
      <c r="D47" s="53" t="s">
        <v>39</v>
      </c>
      <c r="E47" s="54" t="s">
        <v>118</v>
      </c>
      <c r="F47" s="55">
        <v>43014</v>
      </c>
      <c r="G47" s="56" t="s">
        <v>43</v>
      </c>
      <c r="H47" s="57">
        <v>20</v>
      </c>
      <c r="I47" s="57">
        <v>3</v>
      </c>
      <c r="J47" s="107">
        <v>3</v>
      </c>
      <c r="K47" s="58">
        <v>4</v>
      </c>
      <c r="L47" s="59">
        <v>371</v>
      </c>
      <c r="M47" s="60">
        <v>29</v>
      </c>
      <c r="N47" s="59">
        <v>789</v>
      </c>
      <c r="O47" s="60">
        <v>58</v>
      </c>
      <c r="P47" s="59">
        <v>802</v>
      </c>
      <c r="Q47" s="60">
        <v>75</v>
      </c>
      <c r="R47" s="61">
        <f t="shared" si="0"/>
        <v>1962</v>
      </c>
      <c r="S47" s="62">
        <f t="shared" si="1"/>
        <v>162</v>
      </c>
      <c r="T47" s="63">
        <f>S47/J47</f>
        <v>54</v>
      </c>
      <c r="U47" s="64">
        <f t="shared" si="7"/>
        <v>12.11111111111111</v>
      </c>
      <c r="V47" s="65">
        <v>3612</v>
      </c>
      <c r="W47" s="79">
        <v>306</v>
      </c>
      <c r="X47" s="63">
        <f>W47/J47</f>
        <v>102</v>
      </c>
      <c r="Y47" s="64">
        <f t="shared" si="3"/>
        <v>11.803921568627452</v>
      </c>
      <c r="Z47" s="112">
        <v>11978.54</v>
      </c>
      <c r="AA47" s="113">
        <v>1233</v>
      </c>
      <c r="AB47" s="67">
        <f t="shared" si="8"/>
        <v>-0.6984607473030937</v>
      </c>
      <c r="AC47" s="67">
        <f t="shared" si="9"/>
        <v>-0.7518248175182481</v>
      </c>
      <c r="AD47" s="77">
        <v>110479.34</v>
      </c>
      <c r="AE47" s="78">
        <v>7834</v>
      </c>
      <c r="AF47" s="70">
        <f t="shared" si="4"/>
        <v>14.102545315292316</v>
      </c>
      <c r="AG47" s="110"/>
      <c r="AH47" s="111"/>
    </row>
    <row r="48" spans="1:34" s="29" customFormat="1" ht="11.25">
      <c r="A48" s="32">
        <v>42</v>
      </c>
      <c r="B48" s="51"/>
      <c r="C48" s="52" t="s">
        <v>111</v>
      </c>
      <c r="D48" s="53" t="s">
        <v>39</v>
      </c>
      <c r="E48" s="54" t="s">
        <v>111</v>
      </c>
      <c r="F48" s="55">
        <v>43007</v>
      </c>
      <c r="G48" s="56" t="s">
        <v>43</v>
      </c>
      <c r="H48" s="57">
        <v>128</v>
      </c>
      <c r="I48" s="57">
        <v>9</v>
      </c>
      <c r="J48" s="107">
        <v>9</v>
      </c>
      <c r="K48" s="58">
        <v>5</v>
      </c>
      <c r="L48" s="59">
        <v>206</v>
      </c>
      <c r="M48" s="60">
        <v>19</v>
      </c>
      <c r="N48" s="59">
        <v>567</v>
      </c>
      <c r="O48" s="60">
        <v>57</v>
      </c>
      <c r="P48" s="59">
        <v>893</v>
      </c>
      <c r="Q48" s="60">
        <v>108</v>
      </c>
      <c r="R48" s="61">
        <f t="shared" si="0"/>
        <v>1666</v>
      </c>
      <c r="S48" s="62">
        <f t="shared" si="1"/>
        <v>184</v>
      </c>
      <c r="T48" s="63">
        <f>S48/J48</f>
        <v>20.444444444444443</v>
      </c>
      <c r="U48" s="64">
        <f t="shared" si="7"/>
        <v>9.054347826086957</v>
      </c>
      <c r="V48" s="65">
        <v>2583</v>
      </c>
      <c r="W48" s="79">
        <v>302</v>
      </c>
      <c r="X48" s="63">
        <f>W48/J48</f>
        <v>33.55555555555556</v>
      </c>
      <c r="Y48" s="64">
        <f t="shared" si="3"/>
        <v>8.552980132450331</v>
      </c>
      <c r="Z48" s="112">
        <v>3480</v>
      </c>
      <c r="AA48" s="113">
        <v>369</v>
      </c>
      <c r="AB48" s="67">
        <f t="shared" si="8"/>
        <v>-0.25775862068965516</v>
      </c>
      <c r="AC48" s="67">
        <f t="shared" si="9"/>
        <v>-0.18157181571815717</v>
      </c>
      <c r="AD48" s="77">
        <v>300543.9</v>
      </c>
      <c r="AE48" s="78">
        <v>26941</v>
      </c>
      <c r="AF48" s="70">
        <f t="shared" si="4"/>
        <v>11.155632678816675</v>
      </c>
      <c r="AG48" s="110"/>
      <c r="AH48" s="111"/>
    </row>
    <row r="49" spans="1:34" s="29" customFormat="1" ht="11.25">
      <c r="A49" s="32">
        <v>43</v>
      </c>
      <c r="B49" s="51"/>
      <c r="C49" s="52" t="s">
        <v>103</v>
      </c>
      <c r="D49" s="53" t="s">
        <v>36</v>
      </c>
      <c r="E49" s="54" t="s">
        <v>104</v>
      </c>
      <c r="F49" s="55">
        <v>42993</v>
      </c>
      <c r="G49" s="56" t="s">
        <v>87</v>
      </c>
      <c r="H49" s="57">
        <v>231</v>
      </c>
      <c r="I49" s="57">
        <v>4</v>
      </c>
      <c r="J49" s="107">
        <v>4</v>
      </c>
      <c r="K49" s="58">
        <v>7</v>
      </c>
      <c r="L49" s="59">
        <v>0</v>
      </c>
      <c r="M49" s="60">
        <v>0</v>
      </c>
      <c r="N49" s="59">
        <v>16</v>
      </c>
      <c r="O49" s="60">
        <v>2</v>
      </c>
      <c r="P49" s="59">
        <v>0</v>
      </c>
      <c r="Q49" s="60">
        <v>0</v>
      </c>
      <c r="R49" s="61">
        <f t="shared" si="0"/>
        <v>16</v>
      </c>
      <c r="S49" s="62">
        <f t="shared" si="1"/>
        <v>2</v>
      </c>
      <c r="T49" s="63">
        <f>S49/J49</f>
        <v>0.5</v>
      </c>
      <c r="U49" s="64">
        <f t="shared" si="7"/>
        <v>8</v>
      </c>
      <c r="V49" s="65">
        <v>2070.55</v>
      </c>
      <c r="W49" s="66">
        <v>234</v>
      </c>
      <c r="X49" s="63">
        <f>W49/J49</f>
        <v>58.5</v>
      </c>
      <c r="Y49" s="64">
        <f t="shared" si="3"/>
        <v>8.848504273504274</v>
      </c>
      <c r="Z49" s="112">
        <v>1094</v>
      </c>
      <c r="AA49" s="114">
        <v>106</v>
      </c>
      <c r="AB49" s="67">
        <f t="shared" si="8"/>
        <v>0.8926416819012799</v>
      </c>
      <c r="AC49" s="67">
        <f t="shared" si="9"/>
        <v>1.2075471698113207</v>
      </c>
      <c r="AD49" s="68">
        <v>1066519.84</v>
      </c>
      <c r="AE49" s="69">
        <v>86975</v>
      </c>
      <c r="AF49" s="70">
        <f t="shared" si="4"/>
        <v>12.262372405863754</v>
      </c>
      <c r="AG49" s="110"/>
      <c r="AH49" s="111"/>
    </row>
    <row r="50" spans="1:34" s="29" customFormat="1" ht="11.25">
      <c r="A50" s="32">
        <v>44</v>
      </c>
      <c r="B50" s="51"/>
      <c r="C50" s="52" t="s">
        <v>84</v>
      </c>
      <c r="D50" s="53" t="s">
        <v>37</v>
      </c>
      <c r="E50" s="54" t="s">
        <v>83</v>
      </c>
      <c r="F50" s="55">
        <v>42930</v>
      </c>
      <c r="G50" s="56" t="s">
        <v>43</v>
      </c>
      <c r="H50" s="57">
        <v>210</v>
      </c>
      <c r="I50" s="57">
        <v>3</v>
      </c>
      <c r="J50" s="107">
        <v>3</v>
      </c>
      <c r="K50" s="58">
        <v>10</v>
      </c>
      <c r="L50" s="59">
        <v>0</v>
      </c>
      <c r="M50" s="60">
        <v>0</v>
      </c>
      <c r="N50" s="59">
        <v>0</v>
      </c>
      <c r="O50" s="60">
        <v>0</v>
      </c>
      <c r="P50" s="59">
        <v>0</v>
      </c>
      <c r="Q50" s="60">
        <v>0</v>
      </c>
      <c r="R50" s="61">
        <f t="shared" si="0"/>
        <v>0</v>
      </c>
      <c r="S50" s="62">
        <f t="shared" si="1"/>
        <v>0</v>
      </c>
      <c r="T50" s="63">
        <f>S50/J50</f>
        <v>0</v>
      </c>
      <c r="U50" s="64" t="e">
        <f t="shared" si="7"/>
        <v>#DIV/0!</v>
      </c>
      <c r="V50" s="65">
        <v>1658</v>
      </c>
      <c r="W50" s="79">
        <v>184</v>
      </c>
      <c r="X50" s="63">
        <f>W50/J50</f>
        <v>61.333333333333336</v>
      </c>
      <c r="Y50" s="64">
        <f t="shared" si="3"/>
        <v>9.01086956521739</v>
      </c>
      <c r="Z50" s="112">
        <v>3207.6</v>
      </c>
      <c r="AA50" s="113">
        <v>641</v>
      </c>
      <c r="AB50" s="67">
        <f t="shared" si="8"/>
        <v>-0.4831026312507794</v>
      </c>
      <c r="AC50" s="67">
        <f t="shared" si="9"/>
        <v>-0.7129485179407177</v>
      </c>
      <c r="AD50" s="77">
        <v>684625.18</v>
      </c>
      <c r="AE50" s="78">
        <v>61885</v>
      </c>
      <c r="AF50" s="70">
        <f t="shared" si="4"/>
        <v>11.06286143653551</v>
      </c>
      <c r="AG50" s="110"/>
      <c r="AH50" s="111"/>
    </row>
    <row r="51" spans="1:34" s="29" customFormat="1" ht="11.25">
      <c r="A51" s="32">
        <v>45</v>
      </c>
      <c r="B51" s="51"/>
      <c r="C51" s="52" t="s">
        <v>31</v>
      </c>
      <c r="D51" s="53" t="s">
        <v>32</v>
      </c>
      <c r="E51" s="54" t="s">
        <v>31</v>
      </c>
      <c r="F51" s="55">
        <v>42776</v>
      </c>
      <c r="G51" s="56" t="s">
        <v>33</v>
      </c>
      <c r="H51" s="57">
        <v>305</v>
      </c>
      <c r="I51" s="57">
        <v>1</v>
      </c>
      <c r="J51" s="107">
        <v>1</v>
      </c>
      <c r="K51" s="58">
        <v>14</v>
      </c>
      <c r="L51" s="59">
        <v>0</v>
      </c>
      <c r="M51" s="60">
        <v>0</v>
      </c>
      <c r="N51" s="59">
        <v>0</v>
      </c>
      <c r="O51" s="60">
        <v>0</v>
      </c>
      <c r="P51" s="59">
        <v>0</v>
      </c>
      <c r="Q51" s="60">
        <v>0</v>
      </c>
      <c r="R51" s="61">
        <f t="shared" si="0"/>
        <v>0</v>
      </c>
      <c r="S51" s="62">
        <f t="shared" si="1"/>
        <v>0</v>
      </c>
      <c r="T51" s="63">
        <f>S51/J51</f>
        <v>0</v>
      </c>
      <c r="U51" s="64" t="e">
        <f t="shared" si="7"/>
        <v>#DIV/0!</v>
      </c>
      <c r="V51" s="65">
        <v>1779</v>
      </c>
      <c r="W51" s="66">
        <v>178</v>
      </c>
      <c r="X51" s="63">
        <f>W51/J51</f>
        <v>178</v>
      </c>
      <c r="Y51" s="64">
        <f t="shared" si="3"/>
        <v>9.99438202247191</v>
      </c>
      <c r="Z51" s="112">
        <v>1779</v>
      </c>
      <c r="AA51" s="114">
        <v>178</v>
      </c>
      <c r="AB51" s="67">
        <f t="shared" si="8"/>
        <v>0</v>
      </c>
      <c r="AC51" s="67">
        <f t="shared" si="9"/>
        <v>0</v>
      </c>
      <c r="AD51" s="68">
        <v>9115374</v>
      </c>
      <c r="AE51" s="69">
        <v>720806</v>
      </c>
      <c r="AF51" s="70">
        <f t="shared" si="4"/>
        <v>12.646085076983265</v>
      </c>
      <c r="AG51" s="110"/>
      <c r="AH51" s="111"/>
    </row>
    <row r="52" spans="1:34" s="29" customFormat="1" ht="11.25">
      <c r="A52" s="32">
        <v>46</v>
      </c>
      <c r="B52" s="51"/>
      <c r="C52" s="52" t="s">
        <v>114</v>
      </c>
      <c r="D52" s="53" t="s">
        <v>32</v>
      </c>
      <c r="E52" s="54" t="s">
        <v>114</v>
      </c>
      <c r="F52" s="55">
        <v>43007</v>
      </c>
      <c r="G52" s="56" t="s">
        <v>46</v>
      </c>
      <c r="H52" s="57">
        <v>33</v>
      </c>
      <c r="I52" s="57">
        <v>3</v>
      </c>
      <c r="J52" s="107">
        <v>3</v>
      </c>
      <c r="K52" s="58">
        <v>5</v>
      </c>
      <c r="L52" s="59">
        <v>352</v>
      </c>
      <c r="M52" s="60">
        <v>28</v>
      </c>
      <c r="N52" s="59">
        <v>679</v>
      </c>
      <c r="O52" s="60">
        <v>59</v>
      </c>
      <c r="P52" s="59">
        <v>741</v>
      </c>
      <c r="Q52" s="60">
        <v>53</v>
      </c>
      <c r="R52" s="61">
        <f t="shared" si="0"/>
        <v>1772</v>
      </c>
      <c r="S52" s="62">
        <f t="shared" si="1"/>
        <v>140</v>
      </c>
      <c r="T52" s="63">
        <f>S52/J52</f>
        <v>46.666666666666664</v>
      </c>
      <c r="U52" s="64">
        <f t="shared" si="7"/>
        <v>12.657142857142857</v>
      </c>
      <c r="V52" s="65">
        <v>2427</v>
      </c>
      <c r="W52" s="66">
        <v>175</v>
      </c>
      <c r="X52" s="63">
        <f>W52/J52</f>
        <v>58.333333333333336</v>
      </c>
      <c r="Y52" s="64">
        <f t="shared" si="3"/>
        <v>13.868571428571428</v>
      </c>
      <c r="Z52" s="112">
        <v>4704</v>
      </c>
      <c r="AA52" s="114">
        <v>403</v>
      </c>
      <c r="AB52" s="67">
        <f t="shared" si="8"/>
        <v>-0.4840561224489796</v>
      </c>
      <c r="AC52" s="67">
        <f t="shared" si="9"/>
        <v>-0.56575682382134</v>
      </c>
      <c r="AD52" s="68">
        <v>86337.2</v>
      </c>
      <c r="AE52" s="69">
        <v>7316</v>
      </c>
      <c r="AF52" s="70">
        <f t="shared" si="4"/>
        <v>11.801148168398031</v>
      </c>
      <c r="AG52" s="110"/>
      <c r="AH52" s="111"/>
    </row>
    <row r="53" spans="1:34" s="29" customFormat="1" ht="11.25">
      <c r="A53" s="32">
        <v>47</v>
      </c>
      <c r="B53" s="51"/>
      <c r="C53" s="52" t="s">
        <v>93</v>
      </c>
      <c r="D53" s="53" t="s">
        <v>38</v>
      </c>
      <c r="E53" s="54" t="s">
        <v>94</v>
      </c>
      <c r="F53" s="55">
        <v>42958</v>
      </c>
      <c r="G53" s="56" t="s">
        <v>87</v>
      </c>
      <c r="H53" s="57">
        <v>261</v>
      </c>
      <c r="I53" s="57">
        <v>1</v>
      </c>
      <c r="J53" s="107">
        <v>1</v>
      </c>
      <c r="K53" s="58">
        <v>7</v>
      </c>
      <c r="L53" s="59">
        <v>0</v>
      </c>
      <c r="M53" s="60">
        <v>0</v>
      </c>
      <c r="N53" s="59">
        <v>0</v>
      </c>
      <c r="O53" s="60">
        <v>0</v>
      </c>
      <c r="P53" s="59">
        <v>0</v>
      </c>
      <c r="Q53" s="60">
        <v>0</v>
      </c>
      <c r="R53" s="61">
        <f t="shared" si="0"/>
        <v>0</v>
      </c>
      <c r="S53" s="62">
        <f t="shared" si="1"/>
        <v>0</v>
      </c>
      <c r="T53" s="63">
        <f>S53/J53</f>
        <v>0</v>
      </c>
      <c r="U53" s="64" t="e">
        <f t="shared" si="7"/>
        <v>#DIV/0!</v>
      </c>
      <c r="V53" s="65">
        <v>655</v>
      </c>
      <c r="W53" s="66">
        <v>131</v>
      </c>
      <c r="X53" s="63">
        <f>W53/J53</f>
        <v>131</v>
      </c>
      <c r="Y53" s="64">
        <f t="shared" si="3"/>
        <v>5</v>
      </c>
      <c r="Z53" s="112">
        <v>966</v>
      </c>
      <c r="AA53" s="114">
        <v>171</v>
      </c>
      <c r="AB53" s="67">
        <f t="shared" si="8"/>
        <v>-0.3219461697722567</v>
      </c>
      <c r="AC53" s="67">
        <f t="shared" si="9"/>
        <v>-0.23391812865497075</v>
      </c>
      <c r="AD53" s="68">
        <v>960100.77</v>
      </c>
      <c r="AE53" s="69">
        <v>82620</v>
      </c>
      <c r="AF53" s="70">
        <f t="shared" si="4"/>
        <v>11.620682280319535</v>
      </c>
      <c r="AG53" s="110"/>
      <c r="AH53" s="111"/>
    </row>
    <row r="54" spans="1:34" s="29" customFormat="1" ht="11.25">
      <c r="A54" s="32">
        <v>48</v>
      </c>
      <c r="B54" s="51"/>
      <c r="C54" s="52" t="s">
        <v>96</v>
      </c>
      <c r="D54" s="53" t="s">
        <v>34</v>
      </c>
      <c r="E54" s="54" t="s">
        <v>97</v>
      </c>
      <c r="F54" s="55">
        <v>42986</v>
      </c>
      <c r="G54" s="56" t="s">
        <v>44</v>
      </c>
      <c r="H54" s="57">
        <v>25</v>
      </c>
      <c r="I54" s="57">
        <v>7</v>
      </c>
      <c r="J54" s="107">
        <v>7</v>
      </c>
      <c r="K54" s="58">
        <v>8</v>
      </c>
      <c r="L54" s="59">
        <v>0</v>
      </c>
      <c r="M54" s="60">
        <v>0</v>
      </c>
      <c r="N54" s="59">
        <v>0</v>
      </c>
      <c r="O54" s="60">
        <v>0</v>
      </c>
      <c r="P54" s="59">
        <v>0</v>
      </c>
      <c r="Q54" s="60">
        <v>0</v>
      </c>
      <c r="R54" s="61">
        <f t="shared" si="0"/>
        <v>0</v>
      </c>
      <c r="S54" s="62">
        <f t="shared" si="1"/>
        <v>0</v>
      </c>
      <c r="T54" s="63">
        <f>S54/J54</f>
        <v>0</v>
      </c>
      <c r="U54" s="64" t="e">
        <f t="shared" si="7"/>
        <v>#DIV/0!</v>
      </c>
      <c r="V54" s="65">
        <v>1590.5</v>
      </c>
      <c r="W54" s="66">
        <v>116</v>
      </c>
      <c r="X54" s="63">
        <f>W54/J54</f>
        <v>16.571428571428573</v>
      </c>
      <c r="Y54" s="64">
        <f t="shared" si="3"/>
        <v>13.711206896551724</v>
      </c>
      <c r="Z54" s="112">
        <v>826</v>
      </c>
      <c r="AA54" s="114">
        <v>59</v>
      </c>
      <c r="AB54" s="67">
        <f t="shared" si="8"/>
        <v>0.9255447941888619</v>
      </c>
      <c r="AC54" s="67">
        <f t="shared" si="9"/>
        <v>0.9661016949152542</v>
      </c>
      <c r="AD54" s="68">
        <v>129997.75</v>
      </c>
      <c r="AE54" s="69">
        <v>9657</v>
      </c>
      <c r="AF54" s="70">
        <f t="shared" si="4"/>
        <v>13.461504608056332</v>
      </c>
      <c r="AG54" s="110"/>
      <c r="AH54" s="111"/>
    </row>
    <row r="55" spans="1:34" s="29" customFormat="1" ht="11.25">
      <c r="A55" s="32">
        <v>49</v>
      </c>
      <c r="B55" s="80"/>
      <c r="C55" s="72" t="s">
        <v>115</v>
      </c>
      <c r="D55" s="73" t="s">
        <v>39</v>
      </c>
      <c r="E55" s="74" t="s">
        <v>116</v>
      </c>
      <c r="F55" s="75">
        <v>43007</v>
      </c>
      <c r="G55" s="56" t="s">
        <v>40</v>
      </c>
      <c r="H55" s="76">
        <v>214</v>
      </c>
      <c r="I55" s="76">
        <v>2</v>
      </c>
      <c r="J55" s="107">
        <v>2</v>
      </c>
      <c r="K55" s="58">
        <v>5</v>
      </c>
      <c r="L55" s="59">
        <v>0</v>
      </c>
      <c r="M55" s="60">
        <v>0</v>
      </c>
      <c r="N55" s="59">
        <v>465</v>
      </c>
      <c r="O55" s="60">
        <v>45</v>
      </c>
      <c r="P55" s="59">
        <v>768</v>
      </c>
      <c r="Q55" s="60">
        <v>67</v>
      </c>
      <c r="R55" s="61">
        <f t="shared" si="0"/>
        <v>1233</v>
      </c>
      <c r="S55" s="62">
        <f t="shared" si="1"/>
        <v>112</v>
      </c>
      <c r="T55" s="63">
        <f>S55/J55</f>
        <v>56</v>
      </c>
      <c r="U55" s="64">
        <f t="shared" si="7"/>
        <v>11.008928571428571</v>
      </c>
      <c r="V55" s="65">
        <v>1266</v>
      </c>
      <c r="W55" s="66">
        <v>115</v>
      </c>
      <c r="X55" s="63">
        <f>W55/J55</f>
        <v>57.5</v>
      </c>
      <c r="Y55" s="64">
        <f t="shared" si="3"/>
        <v>11.008695652173913</v>
      </c>
      <c r="Z55" s="112">
        <v>3623</v>
      </c>
      <c r="AA55" s="114">
        <v>389</v>
      </c>
      <c r="AB55" s="67">
        <f t="shared" si="8"/>
        <v>-0.65056582942313</v>
      </c>
      <c r="AC55" s="67">
        <f t="shared" si="9"/>
        <v>-0.7043701799485861</v>
      </c>
      <c r="AD55" s="77">
        <v>1299712</v>
      </c>
      <c r="AE55" s="78">
        <v>94444</v>
      </c>
      <c r="AF55" s="70">
        <f t="shared" si="4"/>
        <v>13.761721231629325</v>
      </c>
      <c r="AG55" s="110"/>
      <c r="AH55" s="111"/>
    </row>
    <row r="56" spans="1:34" s="29" customFormat="1" ht="11.25">
      <c r="A56" s="32">
        <v>50</v>
      </c>
      <c r="B56" s="80"/>
      <c r="C56" s="72" t="s">
        <v>108</v>
      </c>
      <c r="D56" s="73" t="s">
        <v>34</v>
      </c>
      <c r="E56" s="74" t="s">
        <v>109</v>
      </c>
      <c r="F56" s="75">
        <v>43000</v>
      </c>
      <c r="G56" s="56" t="s">
        <v>42</v>
      </c>
      <c r="H56" s="76">
        <v>307</v>
      </c>
      <c r="I56" s="76">
        <v>2</v>
      </c>
      <c r="J56" s="107">
        <v>2</v>
      </c>
      <c r="K56" s="58">
        <v>6</v>
      </c>
      <c r="L56" s="59">
        <v>379</v>
      </c>
      <c r="M56" s="60">
        <v>17</v>
      </c>
      <c r="N56" s="59">
        <v>577</v>
      </c>
      <c r="O56" s="60">
        <v>26</v>
      </c>
      <c r="P56" s="59">
        <v>440</v>
      </c>
      <c r="Q56" s="60">
        <v>20</v>
      </c>
      <c r="R56" s="61">
        <f t="shared" si="0"/>
        <v>1396</v>
      </c>
      <c r="S56" s="62">
        <f t="shared" si="1"/>
        <v>63</v>
      </c>
      <c r="T56" s="63">
        <f>S56/J56</f>
        <v>31.5</v>
      </c>
      <c r="U56" s="64">
        <f t="shared" si="7"/>
        <v>22.158730158730158</v>
      </c>
      <c r="V56" s="65">
        <v>2607</v>
      </c>
      <c r="W56" s="66">
        <v>110</v>
      </c>
      <c r="X56" s="63">
        <f>W56/J56</f>
        <v>55</v>
      </c>
      <c r="Y56" s="64">
        <f t="shared" si="3"/>
        <v>23.7</v>
      </c>
      <c r="Z56" s="112">
        <v>47806.11</v>
      </c>
      <c r="AA56" s="114">
        <v>2577</v>
      </c>
      <c r="AB56" s="67">
        <f t="shared" si="8"/>
        <v>-0.9454672216584867</v>
      </c>
      <c r="AC56" s="67">
        <f t="shared" si="9"/>
        <v>-0.9573147070236709</v>
      </c>
      <c r="AD56" s="77">
        <v>3367585.9099999997</v>
      </c>
      <c r="AE56" s="78">
        <v>241373</v>
      </c>
      <c r="AF56" s="70">
        <f t="shared" si="4"/>
        <v>13.951792081135833</v>
      </c>
      <c r="AG56" s="110"/>
      <c r="AH56" s="111"/>
    </row>
    <row r="57" spans="1:34" s="29" customFormat="1" ht="11.25">
      <c r="A57" s="32">
        <v>51</v>
      </c>
      <c r="B57" s="51"/>
      <c r="C57" s="52" t="s">
        <v>95</v>
      </c>
      <c r="D57" s="53" t="s">
        <v>36</v>
      </c>
      <c r="E57" s="54" t="s">
        <v>95</v>
      </c>
      <c r="F57" s="55">
        <v>42965</v>
      </c>
      <c r="G57" s="56" t="s">
        <v>87</v>
      </c>
      <c r="H57" s="57">
        <v>160</v>
      </c>
      <c r="I57" s="57">
        <v>1</v>
      </c>
      <c r="J57" s="107">
        <v>1</v>
      </c>
      <c r="K57" s="58">
        <v>10</v>
      </c>
      <c r="L57" s="59">
        <v>0</v>
      </c>
      <c r="M57" s="60">
        <v>0</v>
      </c>
      <c r="N57" s="59">
        <v>0</v>
      </c>
      <c r="O57" s="60">
        <v>0</v>
      </c>
      <c r="P57" s="59">
        <v>0</v>
      </c>
      <c r="Q57" s="60">
        <v>0</v>
      </c>
      <c r="R57" s="61">
        <f t="shared" si="0"/>
        <v>0</v>
      </c>
      <c r="S57" s="62">
        <f t="shared" si="1"/>
        <v>0</v>
      </c>
      <c r="T57" s="63">
        <f>S57/J57</f>
        <v>0</v>
      </c>
      <c r="U57" s="64" t="e">
        <f t="shared" si="7"/>
        <v>#DIV/0!</v>
      </c>
      <c r="V57" s="65">
        <v>475</v>
      </c>
      <c r="W57" s="66">
        <v>95</v>
      </c>
      <c r="X57" s="63">
        <f>W57/J57</f>
        <v>95</v>
      </c>
      <c r="Y57" s="64">
        <f t="shared" si="3"/>
        <v>5</v>
      </c>
      <c r="Z57" s="112">
        <v>6920.83</v>
      </c>
      <c r="AA57" s="114">
        <v>1042</v>
      </c>
      <c r="AB57" s="67">
        <f t="shared" si="8"/>
        <v>-0.9313666135420173</v>
      </c>
      <c r="AC57" s="67">
        <f t="shared" si="9"/>
        <v>-0.9088291746641075</v>
      </c>
      <c r="AD57" s="68">
        <v>1560733.36</v>
      </c>
      <c r="AE57" s="69">
        <v>181158</v>
      </c>
      <c r="AF57" s="70">
        <f t="shared" si="4"/>
        <v>8.61531569127502</v>
      </c>
      <c r="AG57" s="110"/>
      <c r="AH57" s="111"/>
    </row>
    <row r="58" spans="1:34" s="29" customFormat="1" ht="11.25">
      <c r="A58" s="32">
        <v>52</v>
      </c>
      <c r="B58" s="51"/>
      <c r="C58" s="52" t="s">
        <v>89</v>
      </c>
      <c r="D58" s="53" t="s">
        <v>32</v>
      </c>
      <c r="E58" s="54" t="s">
        <v>88</v>
      </c>
      <c r="F58" s="55">
        <v>42937</v>
      </c>
      <c r="G58" s="56" t="s">
        <v>43</v>
      </c>
      <c r="H58" s="57">
        <v>134</v>
      </c>
      <c r="I58" s="57">
        <v>2</v>
      </c>
      <c r="J58" s="107">
        <v>2</v>
      </c>
      <c r="K58" s="58">
        <v>12</v>
      </c>
      <c r="L58" s="59">
        <v>0</v>
      </c>
      <c r="M58" s="60">
        <v>0</v>
      </c>
      <c r="N58" s="59">
        <v>0</v>
      </c>
      <c r="O58" s="60">
        <v>0</v>
      </c>
      <c r="P58" s="59">
        <v>0</v>
      </c>
      <c r="Q58" s="60">
        <v>0</v>
      </c>
      <c r="R58" s="61">
        <f t="shared" si="0"/>
        <v>0</v>
      </c>
      <c r="S58" s="62">
        <f t="shared" si="1"/>
        <v>0</v>
      </c>
      <c r="T58" s="63">
        <f>S58/J58</f>
        <v>0</v>
      </c>
      <c r="U58" s="64" t="e">
        <f t="shared" si="7"/>
        <v>#DIV/0!</v>
      </c>
      <c r="V58" s="65">
        <v>846</v>
      </c>
      <c r="W58" s="79">
        <v>91</v>
      </c>
      <c r="X58" s="63">
        <f>W58/J58</f>
        <v>45.5</v>
      </c>
      <c r="Y58" s="64">
        <f t="shared" si="3"/>
        <v>9.296703296703297</v>
      </c>
      <c r="Z58" s="112">
        <v>1046</v>
      </c>
      <c r="AA58" s="113">
        <v>108</v>
      </c>
      <c r="AB58" s="67">
        <f t="shared" si="8"/>
        <v>-0.19120458891013384</v>
      </c>
      <c r="AC58" s="67">
        <f t="shared" si="9"/>
        <v>-0.1574074074074074</v>
      </c>
      <c r="AD58" s="77">
        <v>521021.7</v>
      </c>
      <c r="AE58" s="78">
        <v>45625</v>
      </c>
      <c r="AF58" s="70">
        <f t="shared" si="4"/>
        <v>11.419653698630137</v>
      </c>
      <c r="AG58" s="110"/>
      <c r="AH58" s="111"/>
    </row>
    <row r="59" spans="1:34" s="29" customFormat="1" ht="11.25">
      <c r="A59" s="32">
        <v>53</v>
      </c>
      <c r="B59" s="51"/>
      <c r="C59" s="52" t="s">
        <v>132</v>
      </c>
      <c r="D59" s="53" t="s">
        <v>41</v>
      </c>
      <c r="E59" s="54" t="s">
        <v>132</v>
      </c>
      <c r="F59" s="55">
        <v>43021</v>
      </c>
      <c r="G59" s="56" t="s">
        <v>87</v>
      </c>
      <c r="H59" s="57">
        <v>129</v>
      </c>
      <c r="I59" s="57">
        <v>2</v>
      </c>
      <c r="J59" s="107">
        <v>2</v>
      </c>
      <c r="K59" s="58">
        <v>2</v>
      </c>
      <c r="L59" s="59">
        <v>0</v>
      </c>
      <c r="M59" s="60">
        <v>0</v>
      </c>
      <c r="N59" s="59">
        <v>0</v>
      </c>
      <c r="O59" s="60">
        <v>0</v>
      </c>
      <c r="P59" s="59">
        <v>187</v>
      </c>
      <c r="Q59" s="60">
        <v>8</v>
      </c>
      <c r="R59" s="61">
        <f t="shared" si="0"/>
        <v>187</v>
      </c>
      <c r="S59" s="62">
        <f t="shared" si="1"/>
        <v>8</v>
      </c>
      <c r="T59" s="63">
        <f>S59/J59</f>
        <v>4</v>
      </c>
      <c r="U59" s="64">
        <f t="shared" si="7"/>
        <v>23.375</v>
      </c>
      <c r="V59" s="65">
        <v>718.5</v>
      </c>
      <c r="W59" s="66">
        <v>76</v>
      </c>
      <c r="X59" s="63">
        <f>W59/J59</f>
        <v>38</v>
      </c>
      <c r="Y59" s="64">
        <f t="shared" si="3"/>
        <v>9.453947368421053</v>
      </c>
      <c r="Z59" s="112">
        <v>85415.98</v>
      </c>
      <c r="AA59" s="114">
        <v>7422</v>
      </c>
      <c r="AB59" s="67">
        <f t="shared" si="8"/>
        <v>-0.991588225060463</v>
      </c>
      <c r="AC59" s="67">
        <f t="shared" si="9"/>
        <v>-0.9897601724602533</v>
      </c>
      <c r="AD59" s="68">
        <v>449698.58</v>
      </c>
      <c r="AE59" s="69">
        <v>38106</v>
      </c>
      <c r="AF59" s="70">
        <f t="shared" si="4"/>
        <v>11.801253870781505</v>
      </c>
      <c r="AG59" s="110"/>
      <c r="AH59" s="111"/>
    </row>
    <row r="60" spans="1:34" s="29" customFormat="1" ht="11.25">
      <c r="A60" s="32">
        <v>54</v>
      </c>
      <c r="B60" s="51"/>
      <c r="C60" s="52" t="s">
        <v>147</v>
      </c>
      <c r="D60" s="53"/>
      <c r="E60" s="54" t="s">
        <v>148</v>
      </c>
      <c r="F60" s="55">
        <v>43035</v>
      </c>
      <c r="G60" s="56" t="s">
        <v>146</v>
      </c>
      <c r="H60" s="57">
        <v>1</v>
      </c>
      <c r="I60" s="57">
        <v>1</v>
      </c>
      <c r="J60" s="107">
        <v>1</v>
      </c>
      <c r="K60" s="84" t="s">
        <v>149</v>
      </c>
      <c r="L60" s="59">
        <v>18</v>
      </c>
      <c r="M60" s="60">
        <v>2</v>
      </c>
      <c r="N60" s="59">
        <v>74</v>
      </c>
      <c r="O60" s="60">
        <v>8</v>
      </c>
      <c r="P60" s="59">
        <v>74</v>
      </c>
      <c r="Q60" s="60">
        <v>8</v>
      </c>
      <c r="R60" s="61">
        <f t="shared" si="0"/>
        <v>166</v>
      </c>
      <c r="S60" s="62">
        <f t="shared" si="1"/>
        <v>18</v>
      </c>
      <c r="T60" s="63">
        <f>S60/J60</f>
        <v>18</v>
      </c>
      <c r="U60" s="64">
        <f t="shared" si="7"/>
        <v>9.222222222222221</v>
      </c>
      <c r="V60" s="65">
        <v>638</v>
      </c>
      <c r="W60" s="66">
        <v>69</v>
      </c>
      <c r="X60" s="63"/>
      <c r="Y60" s="64">
        <f t="shared" si="3"/>
        <v>9.246376811594203</v>
      </c>
      <c r="Z60" s="112"/>
      <c r="AA60" s="114"/>
      <c r="AB60" s="67"/>
      <c r="AC60" s="67"/>
      <c r="AD60" s="68">
        <v>638</v>
      </c>
      <c r="AE60" s="69">
        <v>69</v>
      </c>
      <c r="AF60" s="70">
        <f t="shared" si="4"/>
        <v>9.246376811594203</v>
      </c>
      <c r="AG60" s="110"/>
      <c r="AH60" s="111"/>
    </row>
    <row r="61" spans="1:34" s="29" customFormat="1" ht="11.25">
      <c r="A61" s="32">
        <v>55</v>
      </c>
      <c r="B61" s="51"/>
      <c r="C61" s="52" t="s">
        <v>70</v>
      </c>
      <c r="D61" s="53" t="s">
        <v>32</v>
      </c>
      <c r="E61" s="54" t="s">
        <v>70</v>
      </c>
      <c r="F61" s="55">
        <v>42860</v>
      </c>
      <c r="G61" s="56" t="s">
        <v>49</v>
      </c>
      <c r="H61" s="57">
        <v>91</v>
      </c>
      <c r="I61" s="57">
        <v>1</v>
      </c>
      <c r="J61" s="107">
        <v>1</v>
      </c>
      <c r="K61" s="58">
        <v>12</v>
      </c>
      <c r="L61" s="59">
        <v>112</v>
      </c>
      <c r="M61" s="60">
        <v>9</v>
      </c>
      <c r="N61" s="59">
        <v>226</v>
      </c>
      <c r="O61" s="60">
        <v>18</v>
      </c>
      <c r="P61" s="59">
        <v>126</v>
      </c>
      <c r="Q61" s="60">
        <v>10</v>
      </c>
      <c r="R61" s="61">
        <f t="shared" si="0"/>
        <v>464</v>
      </c>
      <c r="S61" s="62">
        <f t="shared" si="1"/>
        <v>37</v>
      </c>
      <c r="T61" s="63">
        <f>S61/J61</f>
        <v>37</v>
      </c>
      <c r="U61" s="64">
        <f t="shared" si="7"/>
        <v>12.54054054054054</v>
      </c>
      <c r="V61" s="65">
        <v>628</v>
      </c>
      <c r="W61" s="66">
        <v>50</v>
      </c>
      <c r="X61" s="63">
        <f>W61/J61</f>
        <v>50</v>
      </c>
      <c r="Y61" s="64">
        <f t="shared" si="3"/>
        <v>12.56</v>
      </c>
      <c r="Z61" s="112">
        <v>266</v>
      </c>
      <c r="AA61" s="114">
        <v>25</v>
      </c>
      <c r="AB61" s="67">
        <f aca="true" t="shared" si="10" ref="AB61:AB68">IF(Z61&lt;&gt;0,-(Z61-V61)/Z61,"")</f>
        <v>1.3609022556390977</v>
      </c>
      <c r="AC61" s="67">
        <f aca="true" t="shared" si="11" ref="AC61:AC68">IF(AA61&lt;&gt;0,-(AA61-W61)/AA61,"")</f>
        <v>1</v>
      </c>
      <c r="AD61" s="68">
        <v>216975.56</v>
      </c>
      <c r="AE61" s="69">
        <v>20164</v>
      </c>
      <c r="AF61" s="70">
        <f t="shared" si="4"/>
        <v>10.760541559214442</v>
      </c>
      <c r="AG61" s="110"/>
      <c r="AH61" s="111"/>
    </row>
    <row r="62" spans="1:34" s="29" customFormat="1" ht="11.25">
      <c r="A62" s="32">
        <v>56</v>
      </c>
      <c r="B62" s="51"/>
      <c r="C62" s="52" t="s">
        <v>81</v>
      </c>
      <c r="D62" s="53" t="s">
        <v>38</v>
      </c>
      <c r="E62" s="54" t="s">
        <v>81</v>
      </c>
      <c r="F62" s="55">
        <v>42923</v>
      </c>
      <c r="G62" s="56" t="s">
        <v>87</v>
      </c>
      <c r="H62" s="57">
        <v>210</v>
      </c>
      <c r="I62" s="57">
        <v>1</v>
      </c>
      <c r="J62" s="107">
        <v>1</v>
      </c>
      <c r="K62" s="58">
        <v>11</v>
      </c>
      <c r="L62" s="59">
        <v>0</v>
      </c>
      <c r="M62" s="60">
        <v>0</v>
      </c>
      <c r="N62" s="59">
        <v>0</v>
      </c>
      <c r="O62" s="60">
        <v>0</v>
      </c>
      <c r="P62" s="59">
        <v>0</v>
      </c>
      <c r="Q62" s="60">
        <v>0</v>
      </c>
      <c r="R62" s="61">
        <f t="shared" si="0"/>
        <v>0</v>
      </c>
      <c r="S62" s="62">
        <f t="shared" si="1"/>
        <v>0</v>
      </c>
      <c r="T62" s="63">
        <f>S62/J62</f>
        <v>0</v>
      </c>
      <c r="U62" s="64" t="e">
        <f t="shared" si="7"/>
        <v>#DIV/0!</v>
      </c>
      <c r="V62" s="65">
        <v>210</v>
      </c>
      <c r="W62" s="66">
        <v>42</v>
      </c>
      <c r="X62" s="63">
        <f>W62/J62</f>
        <v>42</v>
      </c>
      <c r="Y62" s="64">
        <f t="shared" si="3"/>
        <v>5</v>
      </c>
      <c r="Z62" s="112">
        <v>837.6</v>
      </c>
      <c r="AA62" s="114">
        <v>120</v>
      </c>
      <c r="AB62" s="67">
        <f t="shared" si="10"/>
        <v>-0.7492836676217766</v>
      </c>
      <c r="AC62" s="67">
        <f t="shared" si="11"/>
        <v>-0.65</v>
      </c>
      <c r="AD62" s="68">
        <v>1474691.92</v>
      </c>
      <c r="AE62" s="69">
        <v>134975</v>
      </c>
      <c r="AF62" s="70">
        <f t="shared" si="4"/>
        <v>10.925667123541396</v>
      </c>
      <c r="AG62" s="110"/>
      <c r="AH62" s="111"/>
    </row>
    <row r="63" spans="1:34" s="29" customFormat="1" ht="11.25">
      <c r="A63" s="32">
        <v>57</v>
      </c>
      <c r="B63" s="80"/>
      <c r="C63" s="72" t="s">
        <v>68</v>
      </c>
      <c r="D63" s="73" t="s">
        <v>36</v>
      </c>
      <c r="E63" s="74" t="s">
        <v>68</v>
      </c>
      <c r="F63" s="75">
        <v>42846</v>
      </c>
      <c r="G63" s="56" t="s">
        <v>42</v>
      </c>
      <c r="H63" s="76">
        <v>11</v>
      </c>
      <c r="I63" s="76">
        <v>1</v>
      </c>
      <c r="J63" s="107">
        <v>1</v>
      </c>
      <c r="K63" s="58">
        <v>18</v>
      </c>
      <c r="L63" s="59">
        <v>28</v>
      </c>
      <c r="M63" s="60">
        <v>4</v>
      </c>
      <c r="N63" s="59">
        <v>42</v>
      </c>
      <c r="O63" s="60">
        <v>6</v>
      </c>
      <c r="P63" s="59">
        <v>28</v>
      </c>
      <c r="Q63" s="60">
        <v>4</v>
      </c>
      <c r="R63" s="61">
        <f t="shared" si="0"/>
        <v>98</v>
      </c>
      <c r="S63" s="62">
        <f t="shared" si="1"/>
        <v>14</v>
      </c>
      <c r="T63" s="63">
        <f>S63/J63</f>
        <v>14</v>
      </c>
      <c r="U63" s="64">
        <f t="shared" si="7"/>
        <v>7</v>
      </c>
      <c r="V63" s="65">
        <v>188</v>
      </c>
      <c r="W63" s="66">
        <v>28</v>
      </c>
      <c r="X63" s="63">
        <f>W63/J63</f>
        <v>28</v>
      </c>
      <c r="Y63" s="64">
        <f t="shared" si="3"/>
        <v>6.714285714285714</v>
      </c>
      <c r="Z63" s="112">
        <v>182</v>
      </c>
      <c r="AA63" s="114">
        <v>27</v>
      </c>
      <c r="AB63" s="67">
        <f t="shared" si="10"/>
        <v>0.03296703296703297</v>
      </c>
      <c r="AC63" s="67">
        <f t="shared" si="11"/>
        <v>0.037037037037037035</v>
      </c>
      <c r="AD63" s="77">
        <v>242142</v>
      </c>
      <c r="AE63" s="78">
        <v>22233</v>
      </c>
      <c r="AF63" s="70">
        <f t="shared" si="4"/>
        <v>10.891107812710835</v>
      </c>
      <c r="AG63" s="110"/>
      <c r="AH63" s="111"/>
    </row>
    <row r="64" spans="1:34" s="29" customFormat="1" ht="11.25">
      <c r="A64" s="32">
        <v>58</v>
      </c>
      <c r="B64" s="51"/>
      <c r="C64" s="52" t="s">
        <v>102</v>
      </c>
      <c r="D64" s="53" t="s">
        <v>39</v>
      </c>
      <c r="E64" s="54" t="s">
        <v>102</v>
      </c>
      <c r="F64" s="55">
        <v>42986</v>
      </c>
      <c r="G64" s="56" t="s">
        <v>49</v>
      </c>
      <c r="H64" s="57">
        <v>28</v>
      </c>
      <c r="I64" s="57">
        <v>1</v>
      </c>
      <c r="J64" s="107">
        <v>1</v>
      </c>
      <c r="K64" s="58">
        <v>5</v>
      </c>
      <c r="L64" s="59">
        <v>10</v>
      </c>
      <c r="M64" s="60">
        <v>2</v>
      </c>
      <c r="N64" s="59">
        <v>45</v>
      </c>
      <c r="O64" s="60">
        <v>9</v>
      </c>
      <c r="P64" s="59">
        <v>35</v>
      </c>
      <c r="Q64" s="60">
        <v>7</v>
      </c>
      <c r="R64" s="61">
        <f t="shared" si="0"/>
        <v>90</v>
      </c>
      <c r="S64" s="62">
        <f t="shared" si="1"/>
        <v>18</v>
      </c>
      <c r="T64" s="63">
        <f>S64/J64</f>
        <v>18</v>
      </c>
      <c r="U64" s="64">
        <f t="shared" si="7"/>
        <v>5</v>
      </c>
      <c r="V64" s="65">
        <v>127</v>
      </c>
      <c r="W64" s="66">
        <v>25</v>
      </c>
      <c r="X64" s="63">
        <f>W64/J64</f>
        <v>25</v>
      </c>
      <c r="Y64" s="64">
        <f t="shared" si="3"/>
        <v>5.08</v>
      </c>
      <c r="Z64" s="112">
        <v>58</v>
      </c>
      <c r="AA64" s="114">
        <v>5</v>
      </c>
      <c r="AB64" s="67">
        <f t="shared" si="10"/>
        <v>1.1896551724137931</v>
      </c>
      <c r="AC64" s="67">
        <f t="shared" si="11"/>
        <v>4</v>
      </c>
      <c r="AD64" s="68">
        <v>19023.66</v>
      </c>
      <c r="AE64" s="69">
        <v>1840</v>
      </c>
      <c r="AF64" s="70">
        <f t="shared" si="4"/>
        <v>10.338945652173914</v>
      </c>
      <c r="AG64" s="110"/>
      <c r="AH64" s="111"/>
    </row>
    <row r="65" spans="1:34" s="29" customFormat="1" ht="11.25">
      <c r="A65" s="32">
        <v>59</v>
      </c>
      <c r="B65" s="51"/>
      <c r="C65" s="52" t="s">
        <v>112</v>
      </c>
      <c r="D65" s="53" t="s">
        <v>34</v>
      </c>
      <c r="E65" s="54" t="s">
        <v>112</v>
      </c>
      <c r="F65" s="55">
        <v>43007</v>
      </c>
      <c r="G65" s="56" t="s">
        <v>44</v>
      </c>
      <c r="H65" s="57">
        <v>11</v>
      </c>
      <c r="I65" s="57">
        <v>1</v>
      </c>
      <c r="J65" s="107">
        <v>1</v>
      </c>
      <c r="K65" s="58">
        <v>5</v>
      </c>
      <c r="L65" s="59">
        <v>0</v>
      </c>
      <c r="M65" s="60">
        <v>0</v>
      </c>
      <c r="N65" s="59">
        <v>0</v>
      </c>
      <c r="O65" s="60">
        <v>0</v>
      </c>
      <c r="P65" s="59">
        <v>0</v>
      </c>
      <c r="Q65" s="60">
        <v>0</v>
      </c>
      <c r="R65" s="61">
        <f t="shared" si="0"/>
        <v>0</v>
      </c>
      <c r="S65" s="62">
        <f t="shared" si="1"/>
        <v>0</v>
      </c>
      <c r="T65" s="63">
        <f>S65/J65</f>
        <v>0</v>
      </c>
      <c r="U65" s="64" t="e">
        <f t="shared" si="7"/>
        <v>#DIV/0!</v>
      </c>
      <c r="V65" s="65">
        <v>131</v>
      </c>
      <c r="W65" s="66">
        <v>23</v>
      </c>
      <c r="X65" s="63">
        <f>W65/J65</f>
        <v>23</v>
      </c>
      <c r="Y65" s="64">
        <f t="shared" si="3"/>
        <v>5.695652173913044</v>
      </c>
      <c r="Z65" s="112">
        <v>1887</v>
      </c>
      <c r="AA65" s="114">
        <v>162</v>
      </c>
      <c r="AB65" s="67">
        <f t="shared" si="10"/>
        <v>-0.9305776364599894</v>
      </c>
      <c r="AC65" s="67">
        <f t="shared" si="11"/>
        <v>-0.8580246913580247</v>
      </c>
      <c r="AD65" s="68">
        <v>33939.6</v>
      </c>
      <c r="AE65" s="69">
        <v>2623</v>
      </c>
      <c r="AF65" s="70">
        <f t="shared" si="4"/>
        <v>12.939229889439572</v>
      </c>
      <c r="AG65" s="110"/>
      <c r="AH65" s="111"/>
    </row>
    <row r="66" spans="1:34" s="29" customFormat="1" ht="11.25">
      <c r="A66" s="32">
        <v>60</v>
      </c>
      <c r="B66" s="51"/>
      <c r="C66" s="52" t="s">
        <v>79</v>
      </c>
      <c r="D66" s="53" t="s">
        <v>34</v>
      </c>
      <c r="E66" s="54" t="s">
        <v>78</v>
      </c>
      <c r="F66" s="55">
        <v>42909</v>
      </c>
      <c r="G66" s="56" t="s">
        <v>43</v>
      </c>
      <c r="H66" s="57">
        <v>21</v>
      </c>
      <c r="I66" s="57">
        <v>1</v>
      </c>
      <c r="J66" s="107">
        <v>1</v>
      </c>
      <c r="K66" s="58">
        <v>4</v>
      </c>
      <c r="L66" s="59">
        <v>0</v>
      </c>
      <c r="M66" s="60">
        <v>0</v>
      </c>
      <c r="N66" s="59">
        <v>0</v>
      </c>
      <c r="O66" s="60">
        <v>0</v>
      </c>
      <c r="P66" s="59">
        <v>0</v>
      </c>
      <c r="Q66" s="60">
        <v>0</v>
      </c>
      <c r="R66" s="61">
        <f t="shared" si="0"/>
        <v>0</v>
      </c>
      <c r="S66" s="62">
        <f t="shared" si="1"/>
        <v>0</v>
      </c>
      <c r="T66" s="63">
        <f>S66/J66</f>
        <v>0</v>
      </c>
      <c r="U66" s="64" t="e">
        <f t="shared" si="7"/>
        <v>#DIV/0!</v>
      </c>
      <c r="V66" s="65">
        <v>155</v>
      </c>
      <c r="W66" s="79">
        <v>12</v>
      </c>
      <c r="X66" s="63">
        <f>W66/J66</f>
        <v>12</v>
      </c>
      <c r="Y66" s="64">
        <f t="shared" si="3"/>
        <v>12.916666666666666</v>
      </c>
      <c r="Z66" s="112">
        <v>2376</v>
      </c>
      <c r="AA66" s="113">
        <v>475</v>
      </c>
      <c r="AB66" s="67">
        <f t="shared" si="10"/>
        <v>-0.9347643097643098</v>
      </c>
      <c r="AC66" s="67">
        <f t="shared" si="11"/>
        <v>-0.9747368421052631</v>
      </c>
      <c r="AD66" s="77">
        <v>46844.57</v>
      </c>
      <c r="AE66" s="78">
        <v>3618</v>
      </c>
      <c r="AF66" s="70">
        <f t="shared" si="4"/>
        <v>12.947642343836373</v>
      </c>
      <c r="AG66" s="110"/>
      <c r="AH66" s="111"/>
    </row>
    <row r="67" spans="1:34" s="29" customFormat="1" ht="11.25">
      <c r="A67" s="32">
        <v>61</v>
      </c>
      <c r="B67" s="51"/>
      <c r="C67" s="52" t="s">
        <v>85</v>
      </c>
      <c r="D67" s="53" t="s">
        <v>32</v>
      </c>
      <c r="E67" s="54" t="s">
        <v>86</v>
      </c>
      <c r="F67" s="55">
        <v>42930</v>
      </c>
      <c r="G67" s="56" t="s">
        <v>46</v>
      </c>
      <c r="H67" s="57">
        <v>65</v>
      </c>
      <c r="I67" s="57">
        <v>1</v>
      </c>
      <c r="J67" s="107">
        <v>1</v>
      </c>
      <c r="K67" s="58">
        <v>12</v>
      </c>
      <c r="L67" s="59">
        <v>0</v>
      </c>
      <c r="M67" s="60">
        <v>0</v>
      </c>
      <c r="N67" s="59">
        <v>104</v>
      </c>
      <c r="O67" s="60">
        <v>10</v>
      </c>
      <c r="P67" s="59">
        <v>74</v>
      </c>
      <c r="Q67" s="60">
        <v>7</v>
      </c>
      <c r="R67" s="61">
        <f t="shared" si="0"/>
        <v>178</v>
      </c>
      <c r="S67" s="62">
        <f t="shared" si="1"/>
        <v>17</v>
      </c>
      <c r="T67" s="63">
        <f>S67/J67</f>
        <v>17</v>
      </c>
      <c r="U67" s="64">
        <f t="shared" si="7"/>
        <v>10.470588235294118</v>
      </c>
      <c r="V67" s="65">
        <v>178</v>
      </c>
      <c r="W67" s="66">
        <v>8</v>
      </c>
      <c r="X67" s="63">
        <f>W67/J67</f>
        <v>8</v>
      </c>
      <c r="Y67" s="64">
        <f t="shared" si="3"/>
        <v>22.25</v>
      </c>
      <c r="Z67" s="112">
        <v>80</v>
      </c>
      <c r="AA67" s="114">
        <v>8</v>
      </c>
      <c r="AB67" s="67">
        <f t="shared" si="10"/>
        <v>1.225</v>
      </c>
      <c r="AC67" s="67">
        <f t="shared" si="11"/>
        <v>0</v>
      </c>
      <c r="AD67" s="68">
        <v>93788.01</v>
      </c>
      <c r="AE67" s="69">
        <v>9361</v>
      </c>
      <c r="AF67" s="70">
        <f t="shared" si="4"/>
        <v>10.019016130755261</v>
      </c>
      <c r="AG67" s="110"/>
      <c r="AH67" s="111"/>
    </row>
    <row r="68" spans="1:34" s="29" customFormat="1" ht="11.25">
      <c r="A68" s="32">
        <v>62</v>
      </c>
      <c r="B68" s="51"/>
      <c r="C68" s="52" t="s">
        <v>53</v>
      </c>
      <c r="D68" s="81" t="s">
        <v>39</v>
      </c>
      <c r="E68" s="54" t="s">
        <v>54</v>
      </c>
      <c r="F68" s="55">
        <v>42727</v>
      </c>
      <c r="G68" s="56" t="s">
        <v>49</v>
      </c>
      <c r="H68" s="57">
        <v>33</v>
      </c>
      <c r="I68" s="57">
        <v>1</v>
      </c>
      <c r="J68" s="107">
        <v>1</v>
      </c>
      <c r="K68" s="58">
        <v>5</v>
      </c>
      <c r="L68" s="59">
        <v>0</v>
      </c>
      <c r="M68" s="60">
        <v>0</v>
      </c>
      <c r="N68" s="59">
        <v>0</v>
      </c>
      <c r="O68" s="60">
        <v>0</v>
      </c>
      <c r="P68" s="59">
        <v>0</v>
      </c>
      <c r="Q68" s="60">
        <v>0</v>
      </c>
      <c r="R68" s="61">
        <f t="shared" si="0"/>
        <v>0</v>
      </c>
      <c r="S68" s="62">
        <f t="shared" si="1"/>
        <v>0</v>
      </c>
      <c r="T68" s="63">
        <f>S68/J68</f>
        <v>0</v>
      </c>
      <c r="U68" s="64" t="e">
        <f t="shared" si="7"/>
        <v>#DIV/0!</v>
      </c>
      <c r="V68" s="65">
        <v>50</v>
      </c>
      <c r="W68" s="66">
        <v>4</v>
      </c>
      <c r="X68" s="63">
        <f>W68/J68</f>
        <v>4</v>
      </c>
      <c r="Y68" s="64">
        <f t="shared" si="3"/>
        <v>12.5</v>
      </c>
      <c r="Z68" s="112">
        <v>1196.5</v>
      </c>
      <c r="AA68" s="114">
        <v>179</v>
      </c>
      <c r="AB68" s="67">
        <f t="shared" si="10"/>
        <v>-0.9582114500626828</v>
      </c>
      <c r="AC68" s="67">
        <f t="shared" si="11"/>
        <v>-0.9776536312849162</v>
      </c>
      <c r="AD68" s="68">
        <v>13723.5</v>
      </c>
      <c r="AE68" s="69">
        <v>1378</v>
      </c>
      <c r="AF68" s="70">
        <f t="shared" si="4"/>
        <v>9.95899854862119</v>
      </c>
      <c r="AG68" s="110"/>
      <c r="AH68" s="111"/>
    </row>
    <row r="69" spans="1:32" ht="11.25">
      <c r="A69" s="85"/>
      <c r="B69" s="85"/>
      <c r="C69" s="85"/>
      <c r="D69" s="86"/>
      <c r="E69" s="87"/>
      <c r="F69" s="88"/>
      <c r="G69" s="89"/>
      <c r="H69" s="90"/>
      <c r="I69" s="90"/>
      <c r="J69" s="108"/>
      <c r="K69" s="91"/>
      <c r="L69" s="92"/>
      <c r="M69" s="93"/>
      <c r="N69" s="92"/>
      <c r="O69" s="93"/>
      <c r="P69" s="94"/>
      <c r="Q69" s="95"/>
      <c r="R69" s="61"/>
      <c r="S69" s="62"/>
      <c r="T69" s="96"/>
      <c r="U69" s="97"/>
      <c r="V69" s="94"/>
      <c r="W69" s="95"/>
      <c r="X69" s="93"/>
      <c r="Y69" s="92"/>
      <c r="Z69" s="92"/>
      <c r="AA69" s="92"/>
      <c r="AB69" s="67">
        <f>IF(Z69&lt;&gt;0,-(Z69-V69)/Z69,"")</f>
      </c>
      <c r="AC69" s="67">
        <f>IF(AA69&lt;&gt;0,-(AA69-W69)/AA69,"")</f>
      </c>
      <c r="AD69" s="67"/>
      <c r="AE69" s="98"/>
      <c r="AF69" s="99"/>
    </row>
  </sheetData>
  <sheetProtection formatCells="0" formatColumns="0" formatRows="0" insertColumns="0" insertRows="0" insertHyperlinks="0" deleteColumns="0" deleteRows="0" sort="0" autoFilter="0" pivotTables="0"/>
  <mergeCells count="13">
    <mergeCell ref="AD4:AF4"/>
    <mergeCell ref="V4:W4"/>
    <mergeCell ref="X4:Y4"/>
    <mergeCell ref="Z4:AA4"/>
    <mergeCell ref="AB4:AC4"/>
    <mergeCell ref="B1:C1"/>
    <mergeCell ref="B2:C2"/>
    <mergeCell ref="B3:C3"/>
    <mergeCell ref="L4:M4"/>
    <mergeCell ref="N4:O4"/>
    <mergeCell ref="P4:Q4"/>
    <mergeCell ref="L1:AF3"/>
    <mergeCell ref="R4:U4"/>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Win7</cp:lastModifiedBy>
  <cp:lastPrinted>2015-01-21T23:11:37Z</cp:lastPrinted>
  <dcterms:created xsi:type="dcterms:W3CDTF">2006-03-15T09:07:04Z</dcterms:created>
  <dcterms:modified xsi:type="dcterms:W3CDTF">2017-11-03T14:41:26Z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-1892574857</vt:r8>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y fmtid="{D5CDD505-2E9C-101B-9397-08002B2CF9AE}" pid="7" name="KSOProductBuildVer">
    <vt:lpwstr>1033-10.2.0.5811</vt:lpwstr>
  </property>
</Properties>
</file>