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90" windowWidth="24240" windowHeight="8175" tabRatio="473" activeTab="0"/>
  </bookViews>
  <sheets>
    <sheet name="8-14.9.2017 (hafta)" sheetId="1" r:id="rId1"/>
  </sheets>
  <definedNames>
    <definedName name="_xlnm.Print_Area" localSheetId="0">'8-14.9.2017 (hafta)'!#REF!</definedName>
  </definedNames>
  <calcPr fullCalcOnLoad="1"/>
</workbook>
</file>

<file path=xl/sharedStrings.xml><?xml version="1.0" encoding="utf-8"?>
<sst xmlns="http://schemas.openxmlformats.org/spreadsheetml/2006/main" count="327" uniqueCount="171">
  <si>
    <t xml:space="preserve"> </t>
  </si>
  <si>
    <t>Türkiye Haftalık Bilet Satışı ve Hasılat Raporu</t>
  </si>
  <si>
    <r>
      <t xml:space="preserve">If you move the arrow at the right bottom of the page to the left, you can see more columns and you can switch to other pages on the left bottom to see related tables. </t>
    </r>
    <r>
      <rPr>
        <b/>
        <sz val="5"/>
        <color indexed="21"/>
        <rFont val="Corbel"/>
        <family val="2"/>
      </rPr>
      <t xml:space="preserve">The green numbers not complete. </t>
    </r>
    <r>
      <rPr>
        <b/>
        <sz val="5"/>
        <rFont val="Corbel"/>
        <family val="2"/>
      </rPr>
      <t>Sayfanın sağ altındaki oku sola doğru hareket ettirdiğinizde diğer sütunlardaki bilgileri görebilir, gene sayfanın sol altındaki diğer sayfalara geçerek ilgili tabloları inceleyebilirsiniz.</t>
    </r>
    <r>
      <rPr>
        <b/>
        <sz val="5"/>
        <color indexed="21"/>
        <rFont val="Corbel"/>
        <family val="2"/>
      </rPr>
      <t xml:space="preserve"> Yeşil renkle belirtilen sayılar henüz tamamlanmamıştır.</t>
    </r>
  </si>
  <si>
    <t>http://www.antraktsinema.com</t>
  </si>
  <si>
    <t>CUMA</t>
  </si>
  <si>
    <t>CUMARTESİ</t>
  </si>
  <si>
    <t>PAZAR</t>
  </si>
  <si>
    <t>HAFTA SONU TOPLAM</t>
  </si>
  <si>
    <t>ÖNCEKİ HAFTA</t>
  </si>
  <si>
    <t>DEĞİŞİM</t>
  </si>
  <si>
    <t>HAFTALIK</t>
  </si>
  <si>
    <t>SON HAFTA</t>
  </si>
  <si>
    <t>KÜMÜLATİF</t>
  </si>
  <si>
    <t>FİLMİN ORİJİNAL ADI</t>
  </si>
  <si>
    <t>SINIFLANDIRMA</t>
  </si>
  <si>
    <t>FİLMİN TÜRKÇE ADI</t>
  </si>
  <si>
    <t>VİZYON TARİHİ</t>
  </si>
  <si>
    <t>DAĞITIM</t>
  </si>
  <si>
    <t>LOKASYON</t>
  </si>
  <si>
    <t>PERDE</t>
  </si>
  <si>
    <t>HAFTA</t>
  </si>
  <si>
    <t>HASILAT</t>
  </si>
  <si>
    <t>BİLET SATIŞ</t>
  </si>
  <si>
    <t xml:space="preserve">HASILAT </t>
  </si>
  <si>
    <r>
      <t xml:space="preserve">BİLET SATIŞ    </t>
    </r>
    <r>
      <rPr>
        <b/>
        <sz val="7"/>
        <color indexed="10"/>
        <rFont val="Webdings"/>
        <family val="1"/>
      </rPr>
      <t>6</t>
    </r>
  </si>
  <si>
    <t>ORTALAMA
BİLET ADEDİ</t>
  </si>
  <si>
    <t>ORTALAMA
BİLET FİYATI</t>
  </si>
  <si>
    <t>BİLET</t>
  </si>
  <si>
    <t>HASILAT %</t>
  </si>
  <si>
    <t>BİLET %</t>
  </si>
  <si>
    <r>
      <t xml:space="preserve">BİLET </t>
    </r>
    <r>
      <rPr>
        <b/>
        <sz val="7"/>
        <color indexed="10"/>
        <rFont val="Webdings"/>
        <family val="1"/>
      </rPr>
      <t>6</t>
    </r>
  </si>
  <si>
    <t>BİLET       %</t>
  </si>
  <si>
    <t>YENİ</t>
  </si>
  <si>
    <t>15+</t>
  </si>
  <si>
    <t>CHANTIER FILMS</t>
  </si>
  <si>
    <t>18+</t>
  </si>
  <si>
    <t>UIP TURKEY</t>
  </si>
  <si>
    <t>OLANLAR OLDU</t>
  </si>
  <si>
    <t>7+</t>
  </si>
  <si>
    <t>7A</t>
  </si>
  <si>
    <t>G</t>
  </si>
  <si>
    <t>7+13A</t>
  </si>
  <si>
    <t>PİNEMA</t>
  </si>
  <si>
    <t>WARNER BROS. TURKEY</t>
  </si>
  <si>
    <t>13+</t>
  </si>
  <si>
    <t>TME</t>
  </si>
  <si>
    <t>BİR FİLM</t>
  </si>
  <si>
    <t>FORUSHANDE</t>
  </si>
  <si>
    <t>SATICI</t>
  </si>
  <si>
    <t>BS DAĞITIM</t>
  </si>
  <si>
    <t>M3 FİLM</t>
  </si>
  <si>
    <t>MC FİLM</t>
  </si>
  <si>
    <t>I, DANIEL BLAKE</t>
  </si>
  <si>
    <t>BEN, DANIEL BLAKE</t>
  </si>
  <si>
    <t>DERİN FİLM</t>
  </si>
  <si>
    <t>13+15A</t>
  </si>
  <si>
    <t>ROBINSON CRUSOE</t>
  </si>
  <si>
    <t>KRYAKNUTYE KANIKULY - QUACKERZ</t>
  </si>
  <si>
    <t>KAHRAMAN ÖRDEK</t>
  </si>
  <si>
    <t>TEREDDÜT</t>
  </si>
  <si>
    <t>FLORENCE FOSTER JENKINS</t>
  </si>
  <si>
    <t>FLORENCE</t>
  </si>
  <si>
    <t>TSCHICK</t>
  </si>
  <si>
    <t>ELVEDA BERLİN</t>
  </si>
  <si>
    <t>MY LITTLE PONNY: EQUESTRIA GIRLS - FRIENDSHIP GAMES</t>
  </si>
  <si>
    <t>ARKADAŞLIK OYUNLARI</t>
  </si>
  <si>
    <t>CLOUD ATLAS</t>
  </si>
  <si>
    <t>BULUT ATLASI</t>
  </si>
  <si>
    <t>ALBÜM</t>
  </si>
  <si>
    <t>MAVİ BİSİKLET</t>
  </si>
  <si>
    <t>BABAMIN KANATLARI</t>
  </si>
  <si>
    <t>CAPTAIN FANTASTIC</t>
  </si>
  <si>
    <t>KAPTAN FANTASTİK</t>
  </si>
  <si>
    <t>FUOCOAMMARE</t>
  </si>
  <si>
    <t>DENİZDEKİ ATEŞ</t>
  </si>
  <si>
    <t>PHOENIX</t>
  </si>
  <si>
    <t>YÜZÜNDEKİ SIR</t>
  </si>
  <si>
    <t>İSTANBUL KIRMIZISI</t>
  </si>
  <si>
    <t>SURF'S UP 2: WAVEMANIA</t>
  </si>
  <si>
    <t>NEŞELİ DALGALAR: DALGAMANYA</t>
  </si>
  <si>
    <t>HIZLI VE ÖFKELİ 8</t>
  </si>
  <si>
    <t>TESTROL ES LELEKROL</t>
  </si>
  <si>
    <t>BEDEN VE RUH</t>
  </si>
  <si>
    <t>ÇIKIŞ KOPYA SAYISI</t>
  </si>
  <si>
    <t>THE FATE OF THE FURIOUS</t>
  </si>
  <si>
    <t>KAYGI</t>
  </si>
  <si>
    <t>GENÇ KARL MARX</t>
  </si>
  <si>
    <t>THE YOUNG KARL MARX</t>
  </si>
  <si>
    <t>GIFTED</t>
  </si>
  <si>
    <t>DEHA</t>
  </si>
  <si>
    <t>KEDİ</t>
  </si>
  <si>
    <t>FFD</t>
  </si>
  <si>
    <t>CARS 3</t>
  </si>
  <si>
    <t>ARABALAR 3</t>
  </si>
  <si>
    <t>BERLİN SENDROMU</t>
  </si>
  <si>
    <t>BERLIN SYNDROME</t>
  </si>
  <si>
    <t>ESTIU 1993</t>
  </si>
  <si>
    <t>93 YAZI</t>
  </si>
  <si>
    <t>DORU</t>
  </si>
  <si>
    <t>APPRENTICE</t>
  </si>
  <si>
    <t>MAYMUNLAR CEHENNEMİ: SAVAŞ</t>
  </si>
  <si>
    <t>WAR FOR THE PLANET OF THE APES</t>
  </si>
  <si>
    <t>CGVMARS DAĞITIM</t>
  </si>
  <si>
    <t>ROCK'N ROLL</t>
  </si>
  <si>
    <t>DUNKIRK</t>
  </si>
  <si>
    <t>ÇIRAK</t>
  </si>
  <si>
    <t>SARIŞIN BOMBA</t>
  </si>
  <si>
    <t>ATOMIC BLONDE</t>
  </si>
  <si>
    <t>VALERIAN VE BİN GEZEGEN İMPARATORLUĞU</t>
  </si>
  <si>
    <t>VALERIAN AND THE CITY OF A THOUSAND PLANETS</t>
  </si>
  <si>
    <t>THE DARK TOWER</t>
  </si>
  <si>
    <t>KARA KULE</t>
  </si>
  <si>
    <t>İSMAİL'İN HAYALETLERİ</t>
  </si>
  <si>
    <t>LES FANTOMES D'ISMAEL</t>
  </si>
  <si>
    <t>BALERİN VE AFACAN MUCİT</t>
  </si>
  <si>
    <t>DENİZDE DEHŞET</t>
  </si>
  <si>
    <t>BALLERINA</t>
  </si>
  <si>
    <t>47 METERS DOWN</t>
  </si>
  <si>
    <t>CUMALİ CEBER: ALLAH SENİ ALSIN</t>
  </si>
  <si>
    <t>MANIFESTO</t>
  </si>
  <si>
    <t>THE MOJICONS</t>
  </si>
  <si>
    <t>SEVİMLİ EMOJİLER</t>
  </si>
  <si>
    <t>ORGANİK AŞK HİKAYELERİ</t>
  </si>
  <si>
    <t>AMİGOS: MEKSİKA HAZİNESİ</t>
  </si>
  <si>
    <t>DORAEMON: BUZ DEVRİ MACERASI</t>
  </si>
  <si>
    <t>EIGA DORAEMON: NOBITA NO NANKYOKUKACHIKOCHI DAIBOUKEN</t>
  </si>
  <si>
    <t>PLAN B: SCHEIB AUF PLAN A</t>
  </si>
  <si>
    <t>B PLANI</t>
  </si>
  <si>
    <t>FINAL PORTRAIT</t>
  </si>
  <si>
    <t>SON PORTRE</t>
  </si>
  <si>
    <t>DANGAL</t>
  </si>
  <si>
    <t>SEMUR: ŞEYTANIN KABİLESİ</t>
  </si>
  <si>
    <t>THE HITMAN'S BODYGUARD</t>
  </si>
  <si>
    <t>BELALI TANIK</t>
  </si>
  <si>
    <t>CAGE DIVE</t>
  </si>
  <si>
    <t>AÇIK DENİZ 3: KAFES DALIŞI</t>
  </si>
  <si>
    <t>ANNABELLA: CREATION</t>
  </si>
  <si>
    <t>ANNABELLA: KÖTÜLÜĞÜN DOĞUŞU</t>
  </si>
  <si>
    <t>L'AMANT DOUBLE</t>
  </si>
  <si>
    <t>TUTKU OYUNU</t>
  </si>
  <si>
    <t>TERMINATOR 2: JUDGMENT DAY</t>
  </si>
  <si>
    <t>TERMINATOR 2: MAHŞER GÜNÜ 3D</t>
  </si>
  <si>
    <t>KIMI NO NA WA.</t>
  </si>
  <si>
    <t>SENİN ADIN</t>
  </si>
  <si>
    <t>ŞANSLI LOGAN</t>
  </si>
  <si>
    <t>LOGAN LUCKY</t>
  </si>
  <si>
    <t>ŞANSIMI SEVEYİM</t>
  </si>
  <si>
    <t>DESPICABLE ME 3</t>
  </si>
  <si>
    <t>ÇILGIN HIRSIZ 3</t>
  </si>
  <si>
    <t>INHUMANS</t>
  </si>
  <si>
    <t>INSIDE</t>
  </si>
  <si>
    <t>İÇERDEKİ ŞEYTAN</t>
  </si>
  <si>
    <t>TODO SOBRE MI MADRE</t>
  </si>
  <si>
    <t>ANNEM HAKKINDA HER ŞEY</t>
  </si>
  <si>
    <t>WHAT HAPPENED TO MONDAY</t>
  </si>
  <si>
    <t>DELİ  DUMRUL</t>
  </si>
  <si>
    <t>DELİ DUMRUL</t>
  </si>
  <si>
    <t>YEDİNCİ HAYAT</t>
  </si>
  <si>
    <t>FIRST KILL</t>
  </si>
  <si>
    <t>İLK KURŞUN</t>
  </si>
  <si>
    <t>BEKAR BEKİR</t>
  </si>
  <si>
    <t>SİCCİN 4</t>
  </si>
  <si>
    <t>BIRTH OF THE DRAGON</t>
  </si>
  <si>
    <t>EJDERİN DOĞUŞU</t>
  </si>
  <si>
    <t>CENAZE İŞLERİ</t>
  </si>
  <si>
    <t>YARIM KALAN</t>
  </si>
  <si>
    <t>AMERICAN MADE</t>
  </si>
  <si>
    <t>BARRY SEAL: KAÇAKÇI</t>
  </si>
  <si>
    <t>THE EMOJI MOVIE</t>
  </si>
  <si>
    <t>EMOJİ FİLMİ</t>
  </si>
  <si>
    <t>8 - 14 EYLÜL 2017 / 37. VİZYON HAFTASI</t>
  </si>
</sst>
</file>

<file path=xl/styles.xml><?xml version="1.0" encoding="utf-8"?>
<styleSheet xmlns="http://schemas.openxmlformats.org/spreadsheetml/2006/main">
  <numFmts count="4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 numFmtId="184" formatCode="[$-41F]d\ mmmm\ yy;@"/>
    <numFmt numFmtId="185" formatCode="_-* #,##0.00\ &quot;₺&quot;_-;\-* #,##0.00\ &quot;₺&quot;_-;_-* &quot;-&quot;??\ &quot;₺&quot;_-;_-@_-"/>
    <numFmt numFmtId="186" formatCode="_-* #,##0.00\ _Y_T_L_-;\-* #,##0.00\ _Y_T_L_-;_-* &quot;-&quot;??\ _Y_T_L_-;_-@_-"/>
    <numFmt numFmtId="187" formatCode="dd/mm/yy;@"/>
    <numFmt numFmtId="188" formatCode="[$-F400]h:mm:ss\ AM/PM"/>
    <numFmt numFmtId="189" formatCode="0\ %\ "/>
    <numFmt numFmtId="190" formatCode="#,##0.00\ "/>
    <numFmt numFmtId="191" formatCode="#,##0.00\ \ "/>
    <numFmt numFmtId="192" formatCode="#,##0\ "/>
    <numFmt numFmtId="193" formatCode="#,##0.00\ &quot;TL&quot;"/>
    <numFmt numFmtId="194" formatCode="_(* #,##0_);_(* \(#,##0\);_(* &quot;-&quot;??_);_(@_)"/>
    <numFmt numFmtId="195" formatCode="_-* #,##0.00\ _₺_-;\-* #,##0.00\ _₺_-;_-* &quot;-&quot;??\ _₺_-;_-@_-"/>
    <numFmt numFmtId="196" formatCode="#,##0.00\ _Y_T_L"/>
    <numFmt numFmtId="197" formatCode="_ * #,##0.00_)\ &quot;TRY&quot;_ ;_ * \(#,##0.00\)\ &quot;TRY&quot;_ ;_ * &quot;-&quot;??_)\ &quot;TRY&quot;_ ;_ @_ "/>
    <numFmt numFmtId="198" formatCode="#,##0\ \ "/>
    <numFmt numFmtId="199" formatCode="#,##0.00_ ;\-#,##0.00\ "/>
  </numFmts>
  <fonts count="80">
    <font>
      <sz val="10"/>
      <name val="Arial"/>
      <family val="2"/>
    </font>
    <font>
      <sz val="11"/>
      <color indexed="8"/>
      <name val="Calibri"/>
      <family val="2"/>
    </font>
    <font>
      <b/>
      <sz val="8"/>
      <name val="Corbel"/>
      <family val="2"/>
    </font>
    <font>
      <sz val="7"/>
      <color indexed="9"/>
      <name val="Calibri"/>
      <family val="2"/>
    </font>
    <font>
      <b/>
      <sz val="8"/>
      <name val="Calibri"/>
      <family val="2"/>
    </font>
    <font>
      <sz val="8"/>
      <name val="Arial"/>
      <family val="2"/>
    </font>
    <font>
      <b/>
      <sz val="7"/>
      <name val="Arial"/>
      <family val="2"/>
    </font>
    <font>
      <sz val="7"/>
      <name val="Arial"/>
      <family val="2"/>
    </font>
    <font>
      <sz val="10"/>
      <color indexed="9"/>
      <name val="Calibri"/>
      <family val="2"/>
    </font>
    <font>
      <b/>
      <sz val="7"/>
      <color indexed="9"/>
      <name val="Calibri"/>
      <family val="2"/>
    </font>
    <font>
      <b/>
      <sz val="5"/>
      <color indexed="9"/>
      <name val="Calibri"/>
      <family val="2"/>
    </font>
    <font>
      <sz val="7"/>
      <name val="Calibri"/>
      <family val="2"/>
    </font>
    <font>
      <b/>
      <sz val="5"/>
      <name val="Arial"/>
      <family val="2"/>
    </font>
    <font>
      <sz val="5"/>
      <name val="Arial"/>
      <family val="2"/>
    </font>
    <font>
      <b/>
      <sz val="7"/>
      <color indexed="63"/>
      <name val="Calibri"/>
      <family val="2"/>
    </font>
    <font>
      <sz val="7"/>
      <name val="Verdana"/>
      <family val="2"/>
    </font>
    <font>
      <b/>
      <sz val="7"/>
      <name val="Verdana"/>
      <family val="2"/>
    </font>
    <font>
      <sz val="5"/>
      <color indexed="9"/>
      <name val="Calibri"/>
      <family val="2"/>
    </font>
    <font>
      <u val="single"/>
      <sz val="8"/>
      <name val="Arial"/>
      <family val="2"/>
    </font>
    <font>
      <sz val="7"/>
      <color indexed="63"/>
      <name val="Calibri"/>
      <family val="2"/>
    </font>
    <font>
      <b/>
      <sz val="5"/>
      <name val="Corbel"/>
      <family val="2"/>
    </font>
    <font>
      <sz val="10"/>
      <name val="Verdana"/>
      <family val="2"/>
    </font>
    <font>
      <u val="single"/>
      <sz val="10"/>
      <color indexed="12"/>
      <name val="Arial"/>
      <family val="2"/>
    </font>
    <font>
      <u val="single"/>
      <sz val="10"/>
      <color indexed="36"/>
      <name val="Arial"/>
      <family val="2"/>
    </font>
    <font>
      <b/>
      <sz val="7"/>
      <color indexed="10"/>
      <name val="Webdings"/>
      <family val="1"/>
    </font>
    <font>
      <b/>
      <sz val="5"/>
      <color indexed="21"/>
      <name val="Corbel"/>
      <family val="2"/>
    </font>
    <font>
      <b/>
      <sz val="7"/>
      <name val="Calibri"/>
      <family val="2"/>
    </font>
    <font>
      <sz val="11"/>
      <color indexed="9"/>
      <name val="Calibri"/>
      <family val="2"/>
    </font>
    <font>
      <i/>
      <sz val="11"/>
      <color indexed="23"/>
      <name val="Calibri"/>
      <family val="2"/>
    </font>
    <font>
      <b/>
      <sz val="18"/>
      <color indexed="62"/>
      <name val="Cambria"/>
      <family val="1"/>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7"/>
      <color indexed="23"/>
      <name val="Calibri"/>
      <family val="2"/>
    </font>
    <font>
      <b/>
      <sz val="5"/>
      <name val="Calibri"/>
      <family val="2"/>
    </font>
    <font>
      <b/>
      <sz val="7"/>
      <color indexed="30"/>
      <name val="Calibri"/>
      <family val="2"/>
    </font>
    <font>
      <sz val="5"/>
      <name val="Calibri"/>
      <family val="2"/>
    </font>
    <font>
      <sz val="10"/>
      <color indexed="30"/>
      <name val="Calibri"/>
      <family val="2"/>
    </font>
    <font>
      <sz val="10"/>
      <color indexed="30"/>
      <name val="Arial"/>
      <family val="2"/>
    </font>
    <font>
      <b/>
      <sz val="8"/>
      <color indexed="30"/>
      <name val="Corbel"/>
      <family val="2"/>
    </font>
    <font>
      <sz val="7"/>
      <color indexed="30"/>
      <name val="Arial"/>
      <family val="2"/>
    </font>
    <font>
      <sz val="7"/>
      <color indexed="30"/>
      <name val="Calibri"/>
      <family val="2"/>
    </font>
    <font>
      <b/>
      <sz val="7"/>
      <color indexed="15"/>
      <name val="Calibri"/>
      <family val="2"/>
    </font>
    <font>
      <b/>
      <sz val="8"/>
      <color indexed="56"/>
      <name val="Calibri"/>
      <family val="2"/>
    </font>
    <font>
      <sz val="11"/>
      <color theme="1"/>
      <name val="Calibri"/>
      <family val="2"/>
    </font>
    <font>
      <sz val="11"/>
      <color theme="0"/>
      <name val="Calibri"/>
      <family val="2"/>
    </font>
    <font>
      <i/>
      <sz val="11"/>
      <color rgb="FF7F7F7F"/>
      <name val="Calibri"/>
      <family val="2"/>
    </font>
    <font>
      <b/>
      <sz val="18"/>
      <color theme="3"/>
      <name val="Cambria"/>
      <family val="1"/>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7"/>
      <color theme="1" tint="0.34999001026153564"/>
      <name val="Calibri"/>
      <family val="2"/>
    </font>
    <font>
      <b/>
      <sz val="7"/>
      <color rgb="FF0070C0"/>
      <name val="Calibri"/>
      <family val="2"/>
    </font>
    <font>
      <sz val="10"/>
      <color rgb="FF0070C0"/>
      <name val="Calibri"/>
      <family val="2"/>
    </font>
    <font>
      <sz val="10"/>
      <color rgb="FF0070C0"/>
      <name val="Arial"/>
      <family val="2"/>
    </font>
    <font>
      <b/>
      <sz val="8"/>
      <color rgb="FF0070C0"/>
      <name val="Corbel"/>
      <family val="2"/>
    </font>
    <font>
      <sz val="7"/>
      <color rgb="FF0070C0"/>
      <name val="Arial"/>
      <family val="2"/>
    </font>
    <font>
      <sz val="7"/>
      <color rgb="FF0070C0"/>
      <name val="Calibri"/>
      <family val="2"/>
    </font>
    <font>
      <b/>
      <sz val="7"/>
      <color rgb="FF00B0F0"/>
      <name val="Calibri"/>
      <family val="2"/>
    </font>
    <font>
      <b/>
      <sz val="8"/>
      <color rgb="FF00206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color indexed="63"/>
      </right>
      <top style="thin">
        <color theme="4"/>
      </top>
      <bottom style="double">
        <color theme="4"/>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hair"/>
      <right style="hair"/>
      <top style="hair"/>
      <bottom style="hair"/>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s>
  <cellStyleXfs count="143">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lignment/>
      <protection/>
    </xf>
    <xf numFmtId="0" fontId="21"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1" applyNumberFormat="0" applyFill="0" applyAlignment="0" applyProtection="0"/>
    <xf numFmtId="0" fontId="59" fillId="0" borderId="2" applyNumberFormat="0" applyFill="0" applyAlignment="0" applyProtection="0"/>
    <xf numFmtId="0" fontId="60" fillId="0" borderId="3" applyNumberFormat="0" applyFill="0" applyAlignment="0" applyProtection="0"/>
    <xf numFmtId="0" fontId="61" fillId="0" borderId="4"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1" fillId="0" borderId="0" applyFont="0" applyFill="0" applyBorder="0" applyAlignment="0" applyProtection="0"/>
    <xf numFmtId="0" fontId="62" fillId="20" borderId="5" applyNumberFormat="0" applyAlignment="0" applyProtection="0"/>
    <xf numFmtId="0" fontId="63" fillId="21" borderId="6" applyNumberFormat="0" applyAlignment="0" applyProtection="0"/>
    <xf numFmtId="0" fontId="64" fillId="20" borderId="6" applyNumberFormat="0" applyAlignment="0" applyProtection="0"/>
    <xf numFmtId="0" fontId="65" fillId="22" borderId="7" applyNumberFormat="0" applyAlignment="0" applyProtection="0"/>
    <xf numFmtId="0" fontId="66" fillId="23" borderId="0" applyNumberFormat="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7" fillId="24" borderId="0" applyNumberFormat="0" applyBorder="0" applyAlignment="0" applyProtection="0"/>
    <xf numFmtId="184" fontId="5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lignment/>
      <protection/>
    </xf>
    <xf numFmtId="0" fontId="0" fillId="0" borderId="0">
      <alignment/>
      <protection/>
    </xf>
    <xf numFmtId="0" fontId="0" fillId="0" borderId="0">
      <alignment/>
      <protection/>
    </xf>
    <xf numFmtId="0" fontId="0" fillId="0" borderId="0">
      <alignment/>
      <protection/>
    </xf>
    <xf numFmtId="184" fontId="0" fillId="0" borderId="0">
      <alignment/>
      <protection/>
    </xf>
    <xf numFmtId="0" fontId="0" fillId="0" borderId="0">
      <alignment/>
      <protection/>
    </xf>
    <xf numFmtId="0" fontId="0" fillId="0" borderId="0">
      <alignment/>
      <protection/>
    </xf>
    <xf numFmtId="0" fontId="0" fillId="0" borderId="0">
      <alignment/>
      <protection/>
    </xf>
    <xf numFmtId="184" fontId="54" fillId="0" borderId="0">
      <alignment/>
      <protection/>
    </xf>
    <xf numFmtId="0" fontId="0" fillId="0" borderId="0">
      <alignment/>
      <protection/>
    </xf>
    <xf numFmtId="184" fontId="0" fillId="0" borderId="0">
      <alignment/>
      <protection/>
    </xf>
    <xf numFmtId="0" fontId="54" fillId="0" borderId="0">
      <alignment/>
      <protection/>
    </xf>
    <xf numFmtId="184" fontId="54" fillId="0" borderId="0">
      <alignment/>
      <protection/>
    </xf>
    <xf numFmtId="184" fontId="54" fillId="0" borderId="0">
      <alignment/>
      <protection/>
    </xf>
    <xf numFmtId="184" fontId="54" fillId="0" borderId="0">
      <alignment/>
      <protection/>
    </xf>
    <xf numFmtId="184" fontId="54" fillId="0" borderId="0">
      <alignment/>
      <protection/>
    </xf>
    <xf numFmtId="0" fontId="0" fillId="0" borderId="0">
      <alignment/>
      <protection/>
    </xf>
    <xf numFmtId="0" fontId="0" fillId="0" borderId="0">
      <alignment/>
      <protection/>
    </xf>
    <xf numFmtId="184" fontId="54" fillId="0" borderId="0">
      <alignment/>
      <protection/>
    </xf>
    <xf numFmtId="184" fontId="54" fillId="0" borderId="0">
      <alignment/>
      <protection/>
    </xf>
    <xf numFmtId="0" fontId="54" fillId="0" borderId="0">
      <alignment/>
      <protection/>
    </xf>
    <xf numFmtId="0" fontId="0" fillId="0" borderId="0">
      <alignment/>
      <protection/>
    </xf>
    <xf numFmtId="184" fontId="0" fillId="0" borderId="0">
      <alignment/>
      <protection/>
    </xf>
    <xf numFmtId="184" fontId="54" fillId="0" borderId="0">
      <alignment/>
      <protection/>
    </xf>
    <xf numFmtId="184" fontId="54" fillId="0" borderId="0">
      <alignment/>
      <protection/>
    </xf>
    <xf numFmtId="0" fontId="0" fillId="25" borderId="8" applyNumberFormat="0" applyFont="0" applyAlignment="0" applyProtection="0"/>
    <xf numFmtId="0" fontId="68" fillId="26" borderId="0" applyNumberFormat="0" applyBorder="0" applyAlignment="0" applyProtection="0"/>
    <xf numFmtId="0" fontId="65" fillId="27" borderId="9">
      <alignment horizontal="center" vertical="center"/>
      <protection/>
    </xf>
    <xf numFmtId="44" fontId="0" fillId="0" borderId="0" applyFont="0" applyFill="0" applyBorder="0" applyAlignment="0" applyProtection="0"/>
    <xf numFmtId="42" fontId="0"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0" fontId="69" fillId="0" borderId="10"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6" fontId="1" fillId="0" borderId="0" applyFont="0" applyFill="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2" fillId="34" borderId="0" xfId="0" applyFont="1" applyFill="1" applyBorder="1" applyAlignment="1" applyProtection="1">
      <alignment horizontal="center" vertical="center" wrapText="1"/>
      <protection locked="0"/>
    </xf>
    <xf numFmtId="0" fontId="3" fillId="34" borderId="0" xfId="0" applyFont="1" applyFill="1" applyBorder="1" applyAlignment="1" applyProtection="1">
      <alignment horizontal="center"/>
      <protection locked="0"/>
    </xf>
    <xf numFmtId="0" fontId="3" fillId="34" borderId="0" xfId="0" applyFont="1" applyFill="1" applyBorder="1" applyAlignment="1" applyProtection="1">
      <alignment horizontal="center"/>
      <protection/>
    </xf>
    <xf numFmtId="0" fontId="4" fillId="34" borderId="0" xfId="0" applyFont="1" applyFill="1" applyBorder="1" applyAlignment="1" applyProtection="1">
      <alignment horizontal="right" vertical="center"/>
      <protection/>
    </xf>
    <xf numFmtId="0" fontId="5" fillId="34" borderId="0" xfId="0" applyFont="1" applyFill="1" applyBorder="1" applyAlignment="1" applyProtection="1">
      <alignment vertical="center"/>
      <protection/>
    </xf>
    <xf numFmtId="187" fontId="6"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left" vertical="center"/>
      <protection/>
    </xf>
    <xf numFmtId="0" fontId="7" fillId="34" borderId="0" xfId="0" applyFont="1" applyFill="1" applyBorder="1" applyAlignment="1" applyProtection="1">
      <alignment horizontal="center" vertical="center"/>
      <protection/>
    </xf>
    <xf numFmtId="3" fontId="7" fillId="34" borderId="0"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right" vertical="center" wrapText="1"/>
      <protection locked="0"/>
    </xf>
    <xf numFmtId="0" fontId="8" fillId="34" borderId="0" xfId="0" applyFont="1" applyFill="1" applyAlignment="1">
      <alignment horizontal="center" vertical="center"/>
    </xf>
    <xf numFmtId="0" fontId="0" fillId="34" borderId="0" xfId="0" applyNumberFormat="1" applyFont="1" applyFill="1" applyAlignment="1">
      <alignment vertical="center"/>
    </xf>
    <xf numFmtId="187" fontId="0" fillId="34" borderId="0" xfId="0" applyNumberFormat="1" applyFont="1" applyFill="1" applyAlignment="1">
      <alignment horizontal="center" vertical="center"/>
    </xf>
    <xf numFmtId="0" fontId="0" fillId="34" borderId="0" xfId="0" applyFill="1" applyAlignment="1">
      <alignment horizontal="center" vertical="center"/>
    </xf>
    <xf numFmtId="0" fontId="2" fillId="34" borderId="0" xfId="0" applyFont="1" applyFill="1" applyBorder="1" applyAlignment="1" applyProtection="1">
      <alignment horizontal="center" vertical="center"/>
      <protection locked="0"/>
    </xf>
    <xf numFmtId="43" fontId="9" fillId="35" borderId="11" xfId="44" applyFont="1" applyFill="1" applyBorder="1" applyAlignment="1" applyProtection="1">
      <alignment horizontal="center"/>
      <protection locked="0"/>
    </xf>
    <xf numFmtId="187" fontId="9" fillId="35" borderId="11" xfId="0" applyNumberFormat="1" applyFont="1" applyFill="1" applyBorder="1" applyAlignment="1" applyProtection="1">
      <alignment horizontal="center"/>
      <protection locked="0"/>
    </xf>
    <xf numFmtId="0" fontId="9" fillId="35" borderId="11" xfId="0" applyFont="1" applyFill="1" applyBorder="1" applyAlignment="1" applyProtection="1">
      <alignment horizontal="center"/>
      <protection locked="0"/>
    </xf>
    <xf numFmtId="43" fontId="9" fillId="35" borderId="12" xfId="44" applyFont="1" applyFill="1" applyBorder="1" applyAlignment="1" applyProtection="1">
      <alignment horizontal="center" vertical="center"/>
      <protection/>
    </xf>
    <xf numFmtId="0" fontId="10" fillId="35" borderId="12" xfId="0" applyNumberFormat="1" applyFont="1" applyFill="1" applyBorder="1" applyAlignment="1" applyProtection="1">
      <alignment horizontal="center" vertical="center" textRotation="90"/>
      <protection locked="0"/>
    </xf>
    <xf numFmtId="187" fontId="9" fillId="35" borderId="12" xfId="0" applyNumberFormat="1" applyFont="1" applyFill="1" applyBorder="1" applyAlignment="1" applyProtection="1">
      <alignment horizontal="center" vertical="center" textRotation="90"/>
      <protection/>
    </xf>
    <xf numFmtId="0" fontId="9" fillId="35" borderId="12" xfId="0" applyFont="1" applyFill="1" applyBorder="1" applyAlignment="1" applyProtection="1">
      <alignment horizontal="center" vertical="center"/>
      <protection/>
    </xf>
    <xf numFmtId="0" fontId="9" fillId="35" borderId="12" xfId="0" applyNumberFormat="1" applyFont="1" applyFill="1" applyBorder="1" applyAlignment="1" applyProtection="1">
      <alignment horizontal="center" vertical="center" textRotation="90"/>
      <protection locked="0"/>
    </xf>
    <xf numFmtId="0" fontId="7" fillId="34" borderId="0" xfId="0" applyFont="1" applyFill="1" applyBorder="1" applyAlignment="1" applyProtection="1">
      <alignment vertical="center"/>
      <protection/>
    </xf>
    <xf numFmtId="4" fontId="9" fillId="35" borderId="12" xfId="0" applyNumberFormat="1" applyFont="1" applyFill="1" applyBorder="1" applyAlignment="1" applyProtection="1">
      <alignment horizontal="center" vertical="center" wrapText="1"/>
      <protection/>
    </xf>
    <xf numFmtId="3" fontId="9" fillId="35" borderId="12" xfId="0" applyNumberFormat="1" applyFont="1" applyFill="1" applyBorder="1" applyAlignment="1" applyProtection="1">
      <alignment horizontal="center" vertical="center" wrapText="1"/>
      <protection/>
    </xf>
    <xf numFmtId="4" fontId="6" fillId="34" borderId="0" xfId="0" applyNumberFormat="1" applyFont="1" applyFill="1" applyBorder="1" applyAlignment="1" applyProtection="1">
      <alignment horizontal="right" vertical="center"/>
      <protection/>
    </xf>
    <xf numFmtId="0" fontId="6" fillId="34" borderId="0" xfId="0" applyFont="1" applyFill="1" applyBorder="1" applyAlignment="1" applyProtection="1">
      <alignment horizontal="right" vertical="center"/>
      <protection/>
    </xf>
    <xf numFmtId="0" fontId="14" fillId="34" borderId="0" xfId="0" applyFont="1" applyFill="1" applyBorder="1" applyAlignment="1" applyProtection="1">
      <alignment horizontal="left" vertical="center"/>
      <protection/>
    </xf>
    <xf numFmtId="4" fontId="15" fillId="34" borderId="0" xfId="0" applyNumberFormat="1" applyFont="1" applyFill="1" applyBorder="1" applyAlignment="1" applyProtection="1">
      <alignment horizontal="right" vertical="center"/>
      <protection/>
    </xf>
    <xf numFmtId="3" fontId="7" fillId="34" borderId="0" xfId="0" applyNumberFormat="1" applyFont="1" applyFill="1" applyBorder="1" applyAlignment="1" applyProtection="1">
      <alignment horizontal="right" vertical="center"/>
      <protection/>
    </xf>
    <xf numFmtId="1" fontId="4" fillId="34" borderId="0" xfId="0" applyNumberFormat="1" applyFont="1" applyFill="1" applyBorder="1" applyAlignment="1" applyProtection="1">
      <alignment horizontal="right" vertical="center"/>
      <protection/>
    </xf>
    <xf numFmtId="3" fontId="6" fillId="34" borderId="0" xfId="0" applyNumberFormat="1" applyFont="1" applyFill="1" applyBorder="1" applyAlignment="1" applyProtection="1">
      <alignment horizontal="right" vertical="center"/>
      <protection/>
    </xf>
    <xf numFmtId="14" fontId="11"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13" fillId="34" borderId="0" xfId="0" applyFont="1" applyFill="1" applyBorder="1" applyAlignment="1" applyProtection="1">
      <alignment horizontal="center" vertical="center"/>
      <protection/>
    </xf>
    <xf numFmtId="4" fontId="7" fillId="34" borderId="0" xfId="0" applyNumberFormat="1" applyFont="1" applyFill="1" applyBorder="1" applyAlignment="1" applyProtection="1">
      <alignment horizontal="right" vertical="center"/>
      <protection/>
    </xf>
    <xf numFmtId="4" fontId="16" fillId="34" borderId="0" xfId="0" applyNumberFormat="1" applyFont="1" applyFill="1" applyBorder="1" applyAlignment="1" applyProtection="1">
      <alignment horizontal="right" vertical="center"/>
      <protection/>
    </xf>
    <xf numFmtId="3" fontId="16" fillId="34" borderId="0" xfId="0" applyNumberFormat="1" applyFont="1" applyFill="1" applyBorder="1" applyAlignment="1" applyProtection="1">
      <alignment horizontal="right" vertical="center"/>
      <protection/>
    </xf>
    <xf numFmtId="3" fontId="15" fillId="34" borderId="0" xfId="0" applyNumberFormat="1" applyFont="1" applyFill="1" applyBorder="1" applyAlignment="1" applyProtection="1">
      <alignment horizontal="right" vertical="center"/>
      <protection/>
    </xf>
    <xf numFmtId="189" fontId="15" fillId="34" borderId="0" xfId="0" applyNumberFormat="1" applyFont="1" applyFill="1" applyBorder="1" applyAlignment="1" applyProtection="1">
      <alignment horizontal="right" vertical="center"/>
      <protection/>
    </xf>
    <xf numFmtId="0" fontId="7" fillId="34" borderId="0" xfId="0" applyFont="1" applyFill="1" applyBorder="1" applyAlignment="1" applyProtection="1">
      <alignment horizontal="right" vertical="center"/>
      <protection/>
    </xf>
    <xf numFmtId="0" fontId="3" fillId="35" borderId="11" xfId="0" applyNumberFormat="1" applyFont="1" applyFill="1" applyBorder="1" applyAlignment="1" applyProtection="1">
      <alignment horizontal="center" wrapText="1"/>
      <protection locked="0"/>
    </xf>
    <xf numFmtId="0" fontId="17" fillId="35" borderId="11" xfId="0" applyNumberFormat="1" applyFont="1" applyFill="1" applyBorder="1" applyAlignment="1">
      <alignment horizontal="center" textRotation="90"/>
    </xf>
    <xf numFmtId="2" fontId="3" fillId="35" borderId="12" xfId="0" applyNumberFormat="1" applyFont="1" applyFill="1" applyBorder="1" applyAlignment="1" applyProtection="1">
      <alignment horizontal="center" vertical="center"/>
      <protection/>
    </xf>
    <xf numFmtId="0" fontId="8" fillId="34" borderId="0" xfId="0" applyFont="1" applyFill="1" applyAlignment="1">
      <alignment vertical="center"/>
    </xf>
    <xf numFmtId="187" fontId="8" fillId="34" borderId="0" xfId="0" applyNumberFormat="1" applyFont="1" applyFill="1" applyAlignment="1">
      <alignment horizontal="center" vertical="center"/>
    </xf>
    <xf numFmtId="0" fontId="2" fillId="34" borderId="0" xfId="0" applyFont="1" applyFill="1" applyBorder="1" applyAlignment="1" applyProtection="1">
      <alignment horizontal="left" vertical="center"/>
      <protection locked="0"/>
    </xf>
    <xf numFmtId="187" fontId="2" fillId="34" borderId="0" xfId="0" applyNumberFormat="1" applyFont="1" applyFill="1" applyBorder="1" applyAlignment="1" applyProtection="1">
      <alignment horizontal="center" vertical="center"/>
      <protection locked="0"/>
    </xf>
    <xf numFmtId="0" fontId="0" fillId="34" borderId="0" xfId="0" applyNumberFormat="1" applyFont="1" applyFill="1" applyAlignment="1">
      <alignment horizontal="center" vertical="center"/>
    </xf>
    <xf numFmtId="3" fontId="9" fillId="35" borderId="12" xfId="0" applyNumberFormat="1" applyFont="1" applyFill="1" applyBorder="1" applyAlignment="1" applyProtection="1">
      <alignment horizontal="center" vertical="center" textRotation="90" wrapText="1"/>
      <protection/>
    </xf>
    <xf numFmtId="2" fontId="19" fillId="34" borderId="13" xfId="0" applyNumberFormat="1" applyFont="1" applyFill="1" applyBorder="1" applyAlignment="1" applyProtection="1">
      <alignment horizontal="center" vertical="center"/>
      <protection/>
    </xf>
    <xf numFmtId="188" fontId="71" fillId="0" borderId="13" xfId="0" applyNumberFormat="1" applyFont="1" applyFill="1" applyBorder="1" applyAlignment="1">
      <alignment vertical="center"/>
    </xf>
    <xf numFmtId="0" fontId="44" fillId="0" borderId="13" xfId="0" applyNumberFormat="1" applyFont="1" applyFill="1" applyBorder="1" applyAlignment="1" applyProtection="1">
      <alignment horizontal="center" vertical="center"/>
      <protection/>
    </xf>
    <xf numFmtId="188" fontId="11" fillId="0" borderId="13" xfId="0" applyNumberFormat="1" applyFont="1" applyFill="1" applyBorder="1" applyAlignment="1">
      <alignment vertical="center"/>
    </xf>
    <xf numFmtId="187" fontId="11" fillId="0" borderId="13" xfId="0" applyNumberFormat="1"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xf>
    <xf numFmtId="0" fontId="11" fillId="0" borderId="13" xfId="0" applyFont="1" applyFill="1" applyBorder="1" applyAlignment="1">
      <alignment horizontal="center" vertical="center"/>
    </xf>
    <xf numFmtId="0" fontId="11" fillId="0" borderId="13" xfId="0" applyFont="1" applyFill="1" applyBorder="1" applyAlignment="1" applyProtection="1">
      <alignment horizontal="center" vertical="center"/>
      <protection/>
    </xf>
    <xf numFmtId="4" fontId="11" fillId="0" borderId="13" xfId="46" applyNumberFormat="1" applyFont="1" applyFill="1" applyBorder="1" applyAlignment="1">
      <alignment vertical="center"/>
    </xf>
    <xf numFmtId="3" fontId="11" fillId="0" borderId="13" xfId="46" applyNumberFormat="1" applyFont="1" applyFill="1" applyBorder="1" applyAlignment="1">
      <alignment vertical="center"/>
    </xf>
    <xf numFmtId="4" fontId="72" fillId="0" borderId="13" xfId="0" applyNumberFormat="1" applyFont="1" applyFill="1" applyBorder="1" applyAlignment="1">
      <alignment vertical="center"/>
    </xf>
    <xf numFmtId="3" fontId="72" fillId="0" borderId="13" xfId="0" applyNumberFormat="1" applyFont="1" applyFill="1" applyBorder="1" applyAlignment="1">
      <alignment vertical="center"/>
    </xf>
    <xf numFmtId="3" fontId="11" fillId="0" borderId="13" xfId="130" applyNumberFormat="1" applyFont="1" applyFill="1" applyBorder="1" applyAlignment="1" applyProtection="1">
      <alignment vertical="center"/>
      <protection/>
    </xf>
    <xf numFmtId="2" fontId="11" fillId="0" borderId="13" xfId="130" applyNumberFormat="1" applyFont="1" applyFill="1" applyBorder="1" applyAlignment="1" applyProtection="1">
      <alignment vertical="center"/>
      <protection/>
    </xf>
    <xf numFmtId="4" fontId="11" fillId="0" borderId="13" xfId="0" applyNumberFormat="1" applyFont="1" applyFill="1" applyBorder="1" applyAlignment="1">
      <alignment vertical="center"/>
    </xf>
    <xf numFmtId="3" fontId="11" fillId="0" borderId="13" xfId="0" applyNumberFormat="1" applyFont="1" applyFill="1" applyBorder="1" applyAlignment="1">
      <alignment vertical="center"/>
    </xf>
    <xf numFmtId="9" fontId="11" fillId="0" borderId="13" xfId="132" applyNumberFormat="1" applyFont="1" applyFill="1" applyBorder="1" applyAlignment="1" applyProtection="1">
      <alignment vertical="center"/>
      <protection/>
    </xf>
    <xf numFmtId="4" fontId="72" fillId="0" borderId="13" xfId="44" applyNumberFormat="1" applyFont="1" applyFill="1" applyBorder="1" applyAlignment="1" applyProtection="1">
      <alignment vertical="center"/>
      <protection locked="0"/>
    </xf>
    <xf numFmtId="3" fontId="72" fillId="0" borderId="13" xfId="44" applyNumberFormat="1" applyFont="1" applyFill="1" applyBorder="1" applyAlignment="1" applyProtection="1">
      <alignment vertical="center"/>
      <protection locked="0"/>
    </xf>
    <xf numFmtId="4" fontId="11" fillId="0" borderId="13" xfId="44" applyNumberFormat="1" applyFont="1" applyFill="1" applyBorder="1" applyAlignment="1" applyProtection="1">
      <alignment horizontal="right" vertical="center"/>
      <protection locked="0"/>
    </xf>
    <xf numFmtId="3" fontId="11" fillId="0" borderId="13" xfId="44" applyNumberFormat="1" applyFont="1" applyFill="1" applyBorder="1" applyAlignment="1" applyProtection="1">
      <alignment horizontal="right" vertical="center"/>
      <protection locked="0"/>
    </xf>
    <xf numFmtId="9" fontId="11" fillId="0" borderId="13" xfId="132" applyNumberFormat="1" applyFont="1" applyFill="1" applyBorder="1" applyAlignment="1" applyProtection="1">
      <alignment horizontal="right" vertical="center"/>
      <protection/>
    </xf>
    <xf numFmtId="4" fontId="11" fillId="0" borderId="13" xfId="44" applyNumberFormat="1" applyFont="1" applyFill="1" applyBorder="1" applyAlignment="1" applyProtection="1">
      <alignment vertical="center"/>
      <protection locked="0"/>
    </xf>
    <xf numFmtId="3" fontId="11" fillId="0" borderId="13" xfId="44" applyNumberFormat="1" applyFont="1" applyFill="1" applyBorder="1" applyAlignment="1" applyProtection="1">
      <alignment vertical="center"/>
      <protection locked="0"/>
    </xf>
    <xf numFmtId="2" fontId="11" fillId="0" borderId="13" xfId="0" applyNumberFormat="1" applyFont="1" applyFill="1" applyBorder="1" applyAlignment="1" applyProtection="1">
      <alignment vertical="center"/>
      <protection/>
    </xf>
    <xf numFmtId="2" fontId="11" fillId="36" borderId="13" xfId="0" applyNumberFormat="1" applyFont="1" applyFill="1" applyBorder="1" applyAlignment="1" applyProtection="1">
      <alignment horizontal="center" vertical="center"/>
      <protection/>
    </xf>
    <xf numFmtId="0" fontId="71" fillId="0" borderId="13" xfId="0" applyFont="1" applyFill="1" applyBorder="1" applyAlignment="1">
      <alignment vertical="center"/>
    </xf>
    <xf numFmtId="0" fontId="44" fillId="0" borderId="13" xfId="0" applyFont="1" applyFill="1" applyBorder="1" applyAlignment="1" applyProtection="1">
      <alignment horizontal="center" vertical="center"/>
      <protection/>
    </xf>
    <xf numFmtId="0" fontId="11" fillId="0" borderId="13" xfId="0" applyNumberFormat="1" applyFont="1" applyFill="1" applyBorder="1" applyAlignment="1" applyProtection="1">
      <alignment vertical="center"/>
      <protection locked="0"/>
    </xf>
    <xf numFmtId="187" fontId="11" fillId="0" borderId="13" xfId="0" applyNumberFormat="1" applyFont="1" applyFill="1" applyBorder="1" applyAlignment="1" applyProtection="1">
      <alignment horizontal="center" vertical="center"/>
      <protection locked="0"/>
    </xf>
    <xf numFmtId="1" fontId="11" fillId="0" borderId="13" xfId="0" applyNumberFormat="1" applyFont="1" applyFill="1" applyBorder="1" applyAlignment="1">
      <alignment horizontal="center" vertical="center"/>
    </xf>
    <xf numFmtId="4" fontId="11" fillId="0" borderId="13" xfId="46" applyNumberFormat="1" applyFont="1" applyFill="1" applyBorder="1" applyAlignment="1" applyProtection="1">
      <alignment vertical="center"/>
      <protection locked="0"/>
    </xf>
    <xf numFmtId="3" fontId="11" fillId="0" borderId="13" xfId="46" applyNumberFormat="1" applyFont="1" applyFill="1" applyBorder="1" applyAlignment="1" applyProtection="1">
      <alignment vertical="center"/>
      <protection locked="0"/>
    </xf>
    <xf numFmtId="3" fontId="72" fillId="0" borderId="13" xfId="46" applyNumberFormat="1" applyFont="1" applyFill="1" applyBorder="1" applyAlignment="1" applyProtection="1">
      <alignment vertical="center"/>
      <protection locked="0"/>
    </xf>
    <xf numFmtId="0" fontId="19" fillId="34" borderId="13" xfId="0" applyFont="1" applyFill="1" applyBorder="1" applyAlignment="1">
      <alignment horizontal="center" vertical="center"/>
    </xf>
    <xf numFmtId="188" fontId="46" fillId="0" borderId="13" xfId="0" applyNumberFormat="1" applyFont="1" applyFill="1" applyBorder="1" applyAlignment="1">
      <alignment horizontal="center" vertical="center"/>
    </xf>
    <xf numFmtId="0" fontId="11" fillId="0" borderId="13" xfId="0" applyFont="1" applyFill="1" applyBorder="1" applyAlignment="1" applyProtection="1">
      <alignment vertical="center"/>
      <protection/>
    </xf>
    <xf numFmtId="49" fontId="71" fillId="0" borderId="13" xfId="0" applyNumberFormat="1" applyFont="1" applyFill="1" applyBorder="1" applyAlignment="1">
      <alignment vertical="center"/>
    </xf>
    <xf numFmtId="49" fontId="11" fillId="0" borderId="13" xfId="0" applyNumberFormat="1" applyFont="1" applyFill="1" applyBorder="1" applyAlignment="1">
      <alignment vertical="center"/>
    </xf>
    <xf numFmtId="49" fontId="11" fillId="0" borderId="13" xfId="0" applyNumberFormat="1" applyFont="1" applyFill="1" applyBorder="1" applyAlignment="1" applyProtection="1">
      <alignment horizontal="center" vertical="center"/>
      <protection/>
    </xf>
    <xf numFmtId="0" fontId="4" fillId="34" borderId="0" xfId="0" applyFont="1" applyFill="1" applyBorder="1" applyAlignment="1" applyProtection="1">
      <alignment horizontal="center"/>
      <protection locked="0"/>
    </xf>
    <xf numFmtId="0" fontId="4" fillId="34" borderId="0" xfId="0" applyFont="1" applyFill="1" applyBorder="1" applyAlignment="1" applyProtection="1">
      <alignment horizontal="center"/>
      <protection/>
    </xf>
    <xf numFmtId="0" fontId="73" fillId="34" borderId="0" xfId="0" applyFont="1" applyFill="1" applyAlignment="1">
      <alignment horizontal="center" vertical="center"/>
    </xf>
    <xf numFmtId="0" fontId="74" fillId="34" borderId="0" xfId="0" applyNumberFormat="1" applyFont="1" applyFill="1" applyAlignment="1">
      <alignment horizontal="center" vertical="center"/>
    </xf>
    <xf numFmtId="0" fontId="75" fillId="34" borderId="0" xfId="0" applyFont="1" applyFill="1" applyBorder="1" applyAlignment="1" applyProtection="1">
      <alignment horizontal="center" vertical="center"/>
      <protection locked="0"/>
    </xf>
    <xf numFmtId="0" fontId="72" fillId="35" borderId="11" xfId="0" applyFont="1" applyFill="1" applyBorder="1" applyAlignment="1" applyProtection="1">
      <alignment horizontal="center"/>
      <protection locked="0"/>
    </xf>
    <xf numFmtId="4" fontId="76" fillId="34" borderId="0" xfId="0" applyNumberFormat="1" applyFont="1" applyFill="1" applyBorder="1" applyAlignment="1" applyProtection="1">
      <alignment horizontal="center" vertical="center"/>
      <protection/>
    </xf>
    <xf numFmtId="0" fontId="77" fillId="0" borderId="13" xfId="0" applyFont="1" applyFill="1" applyBorder="1" applyAlignment="1">
      <alignment horizontal="center" vertical="center"/>
    </xf>
    <xf numFmtId="0" fontId="78" fillId="35" borderId="12" xfId="0" applyNumberFormat="1" applyFont="1" applyFill="1" applyBorder="1" applyAlignment="1" applyProtection="1">
      <alignment horizontal="center" vertical="center" textRotation="90"/>
      <protection locked="0"/>
    </xf>
    <xf numFmtId="188" fontId="11" fillId="0" borderId="13" xfId="0" applyNumberFormat="1" applyFont="1" applyFill="1" applyBorder="1" applyAlignment="1" quotePrefix="1">
      <alignment vertical="center"/>
    </xf>
    <xf numFmtId="4" fontId="14" fillId="34" borderId="0" xfId="0" applyNumberFormat="1" applyFont="1" applyFill="1" applyBorder="1" applyAlignment="1" applyProtection="1">
      <alignment horizontal="left" vertical="center"/>
      <protection/>
    </xf>
    <xf numFmtId="3" fontId="14" fillId="34" borderId="0" xfId="0" applyNumberFormat="1" applyFont="1" applyFill="1" applyBorder="1" applyAlignment="1" applyProtection="1">
      <alignment horizontal="left" vertical="center"/>
      <protection/>
    </xf>
    <xf numFmtId="4" fontId="26" fillId="0" borderId="13" xfId="44" applyNumberFormat="1" applyFont="1" applyFill="1" applyBorder="1" applyAlignment="1" applyProtection="1">
      <alignment vertical="center"/>
      <protection locked="0"/>
    </xf>
    <xf numFmtId="3" fontId="26" fillId="0" borderId="13" xfId="46" applyNumberFormat="1" applyFont="1" applyFill="1" applyBorder="1" applyAlignment="1" applyProtection="1">
      <alignment vertical="center"/>
      <protection locked="0"/>
    </xf>
    <xf numFmtId="3" fontId="26" fillId="0" borderId="13" xfId="44" applyNumberFormat="1" applyFont="1" applyFill="1" applyBorder="1" applyAlignment="1" applyProtection="1">
      <alignment vertical="center"/>
      <protection locked="0"/>
    </xf>
    <xf numFmtId="0" fontId="9" fillId="35" borderId="11" xfId="0" applyFont="1" applyFill="1" applyBorder="1" applyAlignment="1">
      <alignment horizontal="center" vertical="center" wrapText="1"/>
    </xf>
    <xf numFmtId="0" fontId="3" fillId="0" borderId="11" xfId="0" applyFont="1" applyBorder="1" applyAlignment="1">
      <alignment horizontal="center" wrapText="1"/>
    </xf>
    <xf numFmtId="0" fontId="9" fillId="35" borderId="14" xfId="0" applyFont="1" applyFill="1" applyBorder="1" applyAlignment="1">
      <alignment horizontal="center" vertical="center" wrapText="1"/>
    </xf>
    <xf numFmtId="0" fontId="9" fillId="35" borderId="15" xfId="0" applyFont="1" applyFill="1" applyBorder="1" applyAlignment="1">
      <alignment horizontal="center" vertical="center" wrapText="1"/>
    </xf>
    <xf numFmtId="0" fontId="4" fillId="34" borderId="0" xfId="0" applyNumberFormat="1" applyFont="1" applyFill="1" applyBorder="1" applyAlignment="1" applyProtection="1">
      <alignment horizontal="center" vertical="center" wrapText="1"/>
      <protection locked="0"/>
    </xf>
    <xf numFmtId="2" fontId="18" fillId="34" borderId="0" xfId="69" applyNumberFormat="1" applyFont="1" applyFill="1" applyBorder="1" applyAlignment="1" applyProtection="1">
      <alignment horizontal="center" vertical="center" wrapText="1"/>
      <protection locked="0"/>
    </xf>
    <xf numFmtId="0" fontId="5" fillId="34" borderId="0" xfId="0" applyFont="1" applyFill="1" applyAlignment="1">
      <alignment vertical="center" wrapText="1"/>
    </xf>
    <xf numFmtId="0" fontId="79" fillId="34" borderId="16" xfId="0" applyNumberFormat="1" applyFont="1" applyFill="1" applyBorder="1" applyAlignment="1" applyProtection="1">
      <alignment horizontal="center" vertical="center" wrapText="1"/>
      <protection locked="0"/>
    </xf>
    <xf numFmtId="3" fontId="20" fillId="34" borderId="0" xfId="0" applyNumberFormat="1" applyFont="1" applyFill="1" applyBorder="1" applyAlignment="1" applyProtection="1">
      <alignment horizontal="right" vertical="center" wrapText="1"/>
      <protection locked="0"/>
    </xf>
    <xf numFmtId="0" fontId="12" fillId="34" borderId="0" xfId="0" applyFont="1" applyFill="1" applyAlignment="1" applyProtection="1">
      <alignment wrapText="1"/>
      <protection locked="0"/>
    </xf>
    <xf numFmtId="0" fontId="13" fillId="34" borderId="0" xfId="0" applyFont="1" applyFill="1" applyAlignment="1">
      <alignment wrapText="1"/>
    </xf>
    <xf numFmtId="0" fontId="13" fillId="34" borderId="16" xfId="0" applyFont="1" applyFill="1" applyBorder="1" applyAlignment="1">
      <alignment wrapText="1"/>
    </xf>
    <xf numFmtId="0" fontId="9" fillId="35" borderId="17" xfId="0" applyFont="1" applyFill="1" applyBorder="1" applyAlignment="1">
      <alignment horizontal="center" vertical="center" wrapText="1"/>
    </xf>
  </cellXfs>
  <cellStyles count="129">
    <cellStyle name="Normal" xfId="0"/>
    <cellStyle name="%" xfId="15"/>
    <cellStyle name="% 2" xfId="16"/>
    <cellStyle name="%20 - Vurgu1" xfId="17"/>
    <cellStyle name="%20 - Vurgu2" xfId="18"/>
    <cellStyle name="%20 - Vurgu3" xfId="19"/>
    <cellStyle name="%20 - Vurgu4" xfId="20"/>
    <cellStyle name="%20 - Vurgu5" xfId="21"/>
    <cellStyle name="%20 - Vurgu6" xfId="22"/>
    <cellStyle name="%40 - Vurgu1" xfId="23"/>
    <cellStyle name="%40 - Vurgu2" xfId="24"/>
    <cellStyle name="%40 - Vurgu3" xfId="25"/>
    <cellStyle name="%40 - Vurgu4" xfId="26"/>
    <cellStyle name="%40 - Vurgu5" xfId="27"/>
    <cellStyle name="%40 - Vurgu6" xfId="28"/>
    <cellStyle name="%60 - Vurgu1" xfId="29"/>
    <cellStyle name="%60 - Vurgu2" xfId="30"/>
    <cellStyle name="%60 - Vurgu3" xfId="31"/>
    <cellStyle name="%60 - Vurgu4" xfId="32"/>
    <cellStyle name="%60 - Vurgu5" xfId="33"/>
    <cellStyle name="%60 - Vurgu6" xfId="34"/>
    <cellStyle name="Açıklama Metni" xfId="35"/>
    <cellStyle name="Ana Başlık" xfId="36"/>
    <cellStyle name="Bağlı Hücre" xfId="37"/>
    <cellStyle name="Başlık 1" xfId="38"/>
    <cellStyle name="Başlık 2" xfId="39"/>
    <cellStyle name="Başlık 3" xfId="40"/>
    <cellStyle name="Başlık 4" xfId="41"/>
    <cellStyle name="Comma" xfId="42"/>
    <cellStyle name="Comma [0]" xfId="43"/>
    <cellStyle name="Binlik Ayracı 2" xfId="44"/>
    <cellStyle name="Binlik Ayracı 2 2" xfId="45"/>
    <cellStyle name="Binlik Ayracı 2 2 2" xfId="46"/>
    <cellStyle name="Binlik Ayracı 2 3" xfId="47"/>
    <cellStyle name="Binlik Ayracı 2 3 2" xfId="48"/>
    <cellStyle name="Binlik Ayracı 2 4" xfId="49"/>
    <cellStyle name="Binlik Ayracı 3" xfId="50"/>
    <cellStyle name="Binlik Ayracı 4" xfId="51"/>
    <cellStyle name="Binlik Ayracı 4 2" xfId="52"/>
    <cellStyle name="Binlik Ayracı 5" xfId="53"/>
    <cellStyle name="Binlik Ayracı 6" xfId="54"/>
    <cellStyle name="Binlik Ayracı 6 2" xfId="55"/>
    <cellStyle name="Binlik Ayracı 7" xfId="56"/>
    <cellStyle name="Binlik Ayracı 7 2" xfId="57"/>
    <cellStyle name="Comma 2" xfId="58"/>
    <cellStyle name="Comma 2 2" xfId="59"/>
    <cellStyle name="Comma 2 3" xfId="60"/>
    <cellStyle name="Comma 2 3 2" xfId="61"/>
    <cellStyle name="Comma 4" xfId="62"/>
    <cellStyle name="Çıkış" xfId="63"/>
    <cellStyle name="Giriş" xfId="64"/>
    <cellStyle name="Hesaplama" xfId="65"/>
    <cellStyle name="İşaretli Hücre" xfId="66"/>
    <cellStyle name="İyi" xfId="67"/>
    <cellStyle name="Followed Hyperlink" xfId="68"/>
    <cellStyle name="Hyperlink" xfId="69"/>
    <cellStyle name="Köprü 2" xfId="70"/>
    <cellStyle name="Kötü" xfId="71"/>
    <cellStyle name="Normal 10" xfId="72"/>
    <cellStyle name="Normal 11" xfId="73"/>
    <cellStyle name="Normal 11 2" xfId="74"/>
    <cellStyle name="Normal 12" xfId="75"/>
    <cellStyle name="Normal 12 2" xfId="76"/>
    <cellStyle name="Normal 2" xfId="77"/>
    <cellStyle name="Normal 2 10 10" xfId="78"/>
    <cellStyle name="Normal 2 10 10 2" xfId="79"/>
    <cellStyle name="Normal 2 2" xfId="80"/>
    <cellStyle name="Normal 2 2 2" xfId="81"/>
    <cellStyle name="Normal 2 2 2 2" xfId="82"/>
    <cellStyle name="Normal 2 2 3" xfId="83"/>
    <cellStyle name="Normal 2 2 4" xfId="84"/>
    <cellStyle name="Normal 2 2 5" xfId="85"/>
    <cellStyle name="Normal 2 2 5 2" xfId="86"/>
    <cellStyle name="Normal 2 3" xfId="87"/>
    <cellStyle name="Normal 2 4" xfId="88"/>
    <cellStyle name="Normal 2 5" xfId="89"/>
    <cellStyle name="Normal 2 5 2" xfId="90"/>
    <cellStyle name="Normal 3" xfId="91"/>
    <cellStyle name="Normal 3 2" xfId="92"/>
    <cellStyle name="Normal 4" xfId="93"/>
    <cellStyle name="Normal 4 2" xfId="94"/>
    <cellStyle name="Normal 5" xfId="95"/>
    <cellStyle name="Normal 5 2" xfId="96"/>
    <cellStyle name="Normal 5 2 2" xfId="97"/>
    <cellStyle name="Normal 5 3" xfId="98"/>
    <cellStyle name="Normal 5 4" xfId="99"/>
    <cellStyle name="Normal 5 5" xfId="100"/>
    <cellStyle name="Normal 6" xfId="101"/>
    <cellStyle name="Normal 6 2" xfId="102"/>
    <cellStyle name="Normal 6 3" xfId="103"/>
    <cellStyle name="Normal 6 4" xfId="104"/>
    <cellStyle name="Normal 7" xfId="105"/>
    <cellStyle name="Normal 7 2" xfId="106"/>
    <cellStyle name="Normal 8" xfId="107"/>
    <cellStyle name="Normal 9" xfId="108"/>
    <cellStyle name="Not" xfId="109"/>
    <cellStyle name="Nötr" xfId="110"/>
    <cellStyle name="Onaylı" xfId="111"/>
    <cellStyle name="Currency" xfId="112"/>
    <cellStyle name="Currency [0]" xfId="113"/>
    <cellStyle name="ParaBirimi 2" xfId="114"/>
    <cellStyle name="ParaBirimi 3" xfId="115"/>
    <cellStyle name="Toplam" xfId="116"/>
    <cellStyle name="Uyarı Metni" xfId="117"/>
    <cellStyle name="Virgül 10" xfId="118"/>
    <cellStyle name="Virgül 2" xfId="119"/>
    <cellStyle name="Virgül 2 2" xfId="120"/>
    <cellStyle name="Virgül 3" xfId="121"/>
    <cellStyle name="Virgül 3 2" xfId="122"/>
    <cellStyle name="Virgül 4" xfId="123"/>
    <cellStyle name="Vurgu1" xfId="124"/>
    <cellStyle name="Vurgu2" xfId="125"/>
    <cellStyle name="Vurgu3" xfId="126"/>
    <cellStyle name="Vurgu4" xfId="127"/>
    <cellStyle name="Vurgu5" xfId="128"/>
    <cellStyle name="Vurgu6" xfId="129"/>
    <cellStyle name="Percent" xfId="130"/>
    <cellStyle name="Yüzde 2" xfId="131"/>
    <cellStyle name="Yüzde 2 2" xfId="132"/>
    <cellStyle name="Yüzde 2 3" xfId="133"/>
    <cellStyle name="Yüzde 2 4" xfId="134"/>
    <cellStyle name="Yüzde 2 4 2" xfId="135"/>
    <cellStyle name="Yüzde 3" xfId="136"/>
    <cellStyle name="Yüzde 4" xfId="137"/>
    <cellStyle name="Yüzde 5" xfId="138"/>
    <cellStyle name="Yüzde 6" xfId="139"/>
    <cellStyle name="Yüzde 6 2" xfId="140"/>
    <cellStyle name="Yüzde 7" xfId="141"/>
    <cellStyle name="Yüzde 7 2" xfId="1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76"/>
  <sheetViews>
    <sheetView tabSelected="1" zoomScalePageLayoutView="0" workbookViewId="0" topLeftCell="A1">
      <pane xSplit="3" ySplit="5" topLeftCell="Z6" activePane="bottomRight" state="frozen"/>
      <selection pane="topLeft" activeCell="A1" sqref="A1"/>
      <selection pane="topRight" activeCell="A1" sqref="A1"/>
      <selection pane="bottomLeft" activeCell="A1" sqref="A1"/>
      <selection pane="bottomRight" activeCell="A4" sqref="A4"/>
    </sheetView>
  </sheetViews>
  <sheetFormatPr defaultColWidth="4.57421875" defaultRowHeight="12.75"/>
  <cols>
    <col min="1" max="1" width="2.7109375" style="4" bestFit="1" customWidth="1"/>
    <col min="2" max="2" width="3.28125" style="34" bestFit="1" customWidth="1"/>
    <col min="3" max="3" width="37.7109375" style="5" bestFit="1" customWidth="1"/>
    <col min="4" max="4" width="4.00390625" style="35" bestFit="1" customWidth="1"/>
    <col min="5" max="5" width="25.28125" style="24" bestFit="1" customWidth="1"/>
    <col min="6" max="6" width="5.8515625" style="6" bestFit="1" customWidth="1"/>
    <col min="7" max="7" width="13.57421875" style="7" bestFit="1" customWidth="1"/>
    <col min="8" max="9" width="3.140625" style="8" bestFit="1" customWidth="1"/>
    <col min="10" max="10" width="3.140625" style="98" bestFit="1" customWidth="1"/>
    <col min="11" max="11" width="2.57421875" style="9" bestFit="1" customWidth="1"/>
    <col min="12" max="12" width="7.28125" style="37" hidden="1" customWidth="1"/>
    <col min="13" max="13" width="4.8515625" style="31" hidden="1" customWidth="1"/>
    <col min="14" max="14" width="7.28125" style="37" hidden="1" customWidth="1"/>
    <col min="15" max="15" width="4.8515625" style="31" hidden="1" customWidth="1"/>
    <col min="16" max="16" width="7.28125" style="27" hidden="1" customWidth="1"/>
    <col min="17" max="17" width="4.8515625" style="33" hidden="1" customWidth="1"/>
    <col min="18" max="18" width="8.28125" style="38" hidden="1" customWidth="1"/>
    <col min="19" max="19" width="6.28125" style="39" hidden="1" customWidth="1"/>
    <col min="20" max="20" width="4.28125" style="40" hidden="1" customWidth="1"/>
    <col min="21" max="21" width="5.28125" style="30" hidden="1" customWidth="1"/>
    <col min="22" max="22" width="8.28125" style="30" hidden="1" customWidth="1"/>
    <col min="23" max="23" width="5.57421875" style="30" hidden="1" customWidth="1"/>
    <col min="24" max="25" width="4.421875" style="41" hidden="1" customWidth="1"/>
    <col min="26" max="26" width="8.28125" style="27" bestFit="1" customWidth="1"/>
    <col min="27" max="27" width="5.57421875" style="33" bestFit="1" customWidth="1"/>
    <col min="28" max="28" width="4.28125" style="31" bestFit="1" customWidth="1"/>
    <col min="29" max="29" width="4.28125" style="37" bestFit="1" customWidth="1"/>
    <col min="30" max="30" width="8.28125" style="37" bestFit="1" customWidth="1"/>
    <col min="31" max="31" width="5.57421875" style="37" bestFit="1" customWidth="1"/>
    <col min="32" max="33" width="4.7109375" style="31" bestFit="1" customWidth="1"/>
    <col min="34" max="34" width="9.00390625" style="27" bestFit="1" customWidth="1"/>
    <col min="35" max="35" width="6.57421875" style="28" bestFit="1" customWidth="1"/>
    <col min="36" max="36" width="4.28125" style="42" bestFit="1" customWidth="1"/>
    <col min="37" max="37" width="8.28125" style="5" bestFit="1" customWidth="1"/>
    <col min="38" max="38" width="5.57421875" style="5" bestFit="1" customWidth="1"/>
    <col min="39" max="16384" width="4.57421875" style="5" customWidth="1"/>
  </cols>
  <sheetData>
    <row r="1" spans="1:36" s="1" customFormat="1" ht="12.75">
      <c r="A1" s="10" t="s">
        <v>0</v>
      </c>
      <c r="B1" s="111" t="s">
        <v>1</v>
      </c>
      <c r="C1" s="111"/>
      <c r="D1" s="111"/>
      <c r="E1" s="46"/>
      <c r="F1" s="47"/>
      <c r="G1" s="46"/>
      <c r="H1" s="11"/>
      <c r="I1" s="11"/>
      <c r="J1" s="94"/>
      <c r="K1" s="11"/>
      <c r="L1" s="115" t="s">
        <v>2</v>
      </c>
      <c r="M1" s="116"/>
      <c r="N1" s="116"/>
      <c r="O1" s="116"/>
      <c r="P1" s="116"/>
      <c r="Q1" s="116"/>
      <c r="R1" s="116"/>
      <c r="S1" s="116"/>
      <c r="T1" s="116"/>
      <c r="U1" s="116"/>
      <c r="V1" s="116"/>
      <c r="W1" s="116"/>
      <c r="X1" s="116"/>
      <c r="Y1" s="116"/>
      <c r="Z1" s="116"/>
      <c r="AA1" s="116"/>
      <c r="AB1" s="116"/>
      <c r="AC1" s="116"/>
      <c r="AD1" s="116"/>
      <c r="AE1" s="116"/>
      <c r="AF1" s="116"/>
      <c r="AG1" s="116"/>
      <c r="AH1" s="116"/>
      <c r="AI1" s="116"/>
      <c r="AJ1" s="116"/>
    </row>
    <row r="2" spans="1:36" s="1" customFormat="1" ht="12.75">
      <c r="A2" s="10"/>
      <c r="B2" s="112" t="s">
        <v>3</v>
      </c>
      <c r="C2" s="113"/>
      <c r="D2" s="113"/>
      <c r="E2" s="12"/>
      <c r="F2" s="13"/>
      <c r="G2" s="12"/>
      <c r="H2" s="50"/>
      <c r="I2" s="50"/>
      <c r="J2" s="95"/>
      <c r="K2" s="14"/>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row>
    <row r="3" spans="1:36" s="1" customFormat="1" ht="11.25">
      <c r="A3" s="10"/>
      <c r="B3" s="114" t="s">
        <v>170</v>
      </c>
      <c r="C3" s="114"/>
      <c r="D3" s="114"/>
      <c r="E3" s="48"/>
      <c r="F3" s="49"/>
      <c r="G3" s="48"/>
      <c r="H3" s="15"/>
      <c r="I3" s="15"/>
      <c r="J3" s="96"/>
      <c r="K3" s="15"/>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row>
    <row r="4" spans="1:36" s="2" customFormat="1" ht="11.25" customHeight="1">
      <c r="A4" s="92"/>
      <c r="B4" s="43"/>
      <c r="C4" s="16"/>
      <c r="D4" s="44"/>
      <c r="E4" s="16"/>
      <c r="F4" s="17"/>
      <c r="G4" s="18"/>
      <c r="H4" s="18"/>
      <c r="I4" s="18"/>
      <c r="J4" s="97"/>
      <c r="K4" s="18"/>
      <c r="L4" s="109" t="s">
        <v>4</v>
      </c>
      <c r="M4" s="110"/>
      <c r="N4" s="109" t="s">
        <v>5</v>
      </c>
      <c r="O4" s="110"/>
      <c r="P4" s="109" t="s">
        <v>6</v>
      </c>
      <c r="Q4" s="110"/>
      <c r="R4" s="109" t="s">
        <v>7</v>
      </c>
      <c r="S4" s="119"/>
      <c r="T4" s="119"/>
      <c r="U4" s="110"/>
      <c r="V4" s="109" t="s">
        <v>8</v>
      </c>
      <c r="W4" s="110"/>
      <c r="X4" s="109" t="s">
        <v>9</v>
      </c>
      <c r="Y4" s="110"/>
      <c r="Z4" s="107" t="s">
        <v>10</v>
      </c>
      <c r="AA4" s="108"/>
      <c r="AB4" s="109" t="s">
        <v>10</v>
      </c>
      <c r="AC4" s="110"/>
      <c r="AD4" s="109" t="s">
        <v>11</v>
      </c>
      <c r="AE4" s="110"/>
      <c r="AF4" s="109" t="s">
        <v>9</v>
      </c>
      <c r="AG4" s="110"/>
      <c r="AH4" s="107" t="s">
        <v>12</v>
      </c>
      <c r="AI4" s="107"/>
      <c r="AJ4" s="107"/>
    </row>
    <row r="5" spans="1:36" s="3" customFormat="1" ht="57.75">
      <c r="A5" s="93"/>
      <c r="B5" s="45"/>
      <c r="C5" s="19" t="s">
        <v>13</v>
      </c>
      <c r="D5" s="20" t="s">
        <v>14</v>
      </c>
      <c r="E5" s="19" t="s">
        <v>15</v>
      </c>
      <c r="F5" s="21" t="s">
        <v>16</v>
      </c>
      <c r="G5" s="22" t="s">
        <v>17</v>
      </c>
      <c r="H5" s="23" t="s">
        <v>83</v>
      </c>
      <c r="I5" s="23" t="s">
        <v>18</v>
      </c>
      <c r="J5" s="100" t="s">
        <v>19</v>
      </c>
      <c r="K5" s="23" t="s">
        <v>20</v>
      </c>
      <c r="L5" s="25" t="s">
        <v>21</v>
      </c>
      <c r="M5" s="26" t="s">
        <v>22</v>
      </c>
      <c r="N5" s="25" t="s">
        <v>21</v>
      </c>
      <c r="O5" s="26" t="s">
        <v>22</v>
      </c>
      <c r="P5" s="25" t="s">
        <v>21</v>
      </c>
      <c r="Q5" s="26" t="s">
        <v>22</v>
      </c>
      <c r="R5" s="25" t="s">
        <v>23</v>
      </c>
      <c r="S5" s="26" t="s">
        <v>24</v>
      </c>
      <c r="T5" s="51" t="s">
        <v>25</v>
      </c>
      <c r="U5" s="51" t="s">
        <v>26</v>
      </c>
      <c r="V5" s="25" t="s">
        <v>21</v>
      </c>
      <c r="W5" s="26" t="s">
        <v>27</v>
      </c>
      <c r="X5" s="51" t="s">
        <v>28</v>
      </c>
      <c r="Y5" s="51" t="s">
        <v>29</v>
      </c>
      <c r="Z5" s="25" t="s">
        <v>21</v>
      </c>
      <c r="AA5" s="26" t="s">
        <v>30</v>
      </c>
      <c r="AB5" s="51" t="s">
        <v>25</v>
      </c>
      <c r="AC5" s="51" t="s">
        <v>26</v>
      </c>
      <c r="AD5" s="25" t="s">
        <v>21</v>
      </c>
      <c r="AE5" s="26" t="s">
        <v>27</v>
      </c>
      <c r="AF5" s="51" t="s">
        <v>28</v>
      </c>
      <c r="AG5" s="51" t="s">
        <v>31</v>
      </c>
      <c r="AH5" s="25" t="s">
        <v>21</v>
      </c>
      <c r="AI5" s="26" t="s">
        <v>22</v>
      </c>
      <c r="AJ5" s="51" t="s">
        <v>26</v>
      </c>
    </row>
    <row r="6" spans="4:25" ht="11.25">
      <c r="D6" s="36"/>
      <c r="X6" s="68">
        <f aca="true" t="shared" si="0" ref="X6:Y8">IF(V6&lt;&gt;0,-(V6-R6)/V6,"")</f>
      </c>
      <c r="Y6" s="68">
        <f t="shared" si="0"/>
      </c>
    </row>
    <row r="7" spans="1:36" s="29" customFormat="1" ht="11.25">
      <c r="A7" s="32">
        <v>1</v>
      </c>
      <c r="B7" s="52"/>
      <c r="C7" s="78" t="s">
        <v>147</v>
      </c>
      <c r="D7" s="79" t="s">
        <v>39</v>
      </c>
      <c r="E7" s="80" t="s">
        <v>148</v>
      </c>
      <c r="F7" s="81">
        <v>42972</v>
      </c>
      <c r="G7" s="57" t="s">
        <v>36</v>
      </c>
      <c r="H7" s="82">
        <v>342</v>
      </c>
      <c r="I7" s="82">
        <v>337</v>
      </c>
      <c r="J7" s="99">
        <v>337</v>
      </c>
      <c r="K7" s="59">
        <v>3</v>
      </c>
      <c r="L7" s="60">
        <v>272483</v>
      </c>
      <c r="M7" s="61">
        <v>20614</v>
      </c>
      <c r="N7" s="60">
        <v>414074</v>
      </c>
      <c r="O7" s="61">
        <v>30268</v>
      </c>
      <c r="P7" s="60">
        <v>433312</v>
      </c>
      <c r="Q7" s="61">
        <v>32514</v>
      </c>
      <c r="R7" s="62">
        <f aca="true" t="shared" si="1" ref="R7:R70">L7+N7+P7</f>
        <v>1119869</v>
      </c>
      <c r="S7" s="63">
        <f aca="true" t="shared" si="2" ref="S7:S70">M7+O7+Q7</f>
        <v>83396</v>
      </c>
      <c r="T7" s="64">
        <f aca="true" t="shared" si="3" ref="T7:T38">S7/J7</f>
        <v>247.4658753709199</v>
      </c>
      <c r="U7" s="65">
        <f aca="true" t="shared" si="4" ref="U7:U38">R7/S7</f>
        <v>13.428329895918269</v>
      </c>
      <c r="V7" s="66">
        <v>1360924</v>
      </c>
      <c r="W7" s="67">
        <v>101537</v>
      </c>
      <c r="X7" s="68">
        <f t="shared" si="0"/>
        <v>-0.17712598205336963</v>
      </c>
      <c r="Y7" s="68">
        <f t="shared" si="0"/>
        <v>-0.17866393531422042</v>
      </c>
      <c r="Z7" s="69">
        <v>1929908</v>
      </c>
      <c r="AA7" s="85">
        <v>154154</v>
      </c>
      <c r="AB7" s="64">
        <f aca="true" t="shared" si="5" ref="AB7:AB38">AA7/J7</f>
        <v>457.43026706231456</v>
      </c>
      <c r="AC7" s="65">
        <f aca="true" t="shared" si="6" ref="AC7:AC70">Z7/AA7</f>
        <v>12.519350779091038</v>
      </c>
      <c r="AD7" s="104">
        <v>3161043</v>
      </c>
      <c r="AE7" s="105">
        <v>251362</v>
      </c>
      <c r="AF7" s="73">
        <f>IF(AD7&lt;&gt;0,-(AD7-Z7)/AD7,"")</f>
        <v>-0.3894711334202034</v>
      </c>
      <c r="AG7" s="73">
        <f>IF(AE7&lt;&gt;0,-(AE7-AA7)/AE7,"")</f>
        <v>-0.3867251215378617</v>
      </c>
      <c r="AH7" s="83">
        <v>9997880</v>
      </c>
      <c r="AI7" s="84">
        <v>798749</v>
      </c>
      <c r="AJ7" s="76">
        <f aca="true" t="shared" si="7" ref="AJ7:AJ70">AH7/AI7</f>
        <v>12.516923338871159</v>
      </c>
    </row>
    <row r="8" spans="1:36" s="29" customFormat="1" ht="11.25">
      <c r="A8" s="32">
        <v>2</v>
      </c>
      <c r="B8" s="86"/>
      <c r="C8" s="78" t="s">
        <v>161</v>
      </c>
      <c r="D8" s="79" t="s">
        <v>35</v>
      </c>
      <c r="E8" s="80" t="s">
        <v>161</v>
      </c>
      <c r="F8" s="81">
        <v>42979</v>
      </c>
      <c r="G8" s="57" t="s">
        <v>45</v>
      </c>
      <c r="H8" s="82">
        <v>314</v>
      </c>
      <c r="I8" s="82">
        <v>315</v>
      </c>
      <c r="J8" s="99">
        <v>315</v>
      </c>
      <c r="K8" s="59">
        <v>2</v>
      </c>
      <c r="L8" s="60">
        <v>195965.06</v>
      </c>
      <c r="M8" s="61">
        <v>15761</v>
      </c>
      <c r="N8" s="60">
        <v>224931.42</v>
      </c>
      <c r="O8" s="61">
        <v>17697</v>
      </c>
      <c r="P8" s="60">
        <v>304653.29</v>
      </c>
      <c r="Q8" s="61">
        <v>24192</v>
      </c>
      <c r="R8" s="62">
        <f t="shared" si="1"/>
        <v>725549.77</v>
      </c>
      <c r="S8" s="63">
        <f t="shared" si="2"/>
        <v>57650</v>
      </c>
      <c r="T8" s="64">
        <f t="shared" si="3"/>
        <v>183.015873015873</v>
      </c>
      <c r="U8" s="65">
        <f t="shared" si="4"/>
        <v>12.585425325238509</v>
      </c>
      <c r="V8" s="66">
        <v>1475398.2999999998</v>
      </c>
      <c r="W8" s="67">
        <v>117419</v>
      </c>
      <c r="X8" s="68">
        <f t="shared" si="0"/>
        <v>-0.5082346441635455</v>
      </c>
      <c r="Y8" s="68">
        <f t="shared" si="0"/>
        <v>-0.5090232415537519</v>
      </c>
      <c r="Z8" s="69">
        <v>1322083</v>
      </c>
      <c r="AA8" s="70">
        <v>113175</v>
      </c>
      <c r="AB8" s="64">
        <f t="shared" si="5"/>
        <v>359.2857142857143</v>
      </c>
      <c r="AC8" s="65">
        <f t="shared" si="6"/>
        <v>11.681758338855754</v>
      </c>
      <c r="AD8" s="104">
        <v>2620690.12</v>
      </c>
      <c r="AE8" s="106">
        <v>217715</v>
      </c>
      <c r="AF8" s="73">
        <f>IF(AD8&lt;&gt;0,-(AD8-Z8)/AD8,"")</f>
        <v>-0.4955210500049506</v>
      </c>
      <c r="AG8" s="73">
        <f>IF(AE8&lt;&gt;0,-(AE8-AA8)/AE8,"")</f>
        <v>-0.4801690283168362</v>
      </c>
      <c r="AH8" s="83">
        <v>3942773.12</v>
      </c>
      <c r="AI8" s="84">
        <v>330890</v>
      </c>
      <c r="AJ8" s="76">
        <f t="shared" si="7"/>
        <v>11.9156611562755</v>
      </c>
    </row>
    <row r="9" spans="1:36" s="29" customFormat="1" ht="11.25">
      <c r="A9" s="32">
        <v>3</v>
      </c>
      <c r="B9" s="77" t="s">
        <v>32</v>
      </c>
      <c r="C9" s="78" t="s">
        <v>166</v>
      </c>
      <c r="D9" s="79" t="s">
        <v>44</v>
      </c>
      <c r="E9" s="80" t="s">
        <v>167</v>
      </c>
      <c r="F9" s="81">
        <v>42986</v>
      </c>
      <c r="G9" s="57" t="s">
        <v>36</v>
      </c>
      <c r="H9" s="82">
        <v>244</v>
      </c>
      <c r="I9" s="82">
        <v>244</v>
      </c>
      <c r="J9" s="99">
        <v>244</v>
      </c>
      <c r="K9" s="59">
        <v>1</v>
      </c>
      <c r="L9" s="60">
        <v>220315</v>
      </c>
      <c r="M9" s="61">
        <v>15530</v>
      </c>
      <c r="N9" s="60">
        <v>268740</v>
      </c>
      <c r="O9" s="61">
        <v>18426</v>
      </c>
      <c r="P9" s="60">
        <v>278365</v>
      </c>
      <c r="Q9" s="61">
        <v>19966</v>
      </c>
      <c r="R9" s="62">
        <f t="shared" si="1"/>
        <v>767420</v>
      </c>
      <c r="S9" s="63">
        <f t="shared" si="2"/>
        <v>53922</v>
      </c>
      <c r="T9" s="64">
        <f t="shared" si="3"/>
        <v>220.99180327868854</v>
      </c>
      <c r="U9" s="65">
        <f t="shared" si="4"/>
        <v>14.232038870961759</v>
      </c>
      <c r="V9" s="66"/>
      <c r="W9" s="67"/>
      <c r="X9" s="68"/>
      <c r="Y9" s="68"/>
      <c r="Z9" s="69">
        <v>1259848</v>
      </c>
      <c r="AA9" s="85">
        <v>95950</v>
      </c>
      <c r="AB9" s="64">
        <f t="shared" si="5"/>
        <v>393.23770491803276</v>
      </c>
      <c r="AC9" s="65">
        <f t="shared" si="6"/>
        <v>13.130255341323606</v>
      </c>
      <c r="AD9" s="104"/>
      <c r="AE9" s="105"/>
      <c r="AF9" s="73"/>
      <c r="AG9" s="73"/>
      <c r="AH9" s="83">
        <v>1259848</v>
      </c>
      <c r="AI9" s="84">
        <v>95950</v>
      </c>
      <c r="AJ9" s="76">
        <f t="shared" si="7"/>
        <v>13.130255341323606</v>
      </c>
    </row>
    <row r="10" spans="1:36" s="29" customFormat="1" ht="11.25">
      <c r="A10" s="32">
        <v>4</v>
      </c>
      <c r="B10" s="52"/>
      <c r="C10" s="78" t="s">
        <v>146</v>
      </c>
      <c r="D10" s="79" t="s">
        <v>44</v>
      </c>
      <c r="E10" s="80" t="s">
        <v>146</v>
      </c>
      <c r="F10" s="81">
        <v>42972</v>
      </c>
      <c r="G10" s="57" t="s">
        <v>36</v>
      </c>
      <c r="H10" s="82">
        <v>326</v>
      </c>
      <c r="I10" s="82">
        <v>317</v>
      </c>
      <c r="J10" s="99">
        <v>317</v>
      </c>
      <c r="K10" s="59">
        <v>3</v>
      </c>
      <c r="L10" s="60">
        <v>148244</v>
      </c>
      <c r="M10" s="61">
        <v>12356</v>
      </c>
      <c r="N10" s="60">
        <v>177696</v>
      </c>
      <c r="O10" s="61">
        <v>14367</v>
      </c>
      <c r="P10" s="60">
        <v>242958</v>
      </c>
      <c r="Q10" s="61">
        <v>19773</v>
      </c>
      <c r="R10" s="62">
        <f t="shared" si="1"/>
        <v>568898</v>
      </c>
      <c r="S10" s="63">
        <f t="shared" si="2"/>
        <v>46496</v>
      </c>
      <c r="T10" s="64">
        <f t="shared" si="3"/>
        <v>146.6750788643533</v>
      </c>
      <c r="U10" s="65">
        <f t="shared" si="4"/>
        <v>12.235418100481763</v>
      </c>
      <c r="V10" s="66">
        <v>974611</v>
      </c>
      <c r="W10" s="67">
        <v>79201</v>
      </c>
      <c r="X10" s="68">
        <f>IF(V10&lt;&gt;0,-(V10-R10)/V10,"")</f>
        <v>-0.4162819832733265</v>
      </c>
      <c r="Y10" s="68">
        <f>IF(W10&lt;&gt;0,-(W10-S10)/W10,"")</f>
        <v>-0.4129367053446295</v>
      </c>
      <c r="Z10" s="69">
        <v>1034418</v>
      </c>
      <c r="AA10" s="85">
        <v>90757</v>
      </c>
      <c r="AB10" s="64">
        <f t="shared" si="5"/>
        <v>286.29968454258676</v>
      </c>
      <c r="AC10" s="65">
        <f t="shared" si="6"/>
        <v>11.397666295712728</v>
      </c>
      <c r="AD10" s="104">
        <v>1905563</v>
      </c>
      <c r="AE10" s="105">
        <v>163025</v>
      </c>
      <c r="AF10" s="73">
        <f>IF(AD10&lt;&gt;0,-(AD10-Z10)/AD10,"")</f>
        <v>-0.4571588554143841</v>
      </c>
      <c r="AG10" s="73">
        <f>IF(AE10&lt;&gt;0,-(AE10-AA10)/AE10,"")</f>
        <v>-0.4432939733169759</v>
      </c>
      <c r="AH10" s="83">
        <v>4727242</v>
      </c>
      <c r="AI10" s="84">
        <v>408413</v>
      </c>
      <c r="AJ10" s="76">
        <f t="shared" si="7"/>
        <v>11.574660943701597</v>
      </c>
    </row>
    <row r="11" spans="1:36" s="29" customFormat="1" ht="11.25">
      <c r="A11" s="32">
        <v>5</v>
      </c>
      <c r="B11" s="77" t="s">
        <v>32</v>
      </c>
      <c r="C11" s="78" t="s">
        <v>168</v>
      </c>
      <c r="D11" s="79" t="s">
        <v>39</v>
      </c>
      <c r="E11" s="80" t="s">
        <v>169</v>
      </c>
      <c r="F11" s="81">
        <v>42986</v>
      </c>
      <c r="G11" s="57" t="s">
        <v>43</v>
      </c>
      <c r="H11" s="82">
        <v>271</v>
      </c>
      <c r="I11" s="82">
        <v>270</v>
      </c>
      <c r="J11" s="99">
        <v>274</v>
      </c>
      <c r="K11" s="59">
        <v>1</v>
      </c>
      <c r="L11" s="60">
        <v>122524</v>
      </c>
      <c r="M11" s="61">
        <v>8862</v>
      </c>
      <c r="N11" s="60">
        <v>176146</v>
      </c>
      <c r="O11" s="61">
        <v>12535</v>
      </c>
      <c r="P11" s="60">
        <v>178677</v>
      </c>
      <c r="Q11" s="61">
        <v>13019</v>
      </c>
      <c r="R11" s="62">
        <f t="shared" si="1"/>
        <v>477347</v>
      </c>
      <c r="S11" s="63">
        <f t="shared" si="2"/>
        <v>34416</v>
      </c>
      <c r="T11" s="64">
        <f t="shared" si="3"/>
        <v>125.60583941605839</v>
      </c>
      <c r="U11" s="65">
        <f t="shared" si="4"/>
        <v>13.869915155741516</v>
      </c>
      <c r="V11" s="66"/>
      <c r="W11" s="67"/>
      <c r="X11" s="68"/>
      <c r="Y11" s="68"/>
      <c r="Z11" s="69">
        <v>847921</v>
      </c>
      <c r="AA11" s="70">
        <v>66055</v>
      </c>
      <c r="AB11" s="64">
        <f t="shared" si="5"/>
        <v>241.07664233576642</v>
      </c>
      <c r="AC11" s="65">
        <f t="shared" si="6"/>
        <v>12.836590719854666</v>
      </c>
      <c r="AD11" s="104"/>
      <c r="AE11" s="106"/>
      <c r="AF11" s="73"/>
      <c r="AG11" s="73"/>
      <c r="AH11" s="83">
        <v>847921</v>
      </c>
      <c r="AI11" s="84">
        <v>66055</v>
      </c>
      <c r="AJ11" s="76">
        <f t="shared" si="7"/>
        <v>12.836590719854666</v>
      </c>
    </row>
    <row r="12" spans="1:36" s="29" customFormat="1" ht="11.25">
      <c r="A12" s="32">
        <v>6</v>
      </c>
      <c r="B12" s="52"/>
      <c r="C12" s="53" t="s">
        <v>154</v>
      </c>
      <c r="D12" s="54" t="s">
        <v>33</v>
      </c>
      <c r="E12" s="55" t="s">
        <v>157</v>
      </c>
      <c r="F12" s="56">
        <v>42979</v>
      </c>
      <c r="G12" s="57" t="s">
        <v>102</v>
      </c>
      <c r="H12" s="58">
        <v>114</v>
      </c>
      <c r="I12" s="58">
        <v>120</v>
      </c>
      <c r="J12" s="99">
        <v>120</v>
      </c>
      <c r="K12" s="59">
        <v>2</v>
      </c>
      <c r="L12" s="60">
        <v>109494.98</v>
      </c>
      <c r="M12" s="61">
        <v>7730</v>
      </c>
      <c r="N12" s="60">
        <v>141514.98</v>
      </c>
      <c r="O12" s="61">
        <v>9591</v>
      </c>
      <c r="P12" s="60">
        <v>157946.9</v>
      </c>
      <c r="Q12" s="61">
        <v>10911</v>
      </c>
      <c r="R12" s="62">
        <f t="shared" si="1"/>
        <v>408956.86</v>
      </c>
      <c r="S12" s="63">
        <f t="shared" si="2"/>
        <v>28232</v>
      </c>
      <c r="T12" s="64">
        <f t="shared" si="3"/>
        <v>235.26666666666668</v>
      </c>
      <c r="U12" s="65">
        <f t="shared" si="4"/>
        <v>14.485578775857183</v>
      </c>
      <c r="V12" s="66">
        <v>378307.26</v>
      </c>
      <c r="W12" s="67">
        <v>26020</v>
      </c>
      <c r="X12" s="68">
        <f aca="true" t="shared" si="8" ref="X12:Y16">IF(V12&lt;&gt;0,-(V12-R12)/V12,"")</f>
        <v>0.0810177420332879</v>
      </c>
      <c r="Y12" s="68">
        <f t="shared" si="8"/>
        <v>0.08501152959262107</v>
      </c>
      <c r="Z12" s="69">
        <v>745710.69</v>
      </c>
      <c r="AA12" s="70">
        <v>56492</v>
      </c>
      <c r="AB12" s="64">
        <f t="shared" si="5"/>
        <v>470.76666666666665</v>
      </c>
      <c r="AC12" s="65">
        <f t="shared" si="6"/>
        <v>13.20028835941372</v>
      </c>
      <c r="AD12" s="104">
        <v>850240.09</v>
      </c>
      <c r="AE12" s="106">
        <v>63687</v>
      </c>
      <c r="AF12" s="73">
        <f aca="true" t="shared" si="9" ref="AF12:AG16">IF(AD12&lt;&gt;0,-(AD12-Z12)/AD12,"")</f>
        <v>-0.12294103892466424</v>
      </c>
      <c r="AG12" s="73">
        <f t="shared" si="9"/>
        <v>-0.11297439037794213</v>
      </c>
      <c r="AH12" s="74">
        <v>1595950.78</v>
      </c>
      <c r="AI12" s="75">
        <v>120179</v>
      </c>
      <c r="AJ12" s="76">
        <f t="shared" si="7"/>
        <v>13.279780826933159</v>
      </c>
    </row>
    <row r="13" spans="1:36" s="29" customFormat="1" ht="11.25">
      <c r="A13" s="32">
        <v>7</v>
      </c>
      <c r="B13" s="52"/>
      <c r="C13" s="53" t="s">
        <v>155</v>
      </c>
      <c r="D13" s="54" t="s">
        <v>38</v>
      </c>
      <c r="E13" s="55" t="s">
        <v>156</v>
      </c>
      <c r="F13" s="56">
        <v>42979</v>
      </c>
      <c r="G13" s="57" t="s">
        <v>102</v>
      </c>
      <c r="H13" s="58">
        <v>290</v>
      </c>
      <c r="I13" s="58">
        <v>263</v>
      </c>
      <c r="J13" s="99">
        <v>263</v>
      </c>
      <c r="K13" s="59">
        <v>2</v>
      </c>
      <c r="L13" s="60">
        <v>39085.4</v>
      </c>
      <c r="M13" s="61">
        <v>4064</v>
      </c>
      <c r="N13" s="60">
        <v>53110.07</v>
      </c>
      <c r="O13" s="61">
        <v>5386</v>
      </c>
      <c r="P13" s="60">
        <v>68022.82</v>
      </c>
      <c r="Q13" s="61">
        <v>6879</v>
      </c>
      <c r="R13" s="62">
        <f t="shared" si="1"/>
        <v>160218.29</v>
      </c>
      <c r="S13" s="63">
        <f t="shared" si="2"/>
        <v>16329</v>
      </c>
      <c r="T13" s="64">
        <f t="shared" si="3"/>
        <v>62.08745247148289</v>
      </c>
      <c r="U13" s="65">
        <f t="shared" si="4"/>
        <v>9.811886214710025</v>
      </c>
      <c r="V13" s="66">
        <v>339809.58999999997</v>
      </c>
      <c r="W13" s="67">
        <v>27324</v>
      </c>
      <c r="X13" s="68">
        <f t="shared" si="8"/>
        <v>-0.5285056846100193</v>
      </c>
      <c r="Y13" s="68">
        <f t="shared" si="8"/>
        <v>-0.4023935002195872</v>
      </c>
      <c r="Z13" s="69">
        <v>298924.94</v>
      </c>
      <c r="AA13" s="70">
        <v>31605</v>
      </c>
      <c r="AB13" s="64">
        <f t="shared" si="5"/>
        <v>120.17110266159696</v>
      </c>
      <c r="AC13" s="65">
        <f t="shared" si="6"/>
        <v>9.45815345673153</v>
      </c>
      <c r="AD13" s="104">
        <v>671973.2</v>
      </c>
      <c r="AE13" s="106">
        <v>57286</v>
      </c>
      <c r="AF13" s="73">
        <f t="shared" si="9"/>
        <v>-0.5551534793351878</v>
      </c>
      <c r="AG13" s="73">
        <f t="shared" si="9"/>
        <v>-0.4482945222218343</v>
      </c>
      <c r="AH13" s="74">
        <v>970898.14</v>
      </c>
      <c r="AI13" s="75">
        <v>88891</v>
      </c>
      <c r="AJ13" s="76">
        <f t="shared" si="7"/>
        <v>10.922344669314104</v>
      </c>
    </row>
    <row r="14" spans="1:36" s="29" customFormat="1" ht="11.25">
      <c r="A14" s="32">
        <v>8</v>
      </c>
      <c r="B14" s="52"/>
      <c r="C14" s="53" t="s">
        <v>160</v>
      </c>
      <c r="D14" s="54" t="s">
        <v>41</v>
      </c>
      <c r="E14" s="55" t="s">
        <v>160</v>
      </c>
      <c r="F14" s="56">
        <v>42979</v>
      </c>
      <c r="G14" s="57" t="s">
        <v>91</v>
      </c>
      <c r="H14" s="58">
        <v>224</v>
      </c>
      <c r="I14" s="58">
        <v>176</v>
      </c>
      <c r="J14" s="99">
        <v>176</v>
      </c>
      <c r="K14" s="59">
        <v>2</v>
      </c>
      <c r="L14" s="60">
        <v>30121.94</v>
      </c>
      <c r="M14" s="61">
        <v>3257</v>
      </c>
      <c r="N14" s="60">
        <v>38512.78</v>
      </c>
      <c r="O14" s="61">
        <v>4098</v>
      </c>
      <c r="P14" s="60">
        <v>52225.79</v>
      </c>
      <c r="Q14" s="61">
        <v>5533</v>
      </c>
      <c r="R14" s="62">
        <f t="shared" si="1"/>
        <v>120860.51000000001</v>
      </c>
      <c r="S14" s="63">
        <f t="shared" si="2"/>
        <v>12888</v>
      </c>
      <c r="T14" s="64">
        <f t="shared" si="3"/>
        <v>73.22727272727273</v>
      </c>
      <c r="U14" s="65">
        <f t="shared" si="4"/>
        <v>9.377755276225948</v>
      </c>
      <c r="V14" s="66">
        <v>297782.91</v>
      </c>
      <c r="W14" s="67">
        <v>30601</v>
      </c>
      <c r="X14" s="68">
        <f t="shared" si="8"/>
        <v>-0.5941321481477899</v>
      </c>
      <c r="Y14" s="68">
        <f t="shared" si="8"/>
        <v>-0.5788372928989248</v>
      </c>
      <c r="Z14" s="69">
        <v>232886.37</v>
      </c>
      <c r="AA14" s="70">
        <v>25536</v>
      </c>
      <c r="AB14" s="64">
        <f t="shared" si="5"/>
        <v>145.0909090909091</v>
      </c>
      <c r="AC14" s="65">
        <f t="shared" si="6"/>
        <v>9.119923637218045</v>
      </c>
      <c r="AD14" s="104">
        <v>586873.52</v>
      </c>
      <c r="AE14" s="106">
        <v>61827</v>
      </c>
      <c r="AF14" s="73">
        <f t="shared" si="9"/>
        <v>-0.6031745136498917</v>
      </c>
      <c r="AG14" s="73">
        <f t="shared" si="9"/>
        <v>-0.5869765636372458</v>
      </c>
      <c r="AH14" s="74">
        <v>819759.89</v>
      </c>
      <c r="AI14" s="75">
        <v>87363</v>
      </c>
      <c r="AJ14" s="76">
        <f t="shared" si="7"/>
        <v>9.383376143218525</v>
      </c>
    </row>
    <row r="15" spans="1:36" s="29" customFormat="1" ht="11.25">
      <c r="A15" s="32">
        <v>9</v>
      </c>
      <c r="B15" s="86"/>
      <c r="C15" s="78" t="s">
        <v>136</v>
      </c>
      <c r="D15" s="79" t="s">
        <v>33</v>
      </c>
      <c r="E15" s="80" t="s">
        <v>137</v>
      </c>
      <c r="F15" s="81">
        <v>42965</v>
      </c>
      <c r="G15" s="57" t="s">
        <v>43</v>
      </c>
      <c r="H15" s="82">
        <v>226</v>
      </c>
      <c r="I15" s="82">
        <v>103</v>
      </c>
      <c r="J15" s="99">
        <v>103</v>
      </c>
      <c r="K15" s="59">
        <v>4</v>
      </c>
      <c r="L15" s="60">
        <v>47968</v>
      </c>
      <c r="M15" s="61">
        <v>3391</v>
      </c>
      <c r="N15" s="60">
        <v>57010</v>
      </c>
      <c r="O15" s="61">
        <v>3824</v>
      </c>
      <c r="P15" s="60">
        <v>62117</v>
      </c>
      <c r="Q15" s="61">
        <v>4179</v>
      </c>
      <c r="R15" s="62">
        <f t="shared" si="1"/>
        <v>167095</v>
      </c>
      <c r="S15" s="63">
        <f t="shared" si="2"/>
        <v>11394</v>
      </c>
      <c r="T15" s="64">
        <f t="shared" si="3"/>
        <v>110.62135922330097</v>
      </c>
      <c r="U15" s="65">
        <f t="shared" si="4"/>
        <v>14.665174653326313</v>
      </c>
      <c r="V15" s="66">
        <v>286973</v>
      </c>
      <c r="W15" s="67">
        <v>20724</v>
      </c>
      <c r="X15" s="68">
        <f t="shared" si="8"/>
        <v>-0.4177326786840574</v>
      </c>
      <c r="Y15" s="68">
        <f t="shared" si="8"/>
        <v>-0.4502026635784598</v>
      </c>
      <c r="Z15" s="69">
        <v>325338</v>
      </c>
      <c r="AA15" s="70">
        <v>24460</v>
      </c>
      <c r="AB15" s="64">
        <f t="shared" si="5"/>
        <v>237.4757281553398</v>
      </c>
      <c r="AC15" s="65">
        <f t="shared" si="6"/>
        <v>13.300817661488145</v>
      </c>
      <c r="AD15" s="104">
        <v>622862</v>
      </c>
      <c r="AE15" s="106">
        <v>48522</v>
      </c>
      <c r="AF15" s="73">
        <f t="shared" si="9"/>
        <v>-0.4776724218205638</v>
      </c>
      <c r="AG15" s="73">
        <f t="shared" si="9"/>
        <v>-0.49589876756935</v>
      </c>
      <c r="AH15" s="83">
        <v>3272311</v>
      </c>
      <c r="AI15" s="84">
        <v>256372</v>
      </c>
      <c r="AJ15" s="76">
        <f t="shared" si="7"/>
        <v>12.763917276457647</v>
      </c>
    </row>
    <row r="16" spans="1:36" s="29" customFormat="1" ht="11.25">
      <c r="A16" s="32">
        <v>10</v>
      </c>
      <c r="B16" s="52"/>
      <c r="C16" s="53" t="s">
        <v>130</v>
      </c>
      <c r="D16" s="54" t="s">
        <v>38</v>
      </c>
      <c r="E16" s="55" t="s">
        <v>130</v>
      </c>
      <c r="F16" s="56">
        <v>42965</v>
      </c>
      <c r="G16" s="57" t="s">
        <v>102</v>
      </c>
      <c r="H16" s="58">
        <v>160</v>
      </c>
      <c r="I16" s="58">
        <v>82</v>
      </c>
      <c r="J16" s="99">
        <v>82</v>
      </c>
      <c r="K16" s="59">
        <v>4</v>
      </c>
      <c r="L16" s="60">
        <v>27561.98</v>
      </c>
      <c r="M16" s="61">
        <v>3328</v>
      </c>
      <c r="N16" s="60">
        <v>36669.14</v>
      </c>
      <c r="O16" s="61">
        <v>4448</v>
      </c>
      <c r="P16" s="60">
        <v>40904.17</v>
      </c>
      <c r="Q16" s="61">
        <v>4962</v>
      </c>
      <c r="R16" s="62">
        <f t="shared" si="1"/>
        <v>105135.29</v>
      </c>
      <c r="S16" s="63">
        <f t="shared" si="2"/>
        <v>12738</v>
      </c>
      <c r="T16" s="64">
        <f t="shared" si="3"/>
        <v>155.34146341463415</v>
      </c>
      <c r="U16" s="65">
        <f t="shared" si="4"/>
        <v>8.253673261108494</v>
      </c>
      <c r="V16" s="66">
        <v>123955.98999999999</v>
      </c>
      <c r="W16" s="67">
        <v>14373</v>
      </c>
      <c r="X16" s="68">
        <f t="shared" si="8"/>
        <v>-0.15183372743826254</v>
      </c>
      <c r="Y16" s="68">
        <f t="shared" si="8"/>
        <v>-0.1137549572114381</v>
      </c>
      <c r="Z16" s="69">
        <v>201867.99</v>
      </c>
      <c r="AA16" s="70">
        <v>24187</v>
      </c>
      <c r="AB16" s="64">
        <f t="shared" si="5"/>
        <v>294.9634146341463</v>
      </c>
      <c r="AC16" s="65">
        <f t="shared" si="6"/>
        <v>8.34613594079464</v>
      </c>
      <c r="AD16" s="104">
        <v>297777.91</v>
      </c>
      <c r="AE16" s="106">
        <v>34898</v>
      </c>
      <c r="AF16" s="73">
        <f t="shared" si="9"/>
        <v>-0.3220854092232698</v>
      </c>
      <c r="AG16" s="73">
        <f t="shared" si="9"/>
        <v>-0.3069230328385581</v>
      </c>
      <c r="AH16" s="74">
        <v>1287430.81</v>
      </c>
      <c r="AI16" s="75">
        <v>147322</v>
      </c>
      <c r="AJ16" s="76">
        <f t="shared" si="7"/>
        <v>8.738890389758488</v>
      </c>
    </row>
    <row r="17" spans="1:36" s="29" customFormat="1" ht="11.25">
      <c r="A17" s="32">
        <v>11</v>
      </c>
      <c r="B17" s="77" t="s">
        <v>32</v>
      </c>
      <c r="C17" s="53" t="s">
        <v>164</v>
      </c>
      <c r="D17" s="54" t="s">
        <v>38</v>
      </c>
      <c r="E17" s="55" t="s">
        <v>164</v>
      </c>
      <c r="F17" s="56">
        <v>42986</v>
      </c>
      <c r="G17" s="57" t="s">
        <v>102</v>
      </c>
      <c r="H17" s="58">
        <v>136</v>
      </c>
      <c r="I17" s="58">
        <v>137</v>
      </c>
      <c r="J17" s="99">
        <v>137</v>
      </c>
      <c r="K17" s="59">
        <v>1</v>
      </c>
      <c r="L17" s="60">
        <v>17934.43</v>
      </c>
      <c r="M17" s="61">
        <v>1571</v>
      </c>
      <c r="N17" s="60">
        <v>27537.15</v>
      </c>
      <c r="O17" s="61">
        <v>2312</v>
      </c>
      <c r="P17" s="60">
        <v>35326.29</v>
      </c>
      <c r="Q17" s="61">
        <v>2967</v>
      </c>
      <c r="R17" s="62">
        <f t="shared" si="1"/>
        <v>80797.87</v>
      </c>
      <c r="S17" s="63">
        <f t="shared" si="2"/>
        <v>6850</v>
      </c>
      <c r="T17" s="64">
        <f t="shared" si="3"/>
        <v>50</v>
      </c>
      <c r="U17" s="65">
        <f t="shared" si="4"/>
        <v>11.795309489051094</v>
      </c>
      <c r="V17" s="66"/>
      <c r="W17" s="67"/>
      <c r="X17" s="68"/>
      <c r="Y17" s="68"/>
      <c r="Z17" s="69">
        <v>150102.21</v>
      </c>
      <c r="AA17" s="70">
        <v>13664</v>
      </c>
      <c r="AB17" s="64">
        <f t="shared" si="5"/>
        <v>99.73722627737226</v>
      </c>
      <c r="AC17" s="65">
        <f t="shared" si="6"/>
        <v>10.98523199648712</v>
      </c>
      <c r="AD17" s="104"/>
      <c r="AE17" s="106"/>
      <c r="AF17" s="73"/>
      <c r="AG17" s="73"/>
      <c r="AH17" s="74">
        <v>150102.21</v>
      </c>
      <c r="AI17" s="75">
        <v>13664</v>
      </c>
      <c r="AJ17" s="76">
        <f t="shared" si="7"/>
        <v>10.98523199648712</v>
      </c>
    </row>
    <row r="18" spans="1:36" s="29" customFormat="1" ht="11.25">
      <c r="A18" s="32">
        <v>12</v>
      </c>
      <c r="B18" s="86"/>
      <c r="C18" s="78" t="s">
        <v>110</v>
      </c>
      <c r="D18" s="79" t="s">
        <v>41</v>
      </c>
      <c r="E18" s="80" t="s">
        <v>111</v>
      </c>
      <c r="F18" s="81">
        <v>42951</v>
      </c>
      <c r="G18" s="57" t="s">
        <v>43</v>
      </c>
      <c r="H18" s="82">
        <v>316</v>
      </c>
      <c r="I18" s="82">
        <v>35</v>
      </c>
      <c r="J18" s="99">
        <v>37</v>
      </c>
      <c r="K18" s="59">
        <v>6</v>
      </c>
      <c r="L18" s="60">
        <v>13858</v>
      </c>
      <c r="M18" s="61">
        <v>938</v>
      </c>
      <c r="N18" s="60">
        <v>17500</v>
      </c>
      <c r="O18" s="61">
        <v>1189</v>
      </c>
      <c r="P18" s="60">
        <v>20611</v>
      </c>
      <c r="Q18" s="61">
        <v>1405</v>
      </c>
      <c r="R18" s="62">
        <f t="shared" si="1"/>
        <v>51969</v>
      </c>
      <c r="S18" s="63">
        <f t="shared" si="2"/>
        <v>3532</v>
      </c>
      <c r="T18" s="64">
        <f t="shared" si="3"/>
        <v>95.45945945945945</v>
      </c>
      <c r="U18" s="65">
        <f t="shared" si="4"/>
        <v>14.713759909399773</v>
      </c>
      <c r="V18" s="66">
        <v>124106</v>
      </c>
      <c r="W18" s="67">
        <v>8291</v>
      </c>
      <c r="X18" s="68">
        <f>IF(V18&lt;&gt;0,-(V18-R18)/V18,"")</f>
        <v>-0.5812531223309106</v>
      </c>
      <c r="Y18" s="68">
        <f>IF(W18&lt;&gt;0,-(W18-S18)/W18,"")</f>
        <v>-0.5739958991677723</v>
      </c>
      <c r="Z18" s="69">
        <v>98987</v>
      </c>
      <c r="AA18" s="70">
        <v>7487</v>
      </c>
      <c r="AB18" s="64">
        <f t="shared" si="5"/>
        <v>202.35135135135135</v>
      </c>
      <c r="AC18" s="65">
        <f t="shared" si="6"/>
        <v>13.221183384533191</v>
      </c>
      <c r="AD18" s="104">
        <v>248528</v>
      </c>
      <c r="AE18" s="106">
        <v>17875</v>
      </c>
      <c r="AF18" s="73">
        <f>IF(AD18&lt;&gt;0,-(AD18-Z18)/AD18,"")</f>
        <v>-0.601706849932402</v>
      </c>
      <c r="AG18" s="73">
        <f>IF(AE18&lt;&gt;0,-(AE18-AA18)/AE18,"")</f>
        <v>-0.5811468531468531</v>
      </c>
      <c r="AH18" s="83">
        <v>4481838</v>
      </c>
      <c r="AI18" s="84">
        <v>359939</v>
      </c>
      <c r="AJ18" s="76">
        <f t="shared" si="7"/>
        <v>12.451659864588166</v>
      </c>
    </row>
    <row r="19" spans="1:36" s="29" customFormat="1" ht="11.25">
      <c r="A19" s="32">
        <v>13</v>
      </c>
      <c r="B19" s="77" t="s">
        <v>32</v>
      </c>
      <c r="C19" s="53" t="s">
        <v>162</v>
      </c>
      <c r="D19" s="54" t="s">
        <v>55</v>
      </c>
      <c r="E19" s="55" t="s">
        <v>163</v>
      </c>
      <c r="F19" s="56">
        <v>42986</v>
      </c>
      <c r="G19" s="57" t="s">
        <v>46</v>
      </c>
      <c r="H19" s="58">
        <v>60</v>
      </c>
      <c r="I19" s="58">
        <v>60</v>
      </c>
      <c r="J19" s="99">
        <v>60</v>
      </c>
      <c r="K19" s="59">
        <v>1</v>
      </c>
      <c r="L19" s="60">
        <v>7578.76</v>
      </c>
      <c r="M19" s="61">
        <v>650</v>
      </c>
      <c r="N19" s="60">
        <v>10091.47</v>
      </c>
      <c r="O19" s="61">
        <v>830</v>
      </c>
      <c r="P19" s="60">
        <v>14745.81</v>
      </c>
      <c r="Q19" s="61">
        <v>1237</v>
      </c>
      <c r="R19" s="62">
        <f t="shared" si="1"/>
        <v>32416.04</v>
      </c>
      <c r="S19" s="63">
        <f t="shared" si="2"/>
        <v>2717</v>
      </c>
      <c r="T19" s="64">
        <f t="shared" si="3"/>
        <v>45.28333333333333</v>
      </c>
      <c r="U19" s="65">
        <f t="shared" si="4"/>
        <v>11.93082075818918</v>
      </c>
      <c r="V19" s="66"/>
      <c r="W19" s="67"/>
      <c r="X19" s="68"/>
      <c r="Y19" s="68"/>
      <c r="Z19" s="69">
        <v>60471.61</v>
      </c>
      <c r="AA19" s="85">
        <v>5377</v>
      </c>
      <c r="AB19" s="64">
        <f t="shared" si="5"/>
        <v>89.61666666666666</v>
      </c>
      <c r="AC19" s="65">
        <f t="shared" si="6"/>
        <v>11.246347405616515</v>
      </c>
      <c r="AD19" s="104"/>
      <c r="AE19" s="105"/>
      <c r="AF19" s="73"/>
      <c r="AG19" s="73"/>
      <c r="AH19" s="83">
        <v>60471.61</v>
      </c>
      <c r="AI19" s="84">
        <v>5377</v>
      </c>
      <c r="AJ19" s="76">
        <f t="shared" si="7"/>
        <v>11.246347405616515</v>
      </c>
    </row>
    <row r="20" spans="1:36" s="29" customFormat="1" ht="11.25">
      <c r="A20" s="32">
        <v>14</v>
      </c>
      <c r="B20" s="52"/>
      <c r="C20" s="53" t="s">
        <v>118</v>
      </c>
      <c r="D20" s="54" t="s">
        <v>44</v>
      </c>
      <c r="E20" s="55" t="s">
        <v>118</v>
      </c>
      <c r="F20" s="56">
        <v>42951</v>
      </c>
      <c r="G20" s="57" t="s">
        <v>34</v>
      </c>
      <c r="H20" s="58">
        <v>303</v>
      </c>
      <c r="I20" s="58">
        <v>36</v>
      </c>
      <c r="J20" s="99">
        <v>36</v>
      </c>
      <c r="K20" s="59">
        <v>6</v>
      </c>
      <c r="L20" s="60">
        <v>5597.5</v>
      </c>
      <c r="M20" s="61">
        <v>489</v>
      </c>
      <c r="N20" s="60">
        <v>7955.5</v>
      </c>
      <c r="O20" s="61">
        <v>684</v>
      </c>
      <c r="P20" s="60">
        <v>12157.8</v>
      </c>
      <c r="Q20" s="61">
        <v>1022</v>
      </c>
      <c r="R20" s="62">
        <f t="shared" si="1"/>
        <v>25710.8</v>
      </c>
      <c r="S20" s="63">
        <f t="shared" si="2"/>
        <v>2195</v>
      </c>
      <c r="T20" s="64">
        <f t="shared" si="3"/>
        <v>60.97222222222222</v>
      </c>
      <c r="U20" s="65">
        <f t="shared" si="4"/>
        <v>11.713348519362187</v>
      </c>
      <c r="V20" s="66">
        <v>111953.07999999999</v>
      </c>
      <c r="W20" s="67">
        <v>9589</v>
      </c>
      <c r="X20" s="68">
        <f aca="true" t="shared" si="10" ref="X20:Y25">IF(V20&lt;&gt;0,-(V20-R20)/V20,"")</f>
        <v>-0.77034307586714</v>
      </c>
      <c r="Y20" s="68">
        <f t="shared" si="10"/>
        <v>-0.7710918761080404</v>
      </c>
      <c r="Z20" s="69">
        <v>50476.86</v>
      </c>
      <c r="AA20" s="70">
        <v>4593</v>
      </c>
      <c r="AB20" s="64">
        <f t="shared" si="5"/>
        <v>127.58333333333333</v>
      </c>
      <c r="AC20" s="65">
        <f t="shared" si="6"/>
        <v>10.98995427824951</v>
      </c>
      <c r="AD20" s="104">
        <v>202707.29</v>
      </c>
      <c r="AE20" s="106">
        <v>18065</v>
      </c>
      <c r="AF20" s="73">
        <f aca="true" t="shared" si="11" ref="AF20:AG25">IF(AD20&lt;&gt;0,-(AD20-Z20)/AD20,"")</f>
        <v>-0.750986459342434</v>
      </c>
      <c r="AG20" s="73">
        <f t="shared" si="11"/>
        <v>-0.745751453086078</v>
      </c>
      <c r="AH20" s="74">
        <v>5043393.48</v>
      </c>
      <c r="AI20" s="75">
        <v>461136</v>
      </c>
      <c r="AJ20" s="76">
        <f t="shared" si="7"/>
        <v>10.936889507650672</v>
      </c>
    </row>
    <row r="21" spans="1:36" s="29" customFormat="1" ht="11.25">
      <c r="A21" s="32">
        <v>15</v>
      </c>
      <c r="B21" s="52"/>
      <c r="C21" s="53" t="s">
        <v>132</v>
      </c>
      <c r="D21" s="54" t="s">
        <v>33</v>
      </c>
      <c r="E21" s="55" t="s">
        <v>133</v>
      </c>
      <c r="F21" s="56">
        <v>42965</v>
      </c>
      <c r="G21" s="57" t="s">
        <v>42</v>
      </c>
      <c r="H21" s="58">
        <v>243</v>
      </c>
      <c r="I21" s="58">
        <v>27</v>
      </c>
      <c r="J21" s="99">
        <v>27</v>
      </c>
      <c r="K21" s="59">
        <v>4</v>
      </c>
      <c r="L21" s="60">
        <v>13327.11</v>
      </c>
      <c r="M21" s="61">
        <v>697</v>
      </c>
      <c r="N21" s="60">
        <v>14085.2</v>
      </c>
      <c r="O21" s="61">
        <v>720</v>
      </c>
      <c r="P21" s="60">
        <v>15823.84</v>
      </c>
      <c r="Q21" s="61">
        <v>866</v>
      </c>
      <c r="R21" s="62">
        <f t="shared" si="1"/>
        <v>43236.15</v>
      </c>
      <c r="S21" s="63">
        <f t="shared" si="2"/>
        <v>2283</v>
      </c>
      <c r="T21" s="64">
        <f t="shared" si="3"/>
        <v>84.55555555555556</v>
      </c>
      <c r="U21" s="65">
        <f t="shared" si="4"/>
        <v>18.938304862023653</v>
      </c>
      <c r="V21" s="66">
        <v>79017.09</v>
      </c>
      <c r="W21" s="67">
        <v>4412</v>
      </c>
      <c r="X21" s="68">
        <f t="shared" si="10"/>
        <v>-0.4528253318364419</v>
      </c>
      <c r="Y21" s="68">
        <f t="shared" si="10"/>
        <v>-0.48254759746146875</v>
      </c>
      <c r="Z21" s="69">
        <v>73673.84</v>
      </c>
      <c r="AA21" s="70">
        <v>4414</v>
      </c>
      <c r="AB21" s="64">
        <f t="shared" si="5"/>
        <v>163.4814814814815</v>
      </c>
      <c r="AC21" s="65">
        <f t="shared" si="6"/>
        <v>16.69094698685999</v>
      </c>
      <c r="AD21" s="104">
        <v>165281.99</v>
      </c>
      <c r="AE21" s="106">
        <v>10357</v>
      </c>
      <c r="AF21" s="73">
        <f t="shared" si="11"/>
        <v>-0.5542536727685817</v>
      </c>
      <c r="AG21" s="73">
        <f t="shared" si="11"/>
        <v>-0.5738148112387758</v>
      </c>
      <c r="AH21" s="71">
        <v>1468752.77</v>
      </c>
      <c r="AI21" s="72">
        <v>110174</v>
      </c>
      <c r="AJ21" s="76">
        <f t="shared" si="7"/>
        <v>13.331210358160728</v>
      </c>
    </row>
    <row r="22" spans="1:36" s="29" customFormat="1" ht="11.25">
      <c r="A22" s="32">
        <v>16</v>
      </c>
      <c r="B22" s="77" t="s">
        <v>32</v>
      </c>
      <c r="C22" s="53" t="s">
        <v>138</v>
      </c>
      <c r="D22" s="54" t="s">
        <v>35</v>
      </c>
      <c r="E22" s="55" t="s">
        <v>139</v>
      </c>
      <c r="F22" s="56">
        <v>42986</v>
      </c>
      <c r="G22" s="57" t="s">
        <v>49</v>
      </c>
      <c r="H22" s="58">
        <v>25</v>
      </c>
      <c r="I22" s="58">
        <v>25</v>
      </c>
      <c r="J22" s="99">
        <v>25</v>
      </c>
      <c r="K22" s="59">
        <v>1</v>
      </c>
      <c r="L22" s="60">
        <v>9280</v>
      </c>
      <c r="M22" s="61">
        <v>601</v>
      </c>
      <c r="N22" s="60">
        <v>12288</v>
      </c>
      <c r="O22" s="61">
        <v>766</v>
      </c>
      <c r="P22" s="60">
        <v>11523</v>
      </c>
      <c r="Q22" s="61">
        <v>777</v>
      </c>
      <c r="R22" s="62">
        <f t="shared" si="1"/>
        <v>33091</v>
      </c>
      <c r="S22" s="63">
        <f t="shared" si="2"/>
        <v>2144</v>
      </c>
      <c r="T22" s="64">
        <f t="shared" si="3"/>
        <v>85.76</v>
      </c>
      <c r="U22" s="65">
        <f t="shared" si="4"/>
        <v>15.434235074626866</v>
      </c>
      <c r="V22" s="66">
        <v>0</v>
      </c>
      <c r="W22" s="67">
        <v>0</v>
      </c>
      <c r="X22" s="68">
        <f t="shared" si="10"/>
      </c>
      <c r="Y22" s="68">
        <f t="shared" si="10"/>
      </c>
      <c r="Z22" s="69">
        <v>58283.35</v>
      </c>
      <c r="AA22" s="70">
        <v>4177</v>
      </c>
      <c r="AB22" s="64">
        <f t="shared" si="5"/>
        <v>167.08</v>
      </c>
      <c r="AC22" s="65">
        <f t="shared" si="6"/>
        <v>13.95339956906871</v>
      </c>
      <c r="AD22" s="104">
        <v>3888.5</v>
      </c>
      <c r="AE22" s="106">
        <v>306</v>
      </c>
      <c r="AF22" s="73">
        <f t="shared" si="11"/>
        <v>13.988646007457888</v>
      </c>
      <c r="AG22" s="73">
        <f t="shared" si="11"/>
        <v>12.65032679738562</v>
      </c>
      <c r="AH22" s="74">
        <v>62171.85</v>
      </c>
      <c r="AI22" s="75">
        <v>4483</v>
      </c>
      <c r="AJ22" s="76">
        <f t="shared" si="7"/>
        <v>13.868358242248494</v>
      </c>
    </row>
    <row r="23" spans="1:36" s="29" customFormat="1" ht="11.25">
      <c r="A23" s="32">
        <v>17</v>
      </c>
      <c r="B23" s="86"/>
      <c r="C23" s="78" t="s">
        <v>101</v>
      </c>
      <c r="D23" s="79" t="s">
        <v>41</v>
      </c>
      <c r="E23" s="80" t="s">
        <v>100</v>
      </c>
      <c r="F23" s="81">
        <v>42930</v>
      </c>
      <c r="G23" s="57" t="s">
        <v>45</v>
      </c>
      <c r="H23" s="82">
        <v>346</v>
      </c>
      <c r="I23" s="82">
        <v>16</v>
      </c>
      <c r="J23" s="99">
        <v>16</v>
      </c>
      <c r="K23" s="59">
        <v>9</v>
      </c>
      <c r="L23" s="60">
        <v>6967.81</v>
      </c>
      <c r="M23" s="61">
        <v>494</v>
      </c>
      <c r="N23" s="60">
        <v>8904.84</v>
      </c>
      <c r="O23" s="61">
        <v>611</v>
      </c>
      <c r="P23" s="60">
        <v>12017.43</v>
      </c>
      <c r="Q23" s="61">
        <v>842</v>
      </c>
      <c r="R23" s="62">
        <f t="shared" si="1"/>
        <v>27890.08</v>
      </c>
      <c r="S23" s="63">
        <f t="shared" si="2"/>
        <v>1947</v>
      </c>
      <c r="T23" s="64">
        <f t="shared" si="3"/>
        <v>121.6875</v>
      </c>
      <c r="U23" s="65">
        <f t="shared" si="4"/>
        <v>14.324643040575245</v>
      </c>
      <c r="V23" s="66">
        <v>52944.16</v>
      </c>
      <c r="W23" s="67">
        <v>3340</v>
      </c>
      <c r="X23" s="68">
        <f t="shared" si="10"/>
        <v>-0.47321706492274124</v>
      </c>
      <c r="Y23" s="68">
        <f t="shared" si="10"/>
        <v>-0.417065868263473</v>
      </c>
      <c r="Z23" s="69">
        <v>52384.91</v>
      </c>
      <c r="AA23" s="70">
        <v>3997</v>
      </c>
      <c r="AB23" s="64">
        <f t="shared" si="5"/>
        <v>249.8125</v>
      </c>
      <c r="AC23" s="65">
        <f t="shared" si="6"/>
        <v>13.106057042782087</v>
      </c>
      <c r="AD23" s="104">
        <v>102264.01</v>
      </c>
      <c r="AE23" s="106">
        <v>7057</v>
      </c>
      <c r="AF23" s="73">
        <f t="shared" si="11"/>
        <v>-0.4877483290553538</v>
      </c>
      <c r="AG23" s="73">
        <f t="shared" si="11"/>
        <v>-0.4336120164375797</v>
      </c>
      <c r="AH23" s="83">
        <v>9627004.31</v>
      </c>
      <c r="AI23" s="84">
        <v>769056</v>
      </c>
      <c r="AJ23" s="76">
        <f t="shared" si="7"/>
        <v>12.517949681167561</v>
      </c>
    </row>
    <row r="24" spans="1:36" s="29" customFormat="1" ht="11.25">
      <c r="A24" s="32">
        <v>18</v>
      </c>
      <c r="B24" s="52"/>
      <c r="C24" s="53" t="s">
        <v>150</v>
      </c>
      <c r="D24" s="54" t="s">
        <v>33</v>
      </c>
      <c r="E24" s="55" t="s">
        <v>151</v>
      </c>
      <c r="F24" s="56">
        <v>42979</v>
      </c>
      <c r="G24" s="57" t="s">
        <v>46</v>
      </c>
      <c r="H24" s="58">
        <v>65</v>
      </c>
      <c r="I24" s="58">
        <v>27</v>
      </c>
      <c r="J24" s="99">
        <v>27</v>
      </c>
      <c r="K24" s="59">
        <v>2</v>
      </c>
      <c r="L24" s="60">
        <v>2762.5</v>
      </c>
      <c r="M24" s="61">
        <v>245</v>
      </c>
      <c r="N24" s="60">
        <v>3664</v>
      </c>
      <c r="O24" s="61">
        <v>305</v>
      </c>
      <c r="P24" s="60">
        <v>4444.87</v>
      </c>
      <c r="Q24" s="61">
        <v>374</v>
      </c>
      <c r="R24" s="62">
        <f t="shared" si="1"/>
        <v>10871.369999999999</v>
      </c>
      <c r="S24" s="63">
        <f t="shared" si="2"/>
        <v>924</v>
      </c>
      <c r="T24" s="64">
        <f t="shared" si="3"/>
        <v>34.22222222222222</v>
      </c>
      <c r="U24" s="65">
        <f t="shared" si="4"/>
        <v>11.765551948051947</v>
      </c>
      <c r="V24" s="66">
        <v>39239.06</v>
      </c>
      <c r="W24" s="67">
        <v>3261</v>
      </c>
      <c r="X24" s="68">
        <f t="shared" si="10"/>
        <v>-0.7229451979736518</v>
      </c>
      <c r="Y24" s="68">
        <f t="shared" si="10"/>
        <v>-0.7166513339466422</v>
      </c>
      <c r="Z24" s="69">
        <v>22199.26</v>
      </c>
      <c r="AA24" s="85">
        <v>2021</v>
      </c>
      <c r="AB24" s="64">
        <f t="shared" si="5"/>
        <v>74.85185185185185</v>
      </c>
      <c r="AC24" s="65">
        <f t="shared" si="6"/>
        <v>10.984294903513112</v>
      </c>
      <c r="AD24" s="104">
        <v>76428.03</v>
      </c>
      <c r="AE24" s="105">
        <v>6624</v>
      </c>
      <c r="AF24" s="73">
        <f t="shared" si="11"/>
        <v>-0.7095403348745218</v>
      </c>
      <c r="AG24" s="73">
        <f t="shared" si="11"/>
        <v>-0.694897342995169</v>
      </c>
      <c r="AH24" s="83">
        <v>98627.29</v>
      </c>
      <c r="AI24" s="84">
        <v>8645</v>
      </c>
      <c r="AJ24" s="76">
        <f t="shared" si="7"/>
        <v>11.408593406593406</v>
      </c>
    </row>
    <row r="25" spans="1:36" s="29" customFormat="1" ht="11.25">
      <c r="A25" s="32">
        <v>19</v>
      </c>
      <c r="B25" s="52"/>
      <c r="C25" s="53" t="s">
        <v>87</v>
      </c>
      <c r="D25" s="54" t="s">
        <v>41</v>
      </c>
      <c r="E25" s="55" t="s">
        <v>86</v>
      </c>
      <c r="F25" s="56">
        <v>42874</v>
      </c>
      <c r="G25" s="57" t="s">
        <v>49</v>
      </c>
      <c r="H25" s="58">
        <v>19</v>
      </c>
      <c r="I25" s="58">
        <v>4</v>
      </c>
      <c r="J25" s="99">
        <v>4</v>
      </c>
      <c r="K25" s="59">
        <v>13</v>
      </c>
      <c r="L25" s="60">
        <v>0</v>
      </c>
      <c r="M25" s="61">
        <v>0</v>
      </c>
      <c r="N25" s="60">
        <v>0</v>
      </c>
      <c r="O25" s="61">
        <v>0</v>
      </c>
      <c r="P25" s="60">
        <v>0</v>
      </c>
      <c r="Q25" s="61">
        <v>0</v>
      </c>
      <c r="R25" s="62">
        <f t="shared" si="1"/>
        <v>0</v>
      </c>
      <c r="S25" s="63">
        <f t="shared" si="2"/>
        <v>0</v>
      </c>
      <c r="T25" s="64">
        <f t="shared" si="3"/>
        <v>0</v>
      </c>
      <c r="U25" s="65" t="e">
        <f t="shared" si="4"/>
        <v>#DIV/0!</v>
      </c>
      <c r="V25" s="66">
        <v>0</v>
      </c>
      <c r="W25" s="67">
        <v>0</v>
      </c>
      <c r="X25" s="68">
        <f t="shared" si="10"/>
      </c>
      <c r="Y25" s="68">
        <f t="shared" si="10"/>
      </c>
      <c r="Z25" s="69">
        <v>9991.1</v>
      </c>
      <c r="AA25" s="70">
        <v>1951</v>
      </c>
      <c r="AB25" s="64">
        <f t="shared" si="5"/>
        <v>487.75</v>
      </c>
      <c r="AC25" s="65">
        <f t="shared" si="6"/>
        <v>5.12101486417222</v>
      </c>
      <c r="AD25" s="104">
        <v>5824</v>
      </c>
      <c r="AE25" s="106">
        <v>1027</v>
      </c>
      <c r="AF25" s="73">
        <f t="shared" si="11"/>
        <v>0.7155048076923077</v>
      </c>
      <c r="AG25" s="73">
        <f t="shared" si="11"/>
        <v>0.8997078870496592</v>
      </c>
      <c r="AH25" s="74">
        <v>362182.55999999994</v>
      </c>
      <c r="AI25" s="75">
        <v>27807</v>
      </c>
      <c r="AJ25" s="76">
        <f t="shared" si="7"/>
        <v>13.024869996763403</v>
      </c>
    </row>
    <row r="26" spans="1:36" s="29" customFormat="1" ht="11.25">
      <c r="A26" s="32">
        <v>20</v>
      </c>
      <c r="B26" s="77" t="s">
        <v>32</v>
      </c>
      <c r="C26" s="53" t="s">
        <v>165</v>
      </c>
      <c r="D26" s="54" t="s">
        <v>41</v>
      </c>
      <c r="E26" s="55" t="s">
        <v>165</v>
      </c>
      <c r="F26" s="56">
        <v>42986</v>
      </c>
      <c r="G26" s="57" t="s">
        <v>54</v>
      </c>
      <c r="H26" s="58">
        <v>28</v>
      </c>
      <c r="I26" s="58">
        <v>28</v>
      </c>
      <c r="J26" s="99">
        <v>28</v>
      </c>
      <c r="K26" s="59">
        <v>1</v>
      </c>
      <c r="L26" s="60">
        <v>1990</v>
      </c>
      <c r="M26" s="61">
        <v>176</v>
      </c>
      <c r="N26" s="60">
        <v>3021.7</v>
      </c>
      <c r="O26" s="61">
        <v>261</v>
      </c>
      <c r="P26" s="60">
        <v>3614</v>
      </c>
      <c r="Q26" s="61">
        <v>304</v>
      </c>
      <c r="R26" s="62">
        <f t="shared" si="1"/>
        <v>8625.7</v>
      </c>
      <c r="S26" s="63">
        <f t="shared" si="2"/>
        <v>741</v>
      </c>
      <c r="T26" s="64">
        <f t="shared" si="3"/>
        <v>26.464285714285715</v>
      </c>
      <c r="U26" s="65">
        <f t="shared" si="4"/>
        <v>11.640620782726048</v>
      </c>
      <c r="V26" s="66"/>
      <c r="W26" s="67"/>
      <c r="X26" s="68"/>
      <c r="Y26" s="68"/>
      <c r="Z26" s="69">
        <v>17577.16</v>
      </c>
      <c r="AA26" s="70">
        <v>1631</v>
      </c>
      <c r="AB26" s="64">
        <f t="shared" si="5"/>
        <v>58.25</v>
      </c>
      <c r="AC26" s="65">
        <f t="shared" si="6"/>
        <v>10.776922133660332</v>
      </c>
      <c r="AD26" s="104"/>
      <c r="AE26" s="106"/>
      <c r="AF26" s="73"/>
      <c r="AG26" s="73"/>
      <c r="AH26" s="74">
        <v>17577.16</v>
      </c>
      <c r="AI26" s="75">
        <v>1631</v>
      </c>
      <c r="AJ26" s="76">
        <f t="shared" si="7"/>
        <v>10.776922133660332</v>
      </c>
    </row>
    <row r="27" spans="1:36" s="29" customFormat="1" ht="11.25">
      <c r="A27" s="32">
        <v>21</v>
      </c>
      <c r="B27" s="52"/>
      <c r="C27" s="53" t="s">
        <v>158</v>
      </c>
      <c r="D27" s="54" t="s">
        <v>55</v>
      </c>
      <c r="E27" s="55" t="s">
        <v>159</v>
      </c>
      <c r="F27" s="56">
        <v>42979</v>
      </c>
      <c r="G27" s="57" t="s">
        <v>34</v>
      </c>
      <c r="H27" s="58">
        <v>59</v>
      </c>
      <c r="I27" s="58">
        <v>17</v>
      </c>
      <c r="J27" s="99">
        <v>17</v>
      </c>
      <c r="K27" s="59">
        <v>2</v>
      </c>
      <c r="L27" s="60">
        <v>4289.56</v>
      </c>
      <c r="M27" s="61">
        <v>237</v>
      </c>
      <c r="N27" s="60">
        <v>3434.75</v>
      </c>
      <c r="O27" s="61">
        <v>211</v>
      </c>
      <c r="P27" s="60">
        <v>6106.56</v>
      </c>
      <c r="Q27" s="61">
        <v>361</v>
      </c>
      <c r="R27" s="62">
        <f t="shared" si="1"/>
        <v>13830.87</v>
      </c>
      <c r="S27" s="63">
        <f t="shared" si="2"/>
        <v>809</v>
      </c>
      <c r="T27" s="64">
        <f t="shared" si="3"/>
        <v>47.588235294117645</v>
      </c>
      <c r="U27" s="65">
        <f t="shared" si="4"/>
        <v>17.096254635352288</v>
      </c>
      <c r="V27" s="66">
        <v>54332.06</v>
      </c>
      <c r="W27" s="67">
        <v>4092</v>
      </c>
      <c r="X27" s="68">
        <f aca="true" t="shared" si="12" ref="X27:X76">IF(V27&lt;&gt;0,-(V27-R27)/V27,"")</f>
        <v>-0.7454381446240028</v>
      </c>
      <c r="Y27" s="68">
        <f aca="true" t="shared" si="13" ref="Y27:Y76">IF(W27&lt;&gt;0,-(W27-S27)/W27,"")</f>
        <v>-0.802297165200391</v>
      </c>
      <c r="Z27" s="69">
        <v>25646.07</v>
      </c>
      <c r="AA27" s="70">
        <v>1630</v>
      </c>
      <c r="AB27" s="64">
        <f t="shared" si="5"/>
        <v>95.88235294117646</v>
      </c>
      <c r="AC27" s="65">
        <f t="shared" si="6"/>
        <v>15.73378527607362</v>
      </c>
      <c r="AD27" s="104">
        <v>111133.88</v>
      </c>
      <c r="AE27" s="106">
        <v>8383</v>
      </c>
      <c r="AF27" s="73">
        <f aca="true" t="shared" si="14" ref="AF27:AF76">IF(AD27&lt;&gt;0,-(AD27-Z27)/AD27,"")</f>
        <v>-0.7692326588435497</v>
      </c>
      <c r="AG27" s="73">
        <f aca="true" t="shared" si="15" ref="AG27:AG76">IF(AE27&lt;&gt;0,-(AE27-AA27)/AE27,"")</f>
        <v>-0.805558869139926</v>
      </c>
      <c r="AH27" s="74">
        <v>136779.95</v>
      </c>
      <c r="AI27" s="75">
        <v>10013</v>
      </c>
      <c r="AJ27" s="76">
        <f t="shared" si="7"/>
        <v>13.66023669230001</v>
      </c>
    </row>
    <row r="28" spans="1:36" s="29" customFormat="1" ht="11.25">
      <c r="A28" s="32">
        <v>22</v>
      </c>
      <c r="B28" s="52"/>
      <c r="C28" s="53" t="s">
        <v>90</v>
      </c>
      <c r="D28" s="54" t="s">
        <v>40</v>
      </c>
      <c r="E28" s="55" t="s">
        <v>90</v>
      </c>
      <c r="F28" s="56">
        <v>42895</v>
      </c>
      <c r="G28" s="57" t="s">
        <v>49</v>
      </c>
      <c r="H28" s="58">
        <v>15</v>
      </c>
      <c r="I28" s="58">
        <v>2</v>
      </c>
      <c r="J28" s="99">
        <v>2</v>
      </c>
      <c r="K28" s="59">
        <v>11</v>
      </c>
      <c r="L28" s="60">
        <v>0</v>
      </c>
      <c r="M28" s="61">
        <v>0</v>
      </c>
      <c r="N28" s="60">
        <v>0</v>
      </c>
      <c r="O28" s="61">
        <v>0</v>
      </c>
      <c r="P28" s="60">
        <v>0</v>
      </c>
      <c r="Q28" s="61">
        <v>0</v>
      </c>
      <c r="R28" s="62">
        <f t="shared" si="1"/>
        <v>0</v>
      </c>
      <c r="S28" s="63">
        <f t="shared" si="2"/>
        <v>0</v>
      </c>
      <c r="T28" s="64">
        <f t="shared" si="3"/>
        <v>0</v>
      </c>
      <c r="U28" s="65" t="e">
        <f t="shared" si="4"/>
        <v>#DIV/0!</v>
      </c>
      <c r="V28" s="66">
        <v>0</v>
      </c>
      <c r="W28" s="67">
        <v>0</v>
      </c>
      <c r="X28" s="68">
        <f t="shared" si="12"/>
      </c>
      <c r="Y28" s="68">
        <f t="shared" si="13"/>
      </c>
      <c r="Z28" s="69">
        <v>7603.2</v>
      </c>
      <c r="AA28" s="70">
        <v>1475</v>
      </c>
      <c r="AB28" s="64">
        <f t="shared" si="5"/>
        <v>737.5</v>
      </c>
      <c r="AC28" s="65">
        <f t="shared" si="6"/>
        <v>5.15471186440678</v>
      </c>
      <c r="AD28" s="104">
        <v>2656</v>
      </c>
      <c r="AE28" s="106">
        <v>495</v>
      </c>
      <c r="AF28" s="73">
        <f t="shared" si="14"/>
        <v>1.8626506024096385</v>
      </c>
      <c r="AG28" s="73">
        <f t="shared" si="15"/>
        <v>1.97979797979798</v>
      </c>
      <c r="AH28" s="74">
        <v>274307.21</v>
      </c>
      <c r="AI28" s="75">
        <v>22359</v>
      </c>
      <c r="AJ28" s="76">
        <f t="shared" si="7"/>
        <v>12.268312983586029</v>
      </c>
    </row>
    <row r="29" spans="1:36" s="29" customFormat="1" ht="11.25">
      <c r="A29" s="32">
        <v>23</v>
      </c>
      <c r="B29" s="52"/>
      <c r="C29" s="53" t="s">
        <v>149</v>
      </c>
      <c r="D29" s="54" t="s">
        <v>41</v>
      </c>
      <c r="E29" s="55" t="s">
        <v>149</v>
      </c>
      <c r="F29" s="56">
        <v>42979</v>
      </c>
      <c r="G29" s="57" t="s">
        <v>102</v>
      </c>
      <c r="H29" s="58">
        <v>5</v>
      </c>
      <c r="I29" s="58">
        <v>5</v>
      </c>
      <c r="J29" s="99">
        <v>5</v>
      </c>
      <c r="K29" s="59">
        <v>2</v>
      </c>
      <c r="L29" s="60">
        <v>6122.65</v>
      </c>
      <c r="M29" s="61">
        <v>244</v>
      </c>
      <c r="N29" s="60">
        <v>8692.66</v>
      </c>
      <c r="O29" s="61">
        <v>316</v>
      </c>
      <c r="P29" s="60">
        <v>7971.35</v>
      </c>
      <c r="Q29" s="61">
        <v>304</v>
      </c>
      <c r="R29" s="62">
        <f t="shared" si="1"/>
        <v>22786.66</v>
      </c>
      <c r="S29" s="63">
        <f t="shared" si="2"/>
        <v>864</v>
      </c>
      <c r="T29" s="64">
        <f t="shared" si="3"/>
        <v>172.8</v>
      </c>
      <c r="U29" s="65">
        <f t="shared" si="4"/>
        <v>26.373449074074074</v>
      </c>
      <c r="V29" s="66">
        <v>45518.1</v>
      </c>
      <c r="W29" s="67">
        <v>1764</v>
      </c>
      <c r="X29" s="68">
        <f t="shared" si="12"/>
        <v>-0.49939342810881826</v>
      </c>
      <c r="Y29" s="68">
        <f t="shared" si="13"/>
        <v>-0.5102040816326531</v>
      </c>
      <c r="Z29" s="69">
        <v>36526.9</v>
      </c>
      <c r="AA29" s="70">
        <v>1452</v>
      </c>
      <c r="AB29" s="64">
        <f t="shared" si="5"/>
        <v>290.4</v>
      </c>
      <c r="AC29" s="65">
        <f t="shared" si="6"/>
        <v>25.156267217630855</v>
      </c>
      <c r="AD29" s="104">
        <v>94190.25</v>
      </c>
      <c r="AE29" s="106">
        <v>3820</v>
      </c>
      <c r="AF29" s="73">
        <f t="shared" si="14"/>
        <v>-0.6122008381971594</v>
      </c>
      <c r="AG29" s="73">
        <f t="shared" si="15"/>
        <v>-0.6198952879581152</v>
      </c>
      <c r="AH29" s="74">
        <v>135086.85</v>
      </c>
      <c r="AI29" s="75">
        <v>5453</v>
      </c>
      <c r="AJ29" s="76">
        <f t="shared" si="7"/>
        <v>24.772941500091694</v>
      </c>
    </row>
    <row r="30" spans="1:36" s="29" customFormat="1" ht="11.25">
      <c r="A30" s="32">
        <v>24</v>
      </c>
      <c r="B30" s="86"/>
      <c r="C30" s="78" t="s">
        <v>145</v>
      </c>
      <c r="D30" s="79" t="s">
        <v>44</v>
      </c>
      <c r="E30" s="80" t="s">
        <v>144</v>
      </c>
      <c r="F30" s="81">
        <v>42972</v>
      </c>
      <c r="G30" s="57" t="s">
        <v>45</v>
      </c>
      <c r="H30" s="82">
        <v>216</v>
      </c>
      <c r="I30" s="82">
        <v>25</v>
      </c>
      <c r="J30" s="99">
        <v>25</v>
      </c>
      <c r="K30" s="59">
        <v>3</v>
      </c>
      <c r="L30" s="60">
        <v>5085.79</v>
      </c>
      <c r="M30" s="61">
        <v>332</v>
      </c>
      <c r="N30" s="60">
        <v>4642.16</v>
      </c>
      <c r="O30" s="61">
        <v>258</v>
      </c>
      <c r="P30" s="60">
        <v>4128.57</v>
      </c>
      <c r="Q30" s="61">
        <v>230</v>
      </c>
      <c r="R30" s="62">
        <f t="shared" si="1"/>
        <v>13856.52</v>
      </c>
      <c r="S30" s="63">
        <f t="shared" si="2"/>
        <v>820</v>
      </c>
      <c r="T30" s="64">
        <f t="shared" si="3"/>
        <v>32.8</v>
      </c>
      <c r="U30" s="65">
        <f t="shared" si="4"/>
        <v>16.89819512195122</v>
      </c>
      <c r="V30" s="66">
        <v>69220.71</v>
      </c>
      <c r="W30" s="67">
        <v>4770</v>
      </c>
      <c r="X30" s="68">
        <f t="shared" si="12"/>
        <v>-0.79982118068422</v>
      </c>
      <c r="Y30" s="68">
        <f t="shared" si="13"/>
        <v>-0.8280922431865828</v>
      </c>
      <c r="Z30" s="69">
        <v>22661.29</v>
      </c>
      <c r="AA30" s="70">
        <v>1443</v>
      </c>
      <c r="AB30" s="64">
        <f t="shared" si="5"/>
        <v>57.72</v>
      </c>
      <c r="AC30" s="65">
        <f t="shared" si="6"/>
        <v>15.704289674289674</v>
      </c>
      <c r="AD30" s="104">
        <v>153035.09</v>
      </c>
      <c r="AE30" s="106">
        <v>11424</v>
      </c>
      <c r="AF30" s="73">
        <f t="shared" si="14"/>
        <v>-0.8519209548607446</v>
      </c>
      <c r="AG30" s="73">
        <f t="shared" si="15"/>
        <v>-0.873686974789916</v>
      </c>
      <c r="AH30" s="83">
        <v>520388.95</v>
      </c>
      <c r="AI30" s="84">
        <v>40166</v>
      </c>
      <c r="AJ30" s="76">
        <f t="shared" si="7"/>
        <v>12.955956530398845</v>
      </c>
    </row>
    <row r="31" spans="1:36" s="29" customFormat="1" ht="11.25">
      <c r="A31" s="32">
        <v>25</v>
      </c>
      <c r="B31" s="52"/>
      <c r="C31" s="78" t="s">
        <v>84</v>
      </c>
      <c r="D31" s="79" t="s">
        <v>44</v>
      </c>
      <c r="E31" s="80" t="s">
        <v>80</v>
      </c>
      <c r="F31" s="81">
        <v>42839</v>
      </c>
      <c r="G31" s="57" t="s">
        <v>36</v>
      </c>
      <c r="H31" s="82">
        <v>377</v>
      </c>
      <c r="I31" s="82">
        <v>1</v>
      </c>
      <c r="J31" s="99">
        <v>1</v>
      </c>
      <c r="K31" s="59">
        <v>14</v>
      </c>
      <c r="L31" s="60">
        <v>0</v>
      </c>
      <c r="M31" s="61">
        <v>0</v>
      </c>
      <c r="N31" s="60">
        <v>0</v>
      </c>
      <c r="O31" s="61">
        <v>0</v>
      </c>
      <c r="P31" s="60">
        <v>0</v>
      </c>
      <c r="Q31" s="61">
        <v>0</v>
      </c>
      <c r="R31" s="62">
        <f t="shared" si="1"/>
        <v>0</v>
      </c>
      <c r="S31" s="63">
        <f t="shared" si="2"/>
        <v>0</v>
      </c>
      <c r="T31" s="64">
        <f t="shared" si="3"/>
        <v>0</v>
      </c>
      <c r="U31" s="65" t="e">
        <f t="shared" si="4"/>
        <v>#DIV/0!</v>
      </c>
      <c r="V31" s="66">
        <v>0</v>
      </c>
      <c r="W31" s="67">
        <v>0</v>
      </c>
      <c r="X31" s="68">
        <f t="shared" si="12"/>
      </c>
      <c r="Y31" s="68">
        <f t="shared" si="13"/>
      </c>
      <c r="Z31" s="69">
        <v>7182</v>
      </c>
      <c r="AA31" s="85">
        <v>1204</v>
      </c>
      <c r="AB31" s="64">
        <f t="shared" si="5"/>
        <v>1204</v>
      </c>
      <c r="AC31" s="65">
        <f t="shared" si="6"/>
        <v>5.965116279069767</v>
      </c>
      <c r="AD31" s="104">
        <v>3591</v>
      </c>
      <c r="AE31" s="105">
        <v>602</v>
      </c>
      <c r="AF31" s="73">
        <f t="shared" si="14"/>
        <v>1</v>
      </c>
      <c r="AG31" s="73">
        <f t="shared" si="15"/>
        <v>1</v>
      </c>
      <c r="AH31" s="83">
        <v>31757457</v>
      </c>
      <c r="AI31" s="84">
        <v>2655684</v>
      </c>
      <c r="AJ31" s="76">
        <f t="shared" si="7"/>
        <v>11.958296619627937</v>
      </c>
    </row>
    <row r="32" spans="1:36" s="29" customFormat="1" ht="11.25">
      <c r="A32" s="32">
        <v>26</v>
      </c>
      <c r="B32" s="52"/>
      <c r="C32" s="53" t="s">
        <v>75</v>
      </c>
      <c r="D32" s="54"/>
      <c r="E32" s="55" t="s">
        <v>76</v>
      </c>
      <c r="F32" s="56">
        <v>42195</v>
      </c>
      <c r="G32" s="57" t="s">
        <v>50</v>
      </c>
      <c r="H32" s="58">
        <v>13</v>
      </c>
      <c r="I32" s="58">
        <v>1</v>
      </c>
      <c r="J32" s="99">
        <v>1</v>
      </c>
      <c r="K32" s="59">
        <v>5</v>
      </c>
      <c r="L32" s="60">
        <v>0</v>
      </c>
      <c r="M32" s="61">
        <v>0</v>
      </c>
      <c r="N32" s="60">
        <v>0</v>
      </c>
      <c r="O32" s="61">
        <v>0</v>
      </c>
      <c r="P32" s="60">
        <v>0</v>
      </c>
      <c r="Q32" s="61">
        <v>0</v>
      </c>
      <c r="R32" s="62">
        <f t="shared" si="1"/>
        <v>0</v>
      </c>
      <c r="S32" s="63">
        <f t="shared" si="2"/>
        <v>0</v>
      </c>
      <c r="T32" s="64">
        <f t="shared" si="3"/>
        <v>0</v>
      </c>
      <c r="U32" s="65" t="e">
        <f t="shared" si="4"/>
        <v>#DIV/0!</v>
      </c>
      <c r="V32" s="66">
        <v>0</v>
      </c>
      <c r="W32" s="67">
        <v>0</v>
      </c>
      <c r="X32" s="68">
        <f t="shared" si="12"/>
      </c>
      <c r="Y32" s="68">
        <f t="shared" si="13"/>
      </c>
      <c r="Z32" s="69">
        <v>4752.02</v>
      </c>
      <c r="AA32" s="70">
        <v>950</v>
      </c>
      <c r="AB32" s="64">
        <f t="shared" si="5"/>
        <v>950</v>
      </c>
      <c r="AC32" s="65">
        <f t="shared" si="6"/>
        <v>5.002126315789474</v>
      </c>
      <c r="AD32" s="104">
        <v>1972</v>
      </c>
      <c r="AE32" s="106">
        <v>394</v>
      </c>
      <c r="AF32" s="73">
        <f t="shared" si="14"/>
        <v>1.4097464503042598</v>
      </c>
      <c r="AG32" s="73">
        <f t="shared" si="15"/>
        <v>1.4111675126903553</v>
      </c>
      <c r="AH32" s="74">
        <v>49563.520000000004</v>
      </c>
      <c r="AI32" s="75">
        <v>4220</v>
      </c>
      <c r="AJ32" s="76">
        <f t="shared" si="7"/>
        <v>11.744909952606635</v>
      </c>
    </row>
    <row r="33" spans="1:36" s="29" customFormat="1" ht="11.25">
      <c r="A33" s="32">
        <v>27</v>
      </c>
      <c r="B33" s="52"/>
      <c r="C33" s="53" t="s">
        <v>71</v>
      </c>
      <c r="D33" s="54"/>
      <c r="E33" s="55" t="s">
        <v>72</v>
      </c>
      <c r="F33" s="56">
        <v>42685</v>
      </c>
      <c r="G33" s="57" t="s">
        <v>50</v>
      </c>
      <c r="H33" s="58">
        <v>12</v>
      </c>
      <c r="I33" s="58">
        <v>2</v>
      </c>
      <c r="J33" s="99">
        <v>2</v>
      </c>
      <c r="K33" s="59">
        <v>18</v>
      </c>
      <c r="L33" s="60">
        <v>0</v>
      </c>
      <c r="M33" s="61">
        <v>0</v>
      </c>
      <c r="N33" s="60">
        <v>0</v>
      </c>
      <c r="O33" s="61">
        <v>0</v>
      </c>
      <c r="P33" s="60">
        <v>0</v>
      </c>
      <c r="Q33" s="61">
        <v>0</v>
      </c>
      <c r="R33" s="62">
        <f t="shared" si="1"/>
        <v>0</v>
      </c>
      <c r="S33" s="63">
        <f t="shared" si="2"/>
        <v>0</v>
      </c>
      <c r="T33" s="64">
        <f t="shared" si="3"/>
        <v>0</v>
      </c>
      <c r="U33" s="65" t="e">
        <f t="shared" si="4"/>
        <v>#DIV/0!</v>
      </c>
      <c r="V33" s="66">
        <v>0</v>
      </c>
      <c r="W33" s="67">
        <v>0</v>
      </c>
      <c r="X33" s="68">
        <f t="shared" si="12"/>
      </c>
      <c r="Y33" s="68">
        <f t="shared" si="13"/>
      </c>
      <c r="Z33" s="69">
        <v>4752</v>
      </c>
      <c r="AA33" s="70">
        <v>950</v>
      </c>
      <c r="AB33" s="64">
        <f t="shared" si="5"/>
        <v>475</v>
      </c>
      <c r="AC33" s="65">
        <f t="shared" si="6"/>
        <v>5.002105263157895</v>
      </c>
      <c r="AD33" s="104">
        <v>1782</v>
      </c>
      <c r="AE33" s="106">
        <v>356</v>
      </c>
      <c r="AF33" s="73">
        <f t="shared" si="14"/>
        <v>1.6666666666666667</v>
      </c>
      <c r="AG33" s="73">
        <f t="shared" si="15"/>
        <v>1.6685393258426966</v>
      </c>
      <c r="AH33" s="74">
        <v>89543.70000000001</v>
      </c>
      <c r="AI33" s="75">
        <v>9785</v>
      </c>
      <c r="AJ33" s="76">
        <f t="shared" si="7"/>
        <v>9.151119059785387</v>
      </c>
    </row>
    <row r="34" spans="1:36" s="29" customFormat="1" ht="11.25">
      <c r="A34" s="32">
        <v>28</v>
      </c>
      <c r="B34" s="86"/>
      <c r="C34" s="78" t="s">
        <v>104</v>
      </c>
      <c r="D34" s="79" t="s">
        <v>44</v>
      </c>
      <c r="E34" s="80" t="s">
        <v>104</v>
      </c>
      <c r="F34" s="81">
        <v>42937</v>
      </c>
      <c r="G34" s="57" t="s">
        <v>43</v>
      </c>
      <c r="H34" s="82">
        <v>309</v>
      </c>
      <c r="I34" s="82">
        <v>5</v>
      </c>
      <c r="J34" s="99">
        <v>5</v>
      </c>
      <c r="K34" s="59">
        <v>8</v>
      </c>
      <c r="L34" s="60">
        <v>3038</v>
      </c>
      <c r="M34" s="61">
        <v>157</v>
      </c>
      <c r="N34" s="60">
        <v>2656</v>
      </c>
      <c r="O34" s="61">
        <v>135</v>
      </c>
      <c r="P34" s="60">
        <v>3206</v>
      </c>
      <c r="Q34" s="61">
        <v>171</v>
      </c>
      <c r="R34" s="62">
        <f t="shared" si="1"/>
        <v>8900</v>
      </c>
      <c r="S34" s="63">
        <f t="shared" si="2"/>
        <v>463</v>
      </c>
      <c r="T34" s="64">
        <f t="shared" si="3"/>
        <v>92.6</v>
      </c>
      <c r="U34" s="65">
        <f t="shared" si="4"/>
        <v>19.22246220302376</v>
      </c>
      <c r="V34" s="66">
        <v>20756</v>
      </c>
      <c r="W34" s="67">
        <v>962</v>
      </c>
      <c r="X34" s="68">
        <f t="shared" si="12"/>
        <v>-0.5712083253035267</v>
      </c>
      <c r="Y34" s="68">
        <f t="shared" si="13"/>
        <v>-0.5187110187110187</v>
      </c>
      <c r="Z34" s="69">
        <v>15411</v>
      </c>
      <c r="AA34" s="70">
        <v>917</v>
      </c>
      <c r="AB34" s="64">
        <f t="shared" si="5"/>
        <v>183.4</v>
      </c>
      <c r="AC34" s="65">
        <f t="shared" si="6"/>
        <v>16.80588876772083</v>
      </c>
      <c r="AD34" s="104">
        <v>42566</v>
      </c>
      <c r="AE34" s="106">
        <v>2189</v>
      </c>
      <c r="AF34" s="73">
        <f t="shared" si="14"/>
        <v>-0.6379504769064511</v>
      </c>
      <c r="AG34" s="73">
        <f t="shared" si="15"/>
        <v>-0.5810872544540886</v>
      </c>
      <c r="AH34" s="83">
        <v>5017901</v>
      </c>
      <c r="AI34" s="84">
        <v>347259</v>
      </c>
      <c r="AJ34" s="76">
        <f t="shared" si="7"/>
        <v>14.450024333422604</v>
      </c>
    </row>
    <row r="35" spans="1:36" s="29" customFormat="1" ht="11.25">
      <c r="A35" s="32">
        <v>29</v>
      </c>
      <c r="B35" s="52"/>
      <c r="C35" s="53" t="s">
        <v>59</v>
      </c>
      <c r="D35" s="87" t="s">
        <v>55</v>
      </c>
      <c r="E35" s="55" t="s">
        <v>59</v>
      </c>
      <c r="F35" s="56">
        <v>42720</v>
      </c>
      <c r="G35" s="57" t="s">
        <v>46</v>
      </c>
      <c r="H35" s="58">
        <v>16</v>
      </c>
      <c r="I35" s="58">
        <v>2</v>
      </c>
      <c r="J35" s="99">
        <v>2</v>
      </c>
      <c r="K35" s="59">
        <v>18</v>
      </c>
      <c r="L35" s="60">
        <v>0</v>
      </c>
      <c r="M35" s="61">
        <v>0</v>
      </c>
      <c r="N35" s="60">
        <v>0</v>
      </c>
      <c r="O35" s="61">
        <v>0</v>
      </c>
      <c r="P35" s="60">
        <v>0</v>
      </c>
      <c r="Q35" s="61">
        <v>0</v>
      </c>
      <c r="R35" s="62">
        <f t="shared" si="1"/>
        <v>0</v>
      </c>
      <c r="S35" s="63">
        <f t="shared" si="2"/>
        <v>0</v>
      </c>
      <c r="T35" s="64">
        <f t="shared" si="3"/>
        <v>0</v>
      </c>
      <c r="U35" s="65" t="e">
        <f t="shared" si="4"/>
        <v>#DIV/0!</v>
      </c>
      <c r="V35" s="66">
        <v>0</v>
      </c>
      <c r="W35" s="67">
        <v>0</v>
      </c>
      <c r="X35" s="68">
        <f t="shared" si="12"/>
      </c>
      <c r="Y35" s="68">
        <f t="shared" si="13"/>
      </c>
      <c r="Z35" s="69">
        <v>4514.4</v>
      </c>
      <c r="AA35" s="85">
        <v>903</v>
      </c>
      <c r="AB35" s="64">
        <f t="shared" si="5"/>
        <v>451.5</v>
      </c>
      <c r="AC35" s="65">
        <f t="shared" si="6"/>
        <v>4.999335548172757</v>
      </c>
      <c r="AD35" s="104">
        <v>7128.01</v>
      </c>
      <c r="AE35" s="105">
        <v>1426</v>
      </c>
      <c r="AF35" s="73">
        <f t="shared" si="14"/>
        <v>-0.3666675551801976</v>
      </c>
      <c r="AG35" s="73">
        <f t="shared" si="15"/>
        <v>-0.3667601683029453</v>
      </c>
      <c r="AH35" s="83">
        <v>234339.73999999996</v>
      </c>
      <c r="AI35" s="84">
        <v>22577</v>
      </c>
      <c r="AJ35" s="76">
        <f t="shared" si="7"/>
        <v>10.379578331930725</v>
      </c>
    </row>
    <row r="36" spans="1:36" s="29" customFormat="1" ht="11.25">
      <c r="A36" s="32">
        <v>30</v>
      </c>
      <c r="B36" s="52"/>
      <c r="C36" s="53" t="s">
        <v>107</v>
      </c>
      <c r="D36" s="54" t="s">
        <v>35</v>
      </c>
      <c r="E36" s="55" t="s">
        <v>106</v>
      </c>
      <c r="F36" s="56">
        <v>42944</v>
      </c>
      <c r="G36" s="57" t="s">
        <v>34</v>
      </c>
      <c r="H36" s="58">
        <v>330</v>
      </c>
      <c r="I36" s="58">
        <v>3</v>
      </c>
      <c r="J36" s="99">
        <v>3</v>
      </c>
      <c r="K36" s="59">
        <v>7</v>
      </c>
      <c r="L36" s="60">
        <v>1405.69</v>
      </c>
      <c r="M36" s="61">
        <v>68</v>
      </c>
      <c r="N36" s="60">
        <v>1345.32</v>
      </c>
      <c r="O36" s="61">
        <v>68</v>
      </c>
      <c r="P36" s="60">
        <v>1209.49</v>
      </c>
      <c r="Q36" s="61">
        <v>66</v>
      </c>
      <c r="R36" s="62">
        <f t="shared" si="1"/>
        <v>3960.5</v>
      </c>
      <c r="S36" s="63">
        <f t="shared" si="2"/>
        <v>202</v>
      </c>
      <c r="T36" s="64">
        <f t="shared" si="3"/>
        <v>67.33333333333333</v>
      </c>
      <c r="U36" s="65">
        <f t="shared" si="4"/>
        <v>19.606435643564357</v>
      </c>
      <c r="V36" s="66">
        <v>6913.95</v>
      </c>
      <c r="W36" s="67">
        <v>319</v>
      </c>
      <c r="X36" s="68">
        <f t="shared" si="12"/>
        <v>-0.4271726003225363</v>
      </c>
      <c r="Y36" s="68">
        <f t="shared" si="13"/>
        <v>-0.3667711598746082</v>
      </c>
      <c r="Z36" s="69">
        <v>11953.07</v>
      </c>
      <c r="AA36" s="70">
        <v>861</v>
      </c>
      <c r="AB36" s="64">
        <f t="shared" si="5"/>
        <v>287</v>
      </c>
      <c r="AC36" s="65">
        <f t="shared" si="6"/>
        <v>13.882775842044135</v>
      </c>
      <c r="AD36" s="104">
        <v>13823.92</v>
      </c>
      <c r="AE36" s="106">
        <v>722</v>
      </c>
      <c r="AF36" s="73">
        <f t="shared" si="14"/>
        <v>-0.1353342611936412</v>
      </c>
      <c r="AG36" s="73">
        <f t="shared" si="15"/>
        <v>0.1925207756232687</v>
      </c>
      <c r="AH36" s="74">
        <v>2455408.89</v>
      </c>
      <c r="AI36" s="75">
        <v>189978</v>
      </c>
      <c r="AJ36" s="76">
        <f t="shared" si="7"/>
        <v>12.924701228563308</v>
      </c>
    </row>
    <row r="37" spans="1:38" s="29" customFormat="1" ht="11.25">
      <c r="A37" s="32">
        <v>31</v>
      </c>
      <c r="B37" s="86"/>
      <c r="C37" s="53" t="s">
        <v>152</v>
      </c>
      <c r="D37" s="54" t="s">
        <v>35</v>
      </c>
      <c r="E37" s="55" t="s">
        <v>153</v>
      </c>
      <c r="F37" s="56">
        <v>36672</v>
      </c>
      <c r="G37" s="57" t="s">
        <v>49</v>
      </c>
      <c r="H37" s="58">
        <v>8</v>
      </c>
      <c r="I37" s="58">
        <v>11</v>
      </c>
      <c r="J37" s="99">
        <v>11</v>
      </c>
      <c r="K37" s="59">
        <v>2</v>
      </c>
      <c r="L37" s="60">
        <v>1326</v>
      </c>
      <c r="M37" s="61">
        <v>92</v>
      </c>
      <c r="N37" s="60">
        <v>2061</v>
      </c>
      <c r="O37" s="61">
        <v>131</v>
      </c>
      <c r="P37" s="60">
        <v>1563.5</v>
      </c>
      <c r="Q37" s="61">
        <v>122</v>
      </c>
      <c r="R37" s="62">
        <f t="shared" si="1"/>
        <v>4950.5</v>
      </c>
      <c r="S37" s="63">
        <f t="shared" si="2"/>
        <v>345</v>
      </c>
      <c r="T37" s="64">
        <f t="shared" si="3"/>
        <v>31.363636363636363</v>
      </c>
      <c r="U37" s="65">
        <f t="shared" si="4"/>
        <v>14.34927536231884</v>
      </c>
      <c r="V37" s="66">
        <v>5098</v>
      </c>
      <c r="W37" s="67">
        <v>314</v>
      </c>
      <c r="X37" s="68">
        <f t="shared" si="12"/>
        <v>-0.028932914868575913</v>
      </c>
      <c r="Y37" s="68">
        <f t="shared" si="13"/>
        <v>0.09872611464968153</v>
      </c>
      <c r="Z37" s="69">
        <v>8997</v>
      </c>
      <c r="AA37" s="70">
        <v>671</v>
      </c>
      <c r="AB37" s="64">
        <f t="shared" si="5"/>
        <v>61</v>
      </c>
      <c r="AC37" s="65">
        <f t="shared" si="6"/>
        <v>13.408345752608048</v>
      </c>
      <c r="AD37" s="104">
        <v>12595.25</v>
      </c>
      <c r="AE37" s="106">
        <v>825</v>
      </c>
      <c r="AF37" s="73">
        <f t="shared" si="14"/>
        <v>-0.2856830948174907</v>
      </c>
      <c r="AG37" s="73">
        <f t="shared" si="15"/>
        <v>-0.18666666666666668</v>
      </c>
      <c r="AH37" s="74">
        <v>21592.25</v>
      </c>
      <c r="AI37" s="75">
        <v>1496</v>
      </c>
      <c r="AJ37" s="76">
        <f t="shared" si="7"/>
        <v>14.43332219251337</v>
      </c>
      <c r="AK37" s="102"/>
      <c r="AL37" s="103"/>
    </row>
    <row r="38" spans="1:38" s="29" customFormat="1" ht="11.25">
      <c r="A38" s="32">
        <v>32</v>
      </c>
      <c r="B38" s="86"/>
      <c r="C38" s="53" t="s">
        <v>142</v>
      </c>
      <c r="D38" s="54" t="s">
        <v>38</v>
      </c>
      <c r="E38" s="55" t="s">
        <v>143</v>
      </c>
      <c r="F38" s="56">
        <v>42972</v>
      </c>
      <c r="G38" s="57" t="s">
        <v>49</v>
      </c>
      <c r="H38" s="58">
        <v>14</v>
      </c>
      <c r="I38" s="58">
        <v>10</v>
      </c>
      <c r="J38" s="99">
        <v>10</v>
      </c>
      <c r="K38" s="59">
        <v>3</v>
      </c>
      <c r="L38" s="60">
        <v>1254</v>
      </c>
      <c r="M38" s="61">
        <v>91</v>
      </c>
      <c r="N38" s="60">
        <v>2251</v>
      </c>
      <c r="O38" s="61">
        <v>148</v>
      </c>
      <c r="P38" s="60">
        <v>1922.5</v>
      </c>
      <c r="Q38" s="61">
        <v>131</v>
      </c>
      <c r="R38" s="62">
        <f t="shared" si="1"/>
        <v>5427.5</v>
      </c>
      <c r="S38" s="63">
        <f t="shared" si="2"/>
        <v>370</v>
      </c>
      <c r="T38" s="64">
        <f t="shared" si="3"/>
        <v>37</v>
      </c>
      <c r="U38" s="65">
        <f t="shared" si="4"/>
        <v>14.66891891891892</v>
      </c>
      <c r="V38" s="66">
        <v>5686</v>
      </c>
      <c r="W38" s="67">
        <v>355</v>
      </c>
      <c r="X38" s="68">
        <f t="shared" si="12"/>
        <v>-0.045462539570875836</v>
      </c>
      <c r="Y38" s="68">
        <f t="shared" si="13"/>
        <v>0.04225352112676056</v>
      </c>
      <c r="Z38" s="69">
        <v>9234.25</v>
      </c>
      <c r="AA38" s="70">
        <v>663</v>
      </c>
      <c r="AB38" s="64">
        <f t="shared" si="5"/>
        <v>66.3</v>
      </c>
      <c r="AC38" s="65">
        <f t="shared" si="6"/>
        <v>13.927978883861236</v>
      </c>
      <c r="AD38" s="104">
        <v>14331.3</v>
      </c>
      <c r="AE38" s="106">
        <v>1047</v>
      </c>
      <c r="AF38" s="73">
        <f t="shared" si="14"/>
        <v>-0.35565859342837003</v>
      </c>
      <c r="AG38" s="73">
        <f t="shared" si="15"/>
        <v>-0.3667621776504298</v>
      </c>
      <c r="AH38" s="74">
        <v>56093.55</v>
      </c>
      <c r="AI38" s="75">
        <v>3957</v>
      </c>
      <c r="AJ38" s="76">
        <f t="shared" si="7"/>
        <v>14.175777103866567</v>
      </c>
      <c r="AK38" s="102"/>
      <c r="AL38" s="103"/>
    </row>
    <row r="39" spans="1:38" s="29" customFormat="1" ht="11.25">
      <c r="A39" s="32">
        <v>33</v>
      </c>
      <c r="B39" s="52"/>
      <c r="C39" s="53" t="s">
        <v>60</v>
      </c>
      <c r="D39" s="87" t="s">
        <v>41</v>
      </c>
      <c r="E39" s="55" t="s">
        <v>61</v>
      </c>
      <c r="F39" s="56">
        <v>42727</v>
      </c>
      <c r="G39" s="57" t="s">
        <v>46</v>
      </c>
      <c r="H39" s="58">
        <v>24</v>
      </c>
      <c r="I39" s="58">
        <v>1</v>
      </c>
      <c r="J39" s="99">
        <v>1</v>
      </c>
      <c r="K39" s="59">
        <v>9</v>
      </c>
      <c r="L39" s="60">
        <v>0</v>
      </c>
      <c r="M39" s="61">
        <v>0</v>
      </c>
      <c r="N39" s="60">
        <v>0</v>
      </c>
      <c r="O39" s="61">
        <v>0</v>
      </c>
      <c r="P39" s="60">
        <v>0</v>
      </c>
      <c r="Q39" s="61">
        <v>0</v>
      </c>
      <c r="R39" s="62">
        <f t="shared" si="1"/>
        <v>0</v>
      </c>
      <c r="S39" s="63">
        <f t="shared" si="2"/>
        <v>0</v>
      </c>
      <c r="T39" s="64">
        <f aca="true" t="shared" si="16" ref="T39:T70">S39/J39</f>
        <v>0</v>
      </c>
      <c r="U39" s="65" t="e">
        <f aca="true" t="shared" si="17" ref="U39:U70">R39/S39</f>
        <v>#DIV/0!</v>
      </c>
      <c r="V39" s="66">
        <v>0</v>
      </c>
      <c r="W39" s="67">
        <v>0</v>
      </c>
      <c r="X39" s="68">
        <f t="shared" si="12"/>
      </c>
      <c r="Y39" s="68">
        <f t="shared" si="13"/>
      </c>
      <c r="Z39" s="69">
        <v>2376</v>
      </c>
      <c r="AA39" s="85">
        <v>475</v>
      </c>
      <c r="AB39" s="64">
        <f aca="true" t="shared" si="18" ref="AB39:AB70">AA39/J39</f>
        <v>475</v>
      </c>
      <c r="AC39" s="65">
        <f t="shared" si="6"/>
        <v>5.002105263157895</v>
      </c>
      <c r="AD39" s="104">
        <v>5940</v>
      </c>
      <c r="AE39" s="105">
        <v>1187</v>
      </c>
      <c r="AF39" s="73">
        <f t="shared" si="14"/>
        <v>-0.6</v>
      </c>
      <c r="AG39" s="73">
        <f t="shared" si="15"/>
        <v>-0.5998315080033698</v>
      </c>
      <c r="AH39" s="83">
        <v>323357.08</v>
      </c>
      <c r="AI39" s="84">
        <v>20037</v>
      </c>
      <c r="AJ39" s="76">
        <f t="shared" si="7"/>
        <v>16.13799870240056</v>
      </c>
      <c r="AK39" s="102"/>
      <c r="AL39" s="103"/>
    </row>
    <row r="40" spans="1:38" s="29" customFormat="1" ht="11.25">
      <c r="A40" s="32">
        <v>34</v>
      </c>
      <c r="B40" s="52"/>
      <c r="C40" s="53" t="s">
        <v>85</v>
      </c>
      <c r="D40" s="54" t="s">
        <v>38</v>
      </c>
      <c r="E40" s="55" t="s">
        <v>85</v>
      </c>
      <c r="F40" s="56">
        <v>42867</v>
      </c>
      <c r="G40" s="57" t="s">
        <v>49</v>
      </c>
      <c r="H40" s="58">
        <v>22</v>
      </c>
      <c r="I40" s="58">
        <v>1</v>
      </c>
      <c r="J40" s="99">
        <v>1</v>
      </c>
      <c r="K40" s="59">
        <v>10</v>
      </c>
      <c r="L40" s="60">
        <v>0</v>
      </c>
      <c r="M40" s="61">
        <v>0</v>
      </c>
      <c r="N40" s="60">
        <v>0</v>
      </c>
      <c r="O40" s="61">
        <v>0</v>
      </c>
      <c r="P40" s="60">
        <v>0</v>
      </c>
      <c r="Q40" s="61">
        <v>0</v>
      </c>
      <c r="R40" s="62">
        <f t="shared" si="1"/>
        <v>0</v>
      </c>
      <c r="S40" s="63">
        <f t="shared" si="2"/>
        <v>0</v>
      </c>
      <c r="T40" s="64">
        <f t="shared" si="16"/>
        <v>0</v>
      </c>
      <c r="U40" s="65" t="e">
        <f t="shared" si="17"/>
        <v>#DIV/0!</v>
      </c>
      <c r="V40" s="66">
        <v>0</v>
      </c>
      <c r="W40" s="67">
        <v>0</v>
      </c>
      <c r="X40" s="68">
        <f t="shared" si="12"/>
      </c>
      <c r="Y40" s="68">
        <f t="shared" si="13"/>
      </c>
      <c r="Z40" s="69">
        <v>2376</v>
      </c>
      <c r="AA40" s="70">
        <v>475</v>
      </c>
      <c r="AB40" s="64">
        <f t="shared" si="18"/>
        <v>475</v>
      </c>
      <c r="AC40" s="65">
        <f t="shared" si="6"/>
        <v>5.002105263157895</v>
      </c>
      <c r="AD40" s="104">
        <v>7128.01</v>
      </c>
      <c r="AE40" s="106">
        <v>1426</v>
      </c>
      <c r="AF40" s="73">
        <f t="shared" si="14"/>
        <v>-0.6666671343053672</v>
      </c>
      <c r="AG40" s="73">
        <f t="shared" si="15"/>
        <v>-0.6669004207573632</v>
      </c>
      <c r="AH40" s="74">
        <v>85683.54999999999</v>
      </c>
      <c r="AI40" s="75">
        <v>8172</v>
      </c>
      <c r="AJ40" s="76">
        <f t="shared" si="7"/>
        <v>10.485015907978461</v>
      </c>
      <c r="AK40" s="102"/>
      <c r="AL40" s="103"/>
    </row>
    <row r="41" spans="1:38" s="29" customFormat="1" ht="11.25">
      <c r="A41" s="32">
        <v>35</v>
      </c>
      <c r="B41" s="52"/>
      <c r="C41" s="53" t="s">
        <v>103</v>
      </c>
      <c r="D41" s="54" t="s">
        <v>41</v>
      </c>
      <c r="E41" s="55" t="s">
        <v>103</v>
      </c>
      <c r="F41" s="56">
        <v>42937</v>
      </c>
      <c r="G41" s="57" t="s">
        <v>46</v>
      </c>
      <c r="H41" s="58">
        <v>24</v>
      </c>
      <c r="I41" s="58">
        <v>1</v>
      </c>
      <c r="J41" s="99">
        <v>1</v>
      </c>
      <c r="K41" s="59">
        <v>8</v>
      </c>
      <c r="L41" s="60">
        <v>0</v>
      </c>
      <c r="M41" s="61">
        <v>0</v>
      </c>
      <c r="N41" s="60">
        <v>0</v>
      </c>
      <c r="O41" s="61">
        <v>0</v>
      </c>
      <c r="P41" s="60">
        <v>0</v>
      </c>
      <c r="Q41" s="61">
        <v>0</v>
      </c>
      <c r="R41" s="62">
        <f t="shared" si="1"/>
        <v>0</v>
      </c>
      <c r="S41" s="63">
        <f t="shared" si="2"/>
        <v>0</v>
      </c>
      <c r="T41" s="64">
        <f t="shared" si="16"/>
        <v>0</v>
      </c>
      <c r="U41" s="65" t="e">
        <f t="shared" si="17"/>
        <v>#DIV/0!</v>
      </c>
      <c r="V41" s="66">
        <v>0</v>
      </c>
      <c r="W41" s="67">
        <v>0</v>
      </c>
      <c r="X41" s="68">
        <f t="shared" si="12"/>
      </c>
      <c r="Y41" s="68">
        <f t="shared" si="13"/>
      </c>
      <c r="Z41" s="69">
        <v>2376</v>
      </c>
      <c r="AA41" s="85">
        <v>475</v>
      </c>
      <c r="AB41" s="64">
        <f t="shared" si="18"/>
        <v>475</v>
      </c>
      <c r="AC41" s="65">
        <f t="shared" si="6"/>
        <v>5.002105263157895</v>
      </c>
      <c r="AD41" s="104">
        <v>444</v>
      </c>
      <c r="AE41" s="105">
        <v>37</v>
      </c>
      <c r="AF41" s="73">
        <f t="shared" si="14"/>
        <v>4.351351351351352</v>
      </c>
      <c r="AG41" s="73">
        <f t="shared" si="15"/>
        <v>11.837837837837839</v>
      </c>
      <c r="AH41" s="83">
        <v>63593.280000000006</v>
      </c>
      <c r="AI41" s="84">
        <v>4906</v>
      </c>
      <c r="AJ41" s="76">
        <f t="shared" si="7"/>
        <v>12.962348145128415</v>
      </c>
      <c r="AK41" s="102"/>
      <c r="AL41" s="103"/>
    </row>
    <row r="42" spans="1:38" s="29" customFormat="1" ht="11.25">
      <c r="A42" s="32">
        <v>36</v>
      </c>
      <c r="B42" s="52"/>
      <c r="C42" s="53" t="s">
        <v>96</v>
      </c>
      <c r="D42" s="54" t="s">
        <v>41</v>
      </c>
      <c r="E42" s="101" t="s">
        <v>97</v>
      </c>
      <c r="F42" s="56">
        <v>42909</v>
      </c>
      <c r="G42" s="57" t="s">
        <v>49</v>
      </c>
      <c r="H42" s="58">
        <v>10</v>
      </c>
      <c r="I42" s="58">
        <v>1</v>
      </c>
      <c r="J42" s="99">
        <v>1</v>
      </c>
      <c r="K42" s="59">
        <v>9</v>
      </c>
      <c r="L42" s="60">
        <v>0</v>
      </c>
      <c r="M42" s="61">
        <v>0</v>
      </c>
      <c r="N42" s="60">
        <v>0</v>
      </c>
      <c r="O42" s="61">
        <v>0</v>
      </c>
      <c r="P42" s="60">
        <v>0</v>
      </c>
      <c r="Q42" s="61">
        <v>0</v>
      </c>
      <c r="R42" s="62">
        <f t="shared" si="1"/>
        <v>0</v>
      </c>
      <c r="S42" s="63">
        <f t="shared" si="2"/>
        <v>0</v>
      </c>
      <c r="T42" s="64">
        <f t="shared" si="16"/>
        <v>0</v>
      </c>
      <c r="U42" s="65" t="e">
        <f t="shared" si="17"/>
        <v>#DIV/0!</v>
      </c>
      <c r="V42" s="66">
        <v>0</v>
      </c>
      <c r="W42" s="67">
        <v>0</v>
      </c>
      <c r="X42" s="68">
        <f t="shared" si="12"/>
      </c>
      <c r="Y42" s="68">
        <f t="shared" si="13"/>
      </c>
      <c r="Z42" s="69">
        <v>2376</v>
      </c>
      <c r="AA42" s="70">
        <v>475</v>
      </c>
      <c r="AB42" s="64">
        <f t="shared" si="18"/>
        <v>475</v>
      </c>
      <c r="AC42" s="65">
        <f t="shared" si="6"/>
        <v>5.002105263157895</v>
      </c>
      <c r="AD42" s="104">
        <v>109</v>
      </c>
      <c r="AE42" s="106">
        <v>8</v>
      </c>
      <c r="AF42" s="73">
        <f t="shared" si="14"/>
        <v>20.798165137614678</v>
      </c>
      <c r="AG42" s="73">
        <f t="shared" si="15"/>
        <v>58.375</v>
      </c>
      <c r="AH42" s="74">
        <v>50106.8</v>
      </c>
      <c r="AI42" s="75">
        <v>4582</v>
      </c>
      <c r="AJ42" s="76">
        <f t="shared" si="7"/>
        <v>10.93557398515932</v>
      </c>
      <c r="AK42" s="102"/>
      <c r="AL42" s="103"/>
    </row>
    <row r="43" spans="1:38" s="29" customFormat="1" ht="11.25">
      <c r="A43" s="32">
        <v>37</v>
      </c>
      <c r="B43" s="52"/>
      <c r="C43" s="53" t="s">
        <v>95</v>
      </c>
      <c r="D43" s="54" t="s">
        <v>35</v>
      </c>
      <c r="E43" s="55" t="s">
        <v>94</v>
      </c>
      <c r="F43" s="56">
        <v>42909</v>
      </c>
      <c r="G43" s="57" t="s">
        <v>46</v>
      </c>
      <c r="H43" s="58">
        <v>21</v>
      </c>
      <c r="I43" s="58">
        <v>1</v>
      </c>
      <c r="J43" s="99">
        <v>1</v>
      </c>
      <c r="K43" s="59">
        <v>3</v>
      </c>
      <c r="L43" s="60">
        <v>0</v>
      </c>
      <c r="M43" s="61">
        <v>0</v>
      </c>
      <c r="N43" s="60">
        <v>0</v>
      </c>
      <c r="O43" s="61">
        <v>0</v>
      </c>
      <c r="P43" s="60">
        <v>0</v>
      </c>
      <c r="Q43" s="61">
        <v>0</v>
      </c>
      <c r="R43" s="62">
        <f t="shared" si="1"/>
        <v>0</v>
      </c>
      <c r="S43" s="63">
        <f t="shared" si="2"/>
        <v>0</v>
      </c>
      <c r="T43" s="64">
        <f t="shared" si="16"/>
        <v>0</v>
      </c>
      <c r="U43" s="65" t="e">
        <f t="shared" si="17"/>
        <v>#DIV/0!</v>
      </c>
      <c r="V43" s="66">
        <v>7064.73</v>
      </c>
      <c r="W43" s="67">
        <v>459</v>
      </c>
      <c r="X43" s="68">
        <f t="shared" si="12"/>
        <v>-1</v>
      </c>
      <c r="Y43" s="68">
        <f t="shared" si="13"/>
        <v>-1</v>
      </c>
      <c r="Z43" s="69">
        <v>2376</v>
      </c>
      <c r="AA43" s="85">
        <v>475</v>
      </c>
      <c r="AB43" s="64">
        <f t="shared" si="18"/>
        <v>475</v>
      </c>
      <c r="AC43" s="65">
        <f t="shared" si="6"/>
        <v>5.002105263157895</v>
      </c>
      <c r="AD43" s="104">
        <v>13002.68</v>
      </c>
      <c r="AE43" s="105">
        <v>937</v>
      </c>
      <c r="AF43" s="73">
        <f t="shared" si="14"/>
        <v>-0.8172684400446677</v>
      </c>
      <c r="AG43" s="73">
        <f t="shared" si="15"/>
        <v>-0.49306296691568835</v>
      </c>
      <c r="AH43" s="83">
        <v>46689.57</v>
      </c>
      <c r="AI43" s="84">
        <v>3606</v>
      </c>
      <c r="AJ43" s="76">
        <f t="shared" si="7"/>
        <v>12.947745424292846</v>
      </c>
      <c r="AK43" s="102"/>
      <c r="AL43" s="103"/>
    </row>
    <row r="44" spans="1:38" s="29" customFormat="1" ht="11.25">
      <c r="A44" s="32">
        <v>38</v>
      </c>
      <c r="B44" s="52"/>
      <c r="C44" s="89" t="s">
        <v>99</v>
      </c>
      <c r="D44" s="54"/>
      <c r="E44" s="90" t="s">
        <v>105</v>
      </c>
      <c r="F44" s="56">
        <v>42930</v>
      </c>
      <c r="G44" s="57" t="s">
        <v>46</v>
      </c>
      <c r="H44" s="58">
        <v>12</v>
      </c>
      <c r="I44" s="58">
        <v>1</v>
      </c>
      <c r="J44" s="99">
        <v>1</v>
      </c>
      <c r="K44" s="59">
        <v>2</v>
      </c>
      <c r="L44" s="60">
        <v>0</v>
      </c>
      <c r="M44" s="61">
        <v>0</v>
      </c>
      <c r="N44" s="60">
        <v>0</v>
      </c>
      <c r="O44" s="61">
        <v>0</v>
      </c>
      <c r="P44" s="60">
        <v>0</v>
      </c>
      <c r="Q44" s="61">
        <v>0</v>
      </c>
      <c r="R44" s="62">
        <f t="shared" si="1"/>
        <v>0</v>
      </c>
      <c r="S44" s="63">
        <f t="shared" si="2"/>
        <v>0</v>
      </c>
      <c r="T44" s="64">
        <f t="shared" si="16"/>
        <v>0</v>
      </c>
      <c r="U44" s="65" t="e">
        <f t="shared" si="17"/>
        <v>#DIV/0!</v>
      </c>
      <c r="V44" s="66">
        <v>5609.86</v>
      </c>
      <c r="W44" s="67">
        <v>588</v>
      </c>
      <c r="X44" s="68">
        <f t="shared" si="12"/>
        <v>-1</v>
      </c>
      <c r="Y44" s="68">
        <f t="shared" si="13"/>
        <v>-1</v>
      </c>
      <c r="Z44" s="69">
        <v>2376</v>
      </c>
      <c r="AA44" s="85">
        <v>475</v>
      </c>
      <c r="AB44" s="64">
        <f t="shared" si="18"/>
        <v>475</v>
      </c>
      <c r="AC44" s="65">
        <f t="shared" si="6"/>
        <v>5.002105263157895</v>
      </c>
      <c r="AD44" s="104">
        <v>10263.91</v>
      </c>
      <c r="AE44" s="105">
        <v>964</v>
      </c>
      <c r="AF44" s="73">
        <f t="shared" si="14"/>
        <v>-0.7685092718077224</v>
      </c>
      <c r="AG44" s="73">
        <f t="shared" si="15"/>
        <v>-0.5072614107883817</v>
      </c>
      <c r="AH44" s="83">
        <v>12639.91</v>
      </c>
      <c r="AI44" s="84">
        <v>1439</v>
      </c>
      <c r="AJ44" s="76">
        <f t="shared" si="7"/>
        <v>8.783815149409312</v>
      </c>
      <c r="AK44" s="102"/>
      <c r="AL44" s="103"/>
    </row>
    <row r="45" spans="1:38" s="29" customFormat="1" ht="11.25">
      <c r="A45" s="32">
        <v>39</v>
      </c>
      <c r="B45" s="86"/>
      <c r="C45" s="53" t="s">
        <v>119</v>
      </c>
      <c r="D45" s="54" t="s">
        <v>38</v>
      </c>
      <c r="E45" s="55" t="s">
        <v>119</v>
      </c>
      <c r="F45" s="56">
        <v>42958</v>
      </c>
      <c r="G45" s="57" t="s">
        <v>49</v>
      </c>
      <c r="H45" s="58">
        <v>18</v>
      </c>
      <c r="I45" s="58">
        <v>3</v>
      </c>
      <c r="J45" s="99">
        <v>3</v>
      </c>
      <c r="K45" s="59">
        <v>5</v>
      </c>
      <c r="L45" s="60">
        <v>0</v>
      </c>
      <c r="M45" s="61">
        <v>0</v>
      </c>
      <c r="N45" s="60">
        <v>0</v>
      </c>
      <c r="O45" s="61">
        <v>0</v>
      </c>
      <c r="P45" s="60">
        <v>0</v>
      </c>
      <c r="Q45" s="61">
        <v>0</v>
      </c>
      <c r="R45" s="62">
        <f t="shared" si="1"/>
        <v>0</v>
      </c>
      <c r="S45" s="63">
        <f t="shared" si="2"/>
        <v>0</v>
      </c>
      <c r="T45" s="64">
        <f t="shared" si="16"/>
        <v>0</v>
      </c>
      <c r="U45" s="65" t="e">
        <f t="shared" si="17"/>
        <v>#DIV/0!</v>
      </c>
      <c r="V45" s="66">
        <v>3903.0199999999995</v>
      </c>
      <c r="W45" s="67">
        <v>223</v>
      </c>
      <c r="X45" s="68">
        <f t="shared" si="12"/>
        <v>-1</v>
      </c>
      <c r="Y45" s="68">
        <f t="shared" si="13"/>
        <v>-1</v>
      </c>
      <c r="Z45" s="69">
        <v>5417</v>
      </c>
      <c r="AA45" s="70">
        <v>428</v>
      </c>
      <c r="AB45" s="64">
        <f t="shared" si="18"/>
        <v>142.66666666666666</v>
      </c>
      <c r="AC45" s="65">
        <f t="shared" si="6"/>
        <v>12.656542056074766</v>
      </c>
      <c r="AD45" s="104">
        <v>10346.17</v>
      </c>
      <c r="AE45" s="106">
        <v>655</v>
      </c>
      <c r="AF45" s="73">
        <f t="shared" si="14"/>
        <v>-0.4764246092998665</v>
      </c>
      <c r="AG45" s="73">
        <f t="shared" si="15"/>
        <v>-0.3465648854961832</v>
      </c>
      <c r="AH45" s="74">
        <v>178218.11000000002</v>
      </c>
      <c r="AI45" s="75">
        <v>11209</v>
      </c>
      <c r="AJ45" s="76">
        <f t="shared" si="7"/>
        <v>15.899554822018022</v>
      </c>
      <c r="AK45" s="102"/>
      <c r="AL45" s="103"/>
    </row>
    <row r="46" spans="1:38" s="29" customFormat="1" ht="11.25">
      <c r="A46" s="32">
        <v>40</v>
      </c>
      <c r="B46" s="52"/>
      <c r="C46" s="53" t="s">
        <v>70</v>
      </c>
      <c r="D46" s="54"/>
      <c r="E46" s="55" t="s">
        <v>70</v>
      </c>
      <c r="F46" s="56">
        <v>42706</v>
      </c>
      <c r="G46" s="57" t="s">
        <v>50</v>
      </c>
      <c r="H46" s="58">
        <v>16</v>
      </c>
      <c r="I46" s="58">
        <v>1</v>
      </c>
      <c r="J46" s="99">
        <v>1</v>
      </c>
      <c r="K46" s="59">
        <v>18</v>
      </c>
      <c r="L46" s="60">
        <v>0</v>
      </c>
      <c r="M46" s="61">
        <v>0</v>
      </c>
      <c r="N46" s="60">
        <v>0</v>
      </c>
      <c r="O46" s="61">
        <v>0</v>
      </c>
      <c r="P46" s="60">
        <v>0</v>
      </c>
      <c r="Q46" s="61">
        <v>0</v>
      </c>
      <c r="R46" s="62">
        <f t="shared" si="1"/>
        <v>0</v>
      </c>
      <c r="S46" s="63">
        <f t="shared" si="2"/>
        <v>0</v>
      </c>
      <c r="T46" s="64">
        <f t="shared" si="16"/>
        <v>0</v>
      </c>
      <c r="U46" s="65" t="e">
        <f t="shared" si="17"/>
        <v>#DIV/0!</v>
      </c>
      <c r="V46" s="66">
        <v>0</v>
      </c>
      <c r="W46" s="67">
        <v>0</v>
      </c>
      <c r="X46" s="68">
        <f t="shared" si="12"/>
      </c>
      <c r="Y46" s="68">
        <f t="shared" si="13"/>
      </c>
      <c r="Z46" s="69">
        <v>2138.4</v>
      </c>
      <c r="AA46" s="70">
        <v>428</v>
      </c>
      <c r="AB46" s="64">
        <f t="shared" si="18"/>
        <v>428</v>
      </c>
      <c r="AC46" s="65">
        <f t="shared" si="6"/>
        <v>4.996261682242991</v>
      </c>
      <c r="AD46" s="104">
        <v>1425.6</v>
      </c>
      <c r="AE46" s="106">
        <v>285</v>
      </c>
      <c r="AF46" s="73">
        <f t="shared" si="14"/>
        <v>0.5000000000000001</v>
      </c>
      <c r="AG46" s="73">
        <f t="shared" si="15"/>
        <v>0.5017543859649123</v>
      </c>
      <c r="AH46" s="74">
        <v>221492.74</v>
      </c>
      <c r="AI46" s="75">
        <v>23925</v>
      </c>
      <c r="AJ46" s="76">
        <f t="shared" si="7"/>
        <v>9.257794775339603</v>
      </c>
      <c r="AK46" s="102"/>
      <c r="AL46" s="103"/>
    </row>
    <row r="47" spans="1:38" s="29" customFormat="1" ht="11.25">
      <c r="A47" s="32">
        <v>41</v>
      </c>
      <c r="B47" s="52"/>
      <c r="C47" s="53" t="s">
        <v>47</v>
      </c>
      <c r="D47" s="54" t="s">
        <v>38</v>
      </c>
      <c r="E47" s="55" t="s">
        <v>48</v>
      </c>
      <c r="F47" s="56">
        <v>42396</v>
      </c>
      <c r="G47" s="57" t="s">
        <v>49</v>
      </c>
      <c r="H47" s="58">
        <v>9</v>
      </c>
      <c r="I47" s="58">
        <v>1</v>
      </c>
      <c r="J47" s="99">
        <v>1</v>
      </c>
      <c r="K47" s="59">
        <v>19</v>
      </c>
      <c r="L47" s="60">
        <v>0</v>
      </c>
      <c r="M47" s="61">
        <v>0</v>
      </c>
      <c r="N47" s="60">
        <v>0</v>
      </c>
      <c r="O47" s="61">
        <v>0</v>
      </c>
      <c r="P47" s="60">
        <v>0</v>
      </c>
      <c r="Q47" s="61">
        <v>0</v>
      </c>
      <c r="R47" s="62">
        <f t="shared" si="1"/>
        <v>0</v>
      </c>
      <c r="S47" s="63">
        <f t="shared" si="2"/>
        <v>0</v>
      </c>
      <c r="T47" s="64">
        <f t="shared" si="16"/>
        <v>0</v>
      </c>
      <c r="U47" s="65" t="e">
        <f t="shared" si="17"/>
        <v>#DIV/0!</v>
      </c>
      <c r="V47" s="66">
        <v>0</v>
      </c>
      <c r="W47" s="67">
        <v>0</v>
      </c>
      <c r="X47" s="68">
        <f t="shared" si="12"/>
      </c>
      <c r="Y47" s="68">
        <f t="shared" si="13"/>
      </c>
      <c r="Z47" s="69">
        <v>2138.4</v>
      </c>
      <c r="AA47" s="70">
        <v>428</v>
      </c>
      <c r="AB47" s="64">
        <f t="shared" si="18"/>
        <v>428</v>
      </c>
      <c r="AC47" s="65">
        <f t="shared" si="6"/>
        <v>4.996261682242991</v>
      </c>
      <c r="AD47" s="104">
        <v>420</v>
      </c>
      <c r="AE47" s="106">
        <v>35</v>
      </c>
      <c r="AF47" s="73">
        <f t="shared" si="14"/>
        <v>4.091428571428572</v>
      </c>
      <c r="AG47" s="73">
        <f t="shared" si="15"/>
        <v>11.228571428571428</v>
      </c>
      <c r="AH47" s="74">
        <v>252302.2</v>
      </c>
      <c r="AI47" s="75">
        <v>21293</v>
      </c>
      <c r="AJ47" s="76">
        <f t="shared" si="7"/>
        <v>11.849067768750293</v>
      </c>
      <c r="AK47" s="102"/>
      <c r="AL47" s="103"/>
    </row>
    <row r="48" spans="1:38" s="29" customFormat="1" ht="11.25">
      <c r="A48" s="32">
        <v>42</v>
      </c>
      <c r="B48" s="52"/>
      <c r="C48" s="53" t="s">
        <v>62</v>
      </c>
      <c r="D48" s="54"/>
      <c r="E48" s="55" t="s">
        <v>63</v>
      </c>
      <c r="F48" s="56">
        <v>42643</v>
      </c>
      <c r="G48" s="57" t="s">
        <v>46</v>
      </c>
      <c r="H48" s="58">
        <v>25</v>
      </c>
      <c r="I48" s="58">
        <v>1</v>
      </c>
      <c r="J48" s="99">
        <v>1</v>
      </c>
      <c r="K48" s="59">
        <v>15</v>
      </c>
      <c r="L48" s="60">
        <v>0</v>
      </c>
      <c r="M48" s="61">
        <v>0</v>
      </c>
      <c r="N48" s="60">
        <v>0</v>
      </c>
      <c r="O48" s="61">
        <v>0</v>
      </c>
      <c r="P48" s="60">
        <v>0</v>
      </c>
      <c r="Q48" s="61">
        <v>0</v>
      </c>
      <c r="R48" s="62">
        <f t="shared" si="1"/>
        <v>0</v>
      </c>
      <c r="S48" s="63">
        <f t="shared" si="2"/>
        <v>0</v>
      </c>
      <c r="T48" s="64">
        <f t="shared" si="16"/>
        <v>0</v>
      </c>
      <c r="U48" s="65" t="e">
        <f t="shared" si="17"/>
        <v>#DIV/0!</v>
      </c>
      <c r="V48" s="66">
        <v>0</v>
      </c>
      <c r="W48" s="67">
        <v>0</v>
      </c>
      <c r="X48" s="68">
        <f t="shared" si="12"/>
      </c>
      <c r="Y48" s="68">
        <f t="shared" si="13"/>
      </c>
      <c r="Z48" s="69">
        <v>2138.4</v>
      </c>
      <c r="AA48" s="85">
        <v>428</v>
      </c>
      <c r="AB48" s="64">
        <f t="shared" si="18"/>
        <v>428</v>
      </c>
      <c r="AC48" s="65">
        <f t="shared" si="6"/>
        <v>4.996261682242991</v>
      </c>
      <c r="AD48" s="104">
        <v>7128.01</v>
      </c>
      <c r="AE48" s="105">
        <v>1426</v>
      </c>
      <c r="AF48" s="73">
        <f t="shared" si="14"/>
        <v>-0.7000004208748305</v>
      </c>
      <c r="AG48" s="73">
        <f t="shared" si="15"/>
        <v>-0.699859747545582</v>
      </c>
      <c r="AH48" s="83">
        <v>247030.39000000004</v>
      </c>
      <c r="AI48" s="84">
        <v>20930</v>
      </c>
      <c r="AJ48" s="76">
        <f t="shared" si="7"/>
        <v>11.802694218824655</v>
      </c>
      <c r="AK48" s="102"/>
      <c r="AL48" s="103"/>
    </row>
    <row r="49" spans="1:38" s="29" customFormat="1" ht="11.25">
      <c r="A49" s="32">
        <v>43</v>
      </c>
      <c r="B49" s="52"/>
      <c r="C49" s="53" t="s">
        <v>52</v>
      </c>
      <c r="D49" s="54" t="s">
        <v>38</v>
      </c>
      <c r="E49" s="55" t="s">
        <v>53</v>
      </c>
      <c r="F49" s="56">
        <v>42734</v>
      </c>
      <c r="G49" s="57" t="s">
        <v>49</v>
      </c>
      <c r="H49" s="58">
        <v>8</v>
      </c>
      <c r="I49" s="58">
        <v>1</v>
      </c>
      <c r="J49" s="99">
        <v>1</v>
      </c>
      <c r="K49" s="59">
        <v>19</v>
      </c>
      <c r="L49" s="60">
        <v>0</v>
      </c>
      <c r="M49" s="61">
        <v>0</v>
      </c>
      <c r="N49" s="60">
        <v>0</v>
      </c>
      <c r="O49" s="61">
        <v>0</v>
      </c>
      <c r="P49" s="60">
        <v>0</v>
      </c>
      <c r="Q49" s="61">
        <v>0</v>
      </c>
      <c r="R49" s="62">
        <f t="shared" si="1"/>
        <v>0</v>
      </c>
      <c r="S49" s="63">
        <f t="shared" si="2"/>
        <v>0</v>
      </c>
      <c r="T49" s="64">
        <f t="shared" si="16"/>
        <v>0</v>
      </c>
      <c r="U49" s="65" t="e">
        <f t="shared" si="17"/>
        <v>#DIV/0!</v>
      </c>
      <c r="V49" s="66">
        <v>0</v>
      </c>
      <c r="W49" s="67">
        <v>0</v>
      </c>
      <c r="X49" s="68">
        <f t="shared" si="12"/>
      </c>
      <c r="Y49" s="68">
        <f t="shared" si="13"/>
      </c>
      <c r="Z49" s="69">
        <v>2138.4</v>
      </c>
      <c r="AA49" s="70">
        <v>428</v>
      </c>
      <c r="AB49" s="64">
        <f t="shared" si="18"/>
        <v>428</v>
      </c>
      <c r="AC49" s="65">
        <f t="shared" si="6"/>
        <v>4.996261682242991</v>
      </c>
      <c r="AD49" s="104">
        <v>2376</v>
      </c>
      <c r="AE49" s="106">
        <v>475</v>
      </c>
      <c r="AF49" s="73">
        <f t="shared" si="14"/>
        <v>-0.09999999999999996</v>
      </c>
      <c r="AG49" s="73">
        <f t="shared" si="15"/>
        <v>-0.09894736842105263</v>
      </c>
      <c r="AH49" s="74">
        <v>152402.8</v>
      </c>
      <c r="AI49" s="75">
        <v>14111</v>
      </c>
      <c r="AJ49" s="76">
        <f t="shared" si="7"/>
        <v>10.80028346679895</v>
      </c>
      <c r="AK49" s="102"/>
      <c r="AL49" s="103"/>
    </row>
    <row r="50" spans="1:38" s="29" customFormat="1" ht="11.25">
      <c r="A50" s="32">
        <v>44</v>
      </c>
      <c r="B50" s="52"/>
      <c r="C50" s="53" t="s">
        <v>69</v>
      </c>
      <c r="D50" s="54"/>
      <c r="E50" s="55" t="s">
        <v>69</v>
      </c>
      <c r="F50" s="56">
        <v>42706</v>
      </c>
      <c r="G50" s="57" t="s">
        <v>50</v>
      </c>
      <c r="H50" s="58">
        <v>10</v>
      </c>
      <c r="I50" s="58">
        <v>1</v>
      </c>
      <c r="J50" s="99">
        <v>1</v>
      </c>
      <c r="K50" s="59">
        <v>15</v>
      </c>
      <c r="L50" s="60">
        <v>0</v>
      </c>
      <c r="M50" s="61">
        <v>0</v>
      </c>
      <c r="N50" s="60">
        <v>0</v>
      </c>
      <c r="O50" s="61">
        <v>0</v>
      </c>
      <c r="P50" s="60">
        <v>0</v>
      </c>
      <c r="Q50" s="61">
        <v>0</v>
      </c>
      <c r="R50" s="62">
        <f t="shared" si="1"/>
        <v>0</v>
      </c>
      <c r="S50" s="63">
        <f t="shared" si="2"/>
        <v>0</v>
      </c>
      <c r="T50" s="64">
        <f t="shared" si="16"/>
        <v>0</v>
      </c>
      <c r="U50" s="65" t="e">
        <f t="shared" si="17"/>
        <v>#DIV/0!</v>
      </c>
      <c r="V50" s="66">
        <v>0</v>
      </c>
      <c r="W50" s="67">
        <v>0</v>
      </c>
      <c r="X50" s="68">
        <f t="shared" si="12"/>
      </c>
      <c r="Y50" s="68">
        <f t="shared" si="13"/>
      </c>
      <c r="Z50" s="69">
        <v>2138.4</v>
      </c>
      <c r="AA50" s="70">
        <v>428</v>
      </c>
      <c r="AB50" s="64">
        <f t="shared" si="18"/>
        <v>428</v>
      </c>
      <c r="AC50" s="65">
        <f t="shared" si="6"/>
        <v>4.996261682242991</v>
      </c>
      <c r="AD50" s="104">
        <v>2376</v>
      </c>
      <c r="AE50" s="106">
        <v>475</v>
      </c>
      <c r="AF50" s="73">
        <f t="shared" si="14"/>
        <v>-0.09999999999999996</v>
      </c>
      <c r="AG50" s="73">
        <f t="shared" si="15"/>
        <v>-0.09894736842105263</v>
      </c>
      <c r="AH50" s="74">
        <v>72514.73999999999</v>
      </c>
      <c r="AI50" s="75">
        <v>9434</v>
      </c>
      <c r="AJ50" s="76">
        <f t="shared" si="7"/>
        <v>7.686531693873223</v>
      </c>
      <c r="AK50" s="102"/>
      <c r="AL50" s="103"/>
    </row>
    <row r="51" spans="1:38" s="29" customFormat="1" ht="11.25">
      <c r="A51" s="32">
        <v>45</v>
      </c>
      <c r="B51" s="52"/>
      <c r="C51" s="53" t="s">
        <v>81</v>
      </c>
      <c r="D51" s="54" t="s">
        <v>33</v>
      </c>
      <c r="E51" s="55" t="s">
        <v>82</v>
      </c>
      <c r="F51" s="56">
        <v>42846</v>
      </c>
      <c r="G51" s="57" t="s">
        <v>49</v>
      </c>
      <c r="H51" s="58">
        <v>13</v>
      </c>
      <c r="I51" s="58">
        <v>1</v>
      </c>
      <c r="J51" s="99">
        <v>1</v>
      </c>
      <c r="K51" s="59">
        <v>15</v>
      </c>
      <c r="L51" s="60">
        <v>0</v>
      </c>
      <c r="M51" s="61">
        <v>0</v>
      </c>
      <c r="N51" s="60">
        <v>0</v>
      </c>
      <c r="O51" s="61">
        <v>0</v>
      </c>
      <c r="P51" s="60">
        <v>0</v>
      </c>
      <c r="Q51" s="61">
        <v>0</v>
      </c>
      <c r="R51" s="62">
        <f t="shared" si="1"/>
        <v>0</v>
      </c>
      <c r="S51" s="63">
        <f t="shared" si="2"/>
        <v>0</v>
      </c>
      <c r="T51" s="64">
        <f t="shared" si="16"/>
        <v>0</v>
      </c>
      <c r="U51" s="65" t="e">
        <f t="shared" si="17"/>
        <v>#DIV/0!</v>
      </c>
      <c r="V51" s="66">
        <v>0</v>
      </c>
      <c r="W51" s="67">
        <v>0</v>
      </c>
      <c r="X51" s="68">
        <f t="shared" si="12"/>
      </c>
      <c r="Y51" s="68">
        <f t="shared" si="13"/>
      </c>
      <c r="Z51" s="69">
        <v>2138.4</v>
      </c>
      <c r="AA51" s="70">
        <v>428</v>
      </c>
      <c r="AB51" s="64">
        <f t="shared" si="18"/>
        <v>428</v>
      </c>
      <c r="AC51" s="65">
        <f t="shared" si="6"/>
        <v>4.996261682242991</v>
      </c>
      <c r="AD51" s="104">
        <v>3564</v>
      </c>
      <c r="AE51" s="106">
        <v>713</v>
      </c>
      <c r="AF51" s="73">
        <f t="shared" si="14"/>
        <v>-0.39999999999999997</v>
      </c>
      <c r="AG51" s="73">
        <f t="shared" si="15"/>
        <v>-0.3997194950911641</v>
      </c>
      <c r="AH51" s="74">
        <v>90341.51</v>
      </c>
      <c r="AI51" s="75">
        <v>8722</v>
      </c>
      <c r="AJ51" s="76">
        <f t="shared" si="7"/>
        <v>10.357889245585874</v>
      </c>
      <c r="AK51" s="102"/>
      <c r="AL51" s="103"/>
    </row>
    <row r="52" spans="1:38" s="29" customFormat="1" ht="11.25">
      <c r="A52" s="32">
        <v>46</v>
      </c>
      <c r="B52" s="52"/>
      <c r="C52" s="53" t="s">
        <v>68</v>
      </c>
      <c r="D52" s="54"/>
      <c r="E52" s="55" t="s">
        <v>68</v>
      </c>
      <c r="F52" s="56">
        <v>42678</v>
      </c>
      <c r="G52" s="57" t="s">
        <v>50</v>
      </c>
      <c r="H52" s="58">
        <v>12</v>
      </c>
      <c r="I52" s="58">
        <v>1</v>
      </c>
      <c r="J52" s="99">
        <v>1</v>
      </c>
      <c r="K52" s="59">
        <v>14</v>
      </c>
      <c r="L52" s="60">
        <v>0</v>
      </c>
      <c r="M52" s="61">
        <v>0</v>
      </c>
      <c r="N52" s="60">
        <v>0</v>
      </c>
      <c r="O52" s="61">
        <v>0</v>
      </c>
      <c r="P52" s="60">
        <v>0</v>
      </c>
      <c r="Q52" s="61">
        <v>0</v>
      </c>
      <c r="R52" s="62">
        <f t="shared" si="1"/>
        <v>0</v>
      </c>
      <c r="S52" s="63">
        <f t="shared" si="2"/>
        <v>0</v>
      </c>
      <c r="T52" s="64">
        <f t="shared" si="16"/>
        <v>0</v>
      </c>
      <c r="U52" s="65" t="e">
        <f t="shared" si="17"/>
        <v>#DIV/0!</v>
      </c>
      <c r="V52" s="66">
        <v>0</v>
      </c>
      <c r="W52" s="67">
        <v>0</v>
      </c>
      <c r="X52" s="68">
        <f t="shared" si="12"/>
      </c>
      <c r="Y52" s="68">
        <f t="shared" si="13"/>
      </c>
      <c r="Z52" s="69">
        <v>2138.4</v>
      </c>
      <c r="AA52" s="70">
        <v>428</v>
      </c>
      <c r="AB52" s="64">
        <f t="shared" si="18"/>
        <v>428</v>
      </c>
      <c r="AC52" s="65">
        <f t="shared" si="6"/>
        <v>4.996261682242991</v>
      </c>
      <c r="AD52" s="104">
        <v>2376</v>
      </c>
      <c r="AE52" s="106">
        <v>475</v>
      </c>
      <c r="AF52" s="73">
        <f t="shared" si="14"/>
        <v>-0.09999999999999996</v>
      </c>
      <c r="AG52" s="73">
        <f t="shared" si="15"/>
        <v>-0.09894736842105263</v>
      </c>
      <c r="AH52" s="74">
        <v>64830.299999999996</v>
      </c>
      <c r="AI52" s="75">
        <v>7798</v>
      </c>
      <c r="AJ52" s="76">
        <f t="shared" si="7"/>
        <v>8.313708643241856</v>
      </c>
      <c r="AK52" s="102"/>
      <c r="AL52" s="103"/>
    </row>
    <row r="53" spans="1:38" s="29" customFormat="1" ht="11.25">
      <c r="A53" s="32">
        <v>47</v>
      </c>
      <c r="B53" s="52"/>
      <c r="C53" s="53" t="s">
        <v>78</v>
      </c>
      <c r="D53" s="54" t="s">
        <v>39</v>
      </c>
      <c r="E53" s="55" t="s">
        <v>79</v>
      </c>
      <c r="F53" s="56">
        <v>42804</v>
      </c>
      <c r="G53" s="57" t="s">
        <v>46</v>
      </c>
      <c r="H53" s="58">
        <v>192</v>
      </c>
      <c r="I53" s="58">
        <v>1</v>
      </c>
      <c r="J53" s="99">
        <v>1</v>
      </c>
      <c r="K53" s="59">
        <v>19</v>
      </c>
      <c r="L53" s="60">
        <v>0</v>
      </c>
      <c r="M53" s="61">
        <v>0</v>
      </c>
      <c r="N53" s="60">
        <v>0</v>
      </c>
      <c r="O53" s="61">
        <v>0</v>
      </c>
      <c r="P53" s="60">
        <v>0</v>
      </c>
      <c r="Q53" s="61">
        <v>0</v>
      </c>
      <c r="R53" s="62">
        <f t="shared" si="1"/>
        <v>0</v>
      </c>
      <c r="S53" s="63">
        <f t="shared" si="2"/>
        <v>0</v>
      </c>
      <c r="T53" s="64">
        <f t="shared" si="16"/>
        <v>0</v>
      </c>
      <c r="U53" s="65" t="e">
        <f t="shared" si="17"/>
        <v>#DIV/0!</v>
      </c>
      <c r="V53" s="66">
        <v>0</v>
      </c>
      <c r="W53" s="67">
        <v>0</v>
      </c>
      <c r="X53" s="68">
        <f t="shared" si="12"/>
      </c>
      <c r="Y53" s="68">
        <f t="shared" si="13"/>
      </c>
      <c r="Z53" s="69">
        <v>1663.2</v>
      </c>
      <c r="AA53" s="85">
        <v>333</v>
      </c>
      <c r="AB53" s="64">
        <f t="shared" si="18"/>
        <v>333</v>
      </c>
      <c r="AC53" s="65">
        <f t="shared" si="6"/>
        <v>4.994594594594595</v>
      </c>
      <c r="AD53" s="104">
        <v>2376</v>
      </c>
      <c r="AE53" s="105">
        <v>475</v>
      </c>
      <c r="AF53" s="73">
        <f t="shared" si="14"/>
        <v>-0.3</v>
      </c>
      <c r="AG53" s="73">
        <f t="shared" si="15"/>
        <v>-0.29894736842105263</v>
      </c>
      <c r="AH53" s="83">
        <v>1369757</v>
      </c>
      <c r="AI53" s="84">
        <v>126455</v>
      </c>
      <c r="AJ53" s="76">
        <f t="shared" si="7"/>
        <v>10.831971847692856</v>
      </c>
      <c r="AK53" s="102"/>
      <c r="AL53" s="103"/>
    </row>
    <row r="54" spans="1:38" s="29" customFormat="1" ht="11.25">
      <c r="A54" s="32">
        <v>48</v>
      </c>
      <c r="B54" s="52"/>
      <c r="C54" s="53" t="s">
        <v>56</v>
      </c>
      <c r="D54" s="54" t="s">
        <v>39</v>
      </c>
      <c r="E54" s="55" t="s">
        <v>56</v>
      </c>
      <c r="F54" s="56">
        <v>42538</v>
      </c>
      <c r="G54" s="57" t="s">
        <v>46</v>
      </c>
      <c r="H54" s="58">
        <v>168</v>
      </c>
      <c r="I54" s="58">
        <v>1</v>
      </c>
      <c r="J54" s="99">
        <v>1</v>
      </c>
      <c r="K54" s="59">
        <v>30</v>
      </c>
      <c r="L54" s="60">
        <v>0</v>
      </c>
      <c r="M54" s="61">
        <v>0</v>
      </c>
      <c r="N54" s="60">
        <v>0</v>
      </c>
      <c r="O54" s="61">
        <v>0</v>
      </c>
      <c r="P54" s="60">
        <v>0</v>
      </c>
      <c r="Q54" s="61">
        <v>0</v>
      </c>
      <c r="R54" s="62">
        <f t="shared" si="1"/>
        <v>0</v>
      </c>
      <c r="S54" s="63">
        <f t="shared" si="2"/>
        <v>0</v>
      </c>
      <c r="T54" s="64">
        <f t="shared" si="16"/>
        <v>0</v>
      </c>
      <c r="U54" s="65" t="e">
        <f t="shared" si="17"/>
        <v>#DIV/0!</v>
      </c>
      <c r="V54" s="66">
        <v>0</v>
      </c>
      <c r="W54" s="67">
        <v>0</v>
      </c>
      <c r="X54" s="68">
        <f t="shared" si="12"/>
      </c>
      <c r="Y54" s="68">
        <f t="shared" si="13"/>
      </c>
      <c r="Z54" s="69">
        <v>1663.2</v>
      </c>
      <c r="AA54" s="85">
        <v>333</v>
      </c>
      <c r="AB54" s="64">
        <f t="shared" si="18"/>
        <v>333</v>
      </c>
      <c r="AC54" s="65">
        <f t="shared" si="6"/>
        <v>4.994594594594595</v>
      </c>
      <c r="AD54" s="104">
        <v>1782</v>
      </c>
      <c r="AE54" s="105">
        <v>356</v>
      </c>
      <c r="AF54" s="73">
        <f t="shared" si="14"/>
        <v>-0.06666666666666664</v>
      </c>
      <c r="AG54" s="73">
        <f t="shared" si="15"/>
        <v>-0.06460674157303371</v>
      </c>
      <c r="AH54" s="83">
        <v>835487.5899999999</v>
      </c>
      <c r="AI54" s="84">
        <v>75025</v>
      </c>
      <c r="AJ54" s="76">
        <f t="shared" si="7"/>
        <v>11.136122492502498</v>
      </c>
      <c r="AK54" s="102"/>
      <c r="AL54" s="103"/>
    </row>
    <row r="55" spans="1:38" s="29" customFormat="1" ht="11.25">
      <c r="A55" s="32">
        <v>49</v>
      </c>
      <c r="B55" s="52"/>
      <c r="C55" s="53" t="s">
        <v>57</v>
      </c>
      <c r="D55" s="54" t="s">
        <v>39</v>
      </c>
      <c r="E55" s="55" t="s">
        <v>58</v>
      </c>
      <c r="F55" s="56">
        <v>42706</v>
      </c>
      <c r="G55" s="57" t="s">
        <v>46</v>
      </c>
      <c r="H55" s="58">
        <v>107</v>
      </c>
      <c r="I55" s="58">
        <v>1</v>
      </c>
      <c r="J55" s="99">
        <v>1</v>
      </c>
      <c r="K55" s="59">
        <v>22</v>
      </c>
      <c r="L55" s="60">
        <v>0</v>
      </c>
      <c r="M55" s="61">
        <v>0</v>
      </c>
      <c r="N55" s="60">
        <v>0</v>
      </c>
      <c r="O55" s="61">
        <v>0</v>
      </c>
      <c r="P55" s="60">
        <v>0</v>
      </c>
      <c r="Q55" s="61">
        <v>0</v>
      </c>
      <c r="R55" s="62">
        <f t="shared" si="1"/>
        <v>0</v>
      </c>
      <c r="S55" s="63">
        <f t="shared" si="2"/>
        <v>0</v>
      </c>
      <c r="T55" s="64">
        <f t="shared" si="16"/>
        <v>0</v>
      </c>
      <c r="U55" s="65" t="e">
        <f t="shared" si="17"/>
        <v>#DIV/0!</v>
      </c>
      <c r="V55" s="66">
        <v>0</v>
      </c>
      <c r="W55" s="67">
        <v>0</v>
      </c>
      <c r="X55" s="68">
        <f t="shared" si="12"/>
      </c>
      <c r="Y55" s="68">
        <f t="shared" si="13"/>
      </c>
      <c r="Z55" s="69">
        <v>1663.2</v>
      </c>
      <c r="AA55" s="85">
        <v>333</v>
      </c>
      <c r="AB55" s="64">
        <f t="shared" si="18"/>
        <v>333</v>
      </c>
      <c r="AC55" s="65">
        <f t="shared" si="6"/>
        <v>4.994594594594595</v>
      </c>
      <c r="AD55" s="104">
        <v>4752</v>
      </c>
      <c r="AE55" s="105">
        <v>950</v>
      </c>
      <c r="AF55" s="73">
        <f t="shared" si="14"/>
        <v>-0.65</v>
      </c>
      <c r="AG55" s="73">
        <f t="shared" si="15"/>
        <v>-0.6494736842105263</v>
      </c>
      <c r="AH55" s="83">
        <v>619626.4599999998</v>
      </c>
      <c r="AI55" s="84">
        <v>62595</v>
      </c>
      <c r="AJ55" s="76">
        <f t="shared" si="7"/>
        <v>9.898976915089062</v>
      </c>
      <c r="AK55" s="102"/>
      <c r="AL55" s="103"/>
    </row>
    <row r="56" spans="1:38" s="29" customFormat="1" ht="11.25">
      <c r="A56" s="32">
        <v>50</v>
      </c>
      <c r="B56" s="52"/>
      <c r="C56" s="53" t="s">
        <v>64</v>
      </c>
      <c r="D56" s="54" t="s">
        <v>40</v>
      </c>
      <c r="E56" s="55" t="s">
        <v>65</v>
      </c>
      <c r="F56" s="56">
        <v>42293</v>
      </c>
      <c r="G56" s="57" t="s">
        <v>46</v>
      </c>
      <c r="H56" s="58">
        <v>125</v>
      </c>
      <c r="I56" s="58">
        <v>1</v>
      </c>
      <c r="J56" s="99">
        <v>1</v>
      </c>
      <c r="K56" s="59">
        <v>19</v>
      </c>
      <c r="L56" s="74">
        <v>0</v>
      </c>
      <c r="M56" s="75">
        <v>0</v>
      </c>
      <c r="N56" s="74">
        <v>0</v>
      </c>
      <c r="O56" s="75">
        <v>0</v>
      </c>
      <c r="P56" s="74">
        <v>0</v>
      </c>
      <c r="Q56" s="75">
        <v>0</v>
      </c>
      <c r="R56" s="62">
        <f t="shared" si="1"/>
        <v>0</v>
      </c>
      <c r="S56" s="63">
        <f t="shared" si="2"/>
        <v>0</v>
      </c>
      <c r="T56" s="64">
        <f t="shared" si="16"/>
        <v>0</v>
      </c>
      <c r="U56" s="65" t="e">
        <f t="shared" si="17"/>
        <v>#DIV/0!</v>
      </c>
      <c r="V56" s="66">
        <v>0</v>
      </c>
      <c r="W56" s="67">
        <v>0</v>
      </c>
      <c r="X56" s="68">
        <f t="shared" si="12"/>
      </c>
      <c r="Y56" s="68">
        <f t="shared" si="13"/>
      </c>
      <c r="Z56" s="69">
        <v>1663.2</v>
      </c>
      <c r="AA56" s="85">
        <v>333</v>
      </c>
      <c r="AB56" s="64">
        <f t="shared" si="18"/>
        <v>333</v>
      </c>
      <c r="AC56" s="65">
        <f t="shared" si="6"/>
        <v>4.994594594594595</v>
      </c>
      <c r="AD56" s="104">
        <v>1663.2</v>
      </c>
      <c r="AE56" s="105">
        <v>333</v>
      </c>
      <c r="AF56" s="73">
        <f t="shared" si="14"/>
        <v>0</v>
      </c>
      <c r="AG56" s="73">
        <f t="shared" si="15"/>
        <v>0</v>
      </c>
      <c r="AH56" s="83">
        <v>427877.69000000006</v>
      </c>
      <c r="AI56" s="84">
        <v>38742</v>
      </c>
      <c r="AJ56" s="76">
        <f t="shared" si="7"/>
        <v>11.044285013680245</v>
      </c>
      <c r="AK56" s="102"/>
      <c r="AL56" s="103"/>
    </row>
    <row r="57" spans="1:38" s="29" customFormat="1" ht="11.25">
      <c r="A57" s="32">
        <v>51</v>
      </c>
      <c r="B57" s="52"/>
      <c r="C57" s="53" t="s">
        <v>73</v>
      </c>
      <c r="D57" s="54"/>
      <c r="E57" s="88" t="s">
        <v>74</v>
      </c>
      <c r="F57" s="56">
        <v>42559</v>
      </c>
      <c r="G57" s="57" t="s">
        <v>50</v>
      </c>
      <c r="H57" s="58">
        <v>6</v>
      </c>
      <c r="I57" s="58">
        <v>1</v>
      </c>
      <c r="J57" s="99">
        <v>1</v>
      </c>
      <c r="K57" s="59">
        <v>7</v>
      </c>
      <c r="L57" s="60">
        <v>0</v>
      </c>
      <c r="M57" s="61">
        <v>0</v>
      </c>
      <c r="N57" s="60">
        <v>0</v>
      </c>
      <c r="O57" s="61">
        <v>0</v>
      </c>
      <c r="P57" s="60">
        <v>0</v>
      </c>
      <c r="Q57" s="61">
        <v>0</v>
      </c>
      <c r="R57" s="62">
        <f t="shared" si="1"/>
        <v>0</v>
      </c>
      <c r="S57" s="63">
        <f t="shared" si="2"/>
        <v>0</v>
      </c>
      <c r="T57" s="64">
        <f t="shared" si="16"/>
        <v>0</v>
      </c>
      <c r="U57" s="65" t="e">
        <f t="shared" si="17"/>
        <v>#DIV/0!</v>
      </c>
      <c r="V57" s="66">
        <v>0</v>
      </c>
      <c r="W57" s="67">
        <v>0</v>
      </c>
      <c r="X57" s="68">
        <f t="shared" si="12"/>
      </c>
      <c r="Y57" s="68">
        <f t="shared" si="13"/>
      </c>
      <c r="Z57" s="69">
        <v>1663.2</v>
      </c>
      <c r="AA57" s="70">
        <v>333</v>
      </c>
      <c r="AB57" s="64">
        <f t="shared" si="18"/>
        <v>333</v>
      </c>
      <c r="AC57" s="65">
        <f t="shared" si="6"/>
        <v>4.994594594594595</v>
      </c>
      <c r="AD57" s="104">
        <v>1188</v>
      </c>
      <c r="AE57" s="106">
        <v>238</v>
      </c>
      <c r="AF57" s="73">
        <f t="shared" si="14"/>
        <v>0.4</v>
      </c>
      <c r="AG57" s="73">
        <f t="shared" si="15"/>
        <v>0.39915966386554624</v>
      </c>
      <c r="AH57" s="74">
        <v>13190.7</v>
      </c>
      <c r="AI57" s="75">
        <v>1581</v>
      </c>
      <c r="AJ57" s="76">
        <f t="shared" si="7"/>
        <v>8.34326375711575</v>
      </c>
      <c r="AK57" s="102"/>
      <c r="AL57" s="103"/>
    </row>
    <row r="58" spans="1:38" s="29" customFormat="1" ht="11.25">
      <c r="A58" s="32">
        <v>52</v>
      </c>
      <c r="B58" s="52"/>
      <c r="C58" s="53" t="s">
        <v>131</v>
      </c>
      <c r="D58" s="54" t="s">
        <v>33</v>
      </c>
      <c r="E58" s="55" t="s">
        <v>131</v>
      </c>
      <c r="F58" s="56">
        <v>42958</v>
      </c>
      <c r="G58" s="57" t="s">
        <v>51</v>
      </c>
      <c r="H58" s="58">
        <v>107</v>
      </c>
      <c r="I58" s="58">
        <v>7</v>
      </c>
      <c r="J58" s="99">
        <v>7</v>
      </c>
      <c r="K58" s="59">
        <v>4</v>
      </c>
      <c r="L58" s="60">
        <v>304</v>
      </c>
      <c r="M58" s="61">
        <v>40</v>
      </c>
      <c r="N58" s="60">
        <v>338</v>
      </c>
      <c r="O58" s="61">
        <v>56</v>
      </c>
      <c r="P58" s="60">
        <v>460.5</v>
      </c>
      <c r="Q58" s="61">
        <v>54</v>
      </c>
      <c r="R58" s="62">
        <f t="shared" si="1"/>
        <v>1102.5</v>
      </c>
      <c r="S58" s="63">
        <f t="shared" si="2"/>
        <v>150</v>
      </c>
      <c r="T58" s="64">
        <f t="shared" si="16"/>
        <v>21.428571428571427</v>
      </c>
      <c r="U58" s="65">
        <f t="shared" si="17"/>
        <v>7.35</v>
      </c>
      <c r="V58" s="66">
        <v>6927.75</v>
      </c>
      <c r="W58" s="67">
        <v>556</v>
      </c>
      <c r="X58" s="68">
        <f t="shared" si="12"/>
        <v>-0.8408574212406625</v>
      </c>
      <c r="Y58" s="68">
        <f t="shared" si="13"/>
        <v>-0.7302158273381295</v>
      </c>
      <c r="Z58" s="69">
        <v>2215.6</v>
      </c>
      <c r="AA58" s="70">
        <v>330</v>
      </c>
      <c r="AB58" s="64">
        <f t="shared" si="18"/>
        <v>47.142857142857146</v>
      </c>
      <c r="AC58" s="65">
        <f t="shared" si="6"/>
        <v>6.713939393939394</v>
      </c>
      <c r="AD58" s="104">
        <v>13377.53</v>
      </c>
      <c r="AE58" s="106">
        <v>1218</v>
      </c>
      <c r="AF58" s="73">
        <f t="shared" si="14"/>
        <v>-0.8343789922354874</v>
      </c>
      <c r="AG58" s="73">
        <f t="shared" si="15"/>
        <v>-0.729064039408867</v>
      </c>
      <c r="AH58" s="74">
        <v>223937.05</v>
      </c>
      <c r="AI58" s="75">
        <v>21769</v>
      </c>
      <c r="AJ58" s="76">
        <f t="shared" si="7"/>
        <v>10.28697000321558</v>
      </c>
      <c r="AK58" s="102"/>
      <c r="AL58" s="103"/>
    </row>
    <row r="59" spans="1:38" s="29" customFormat="1" ht="11.25">
      <c r="A59" s="32">
        <v>53</v>
      </c>
      <c r="B59" s="52"/>
      <c r="C59" s="53" t="s">
        <v>37</v>
      </c>
      <c r="D59" s="54" t="s">
        <v>38</v>
      </c>
      <c r="E59" s="55" t="s">
        <v>37</v>
      </c>
      <c r="F59" s="56">
        <v>42755</v>
      </c>
      <c r="G59" s="57" t="s">
        <v>102</v>
      </c>
      <c r="H59" s="58">
        <v>330</v>
      </c>
      <c r="I59" s="58">
        <v>1</v>
      </c>
      <c r="J59" s="99">
        <v>1</v>
      </c>
      <c r="K59" s="59">
        <v>20</v>
      </c>
      <c r="L59" s="60">
        <v>0</v>
      </c>
      <c r="M59" s="61">
        <v>0</v>
      </c>
      <c r="N59" s="60">
        <v>0</v>
      </c>
      <c r="O59" s="61">
        <v>0</v>
      </c>
      <c r="P59" s="60">
        <v>0</v>
      </c>
      <c r="Q59" s="61">
        <v>0</v>
      </c>
      <c r="R59" s="62">
        <f t="shared" si="1"/>
        <v>0</v>
      </c>
      <c r="S59" s="63">
        <f t="shared" si="2"/>
        <v>0</v>
      </c>
      <c r="T59" s="64">
        <f t="shared" si="16"/>
        <v>0</v>
      </c>
      <c r="U59" s="65" t="e">
        <f t="shared" si="17"/>
        <v>#DIV/0!</v>
      </c>
      <c r="V59" s="66">
        <v>0</v>
      </c>
      <c r="W59" s="67">
        <v>0</v>
      </c>
      <c r="X59" s="68">
        <f t="shared" si="12"/>
      </c>
      <c r="Y59" s="68">
        <f t="shared" si="13"/>
      </c>
      <c r="Z59" s="69">
        <v>2556.55</v>
      </c>
      <c r="AA59" s="70">
        <v>294</v>
      </c>
      <c r="AB59" s="64">
        <f t="shared" si="18"/>
        <v>294</v>
      </c>
      <c r="AC59" s="65">
        <f t="shared" si="6"/>
        <v>8.695748299319728</v>
      </c>
      <c r="AD59" s="104">
        <v>2556.55</v>
      </c>
      <c r="AE59" s="106">
        <v>294</v>
      </c>
      <c r="AF59" s="73">
        <f t="shared" si="14"/>
        <v>0</v>
      </c>
      <c r="AG59" s="73">
        <f t="shared" si="15"/>
        <v>0</v>
      </c>
      <c r="AH59" s="74">
        <v>21344647.53</v>
      </c>
      <c r="AI59" s="75">
        <v>1809884</v>
      </c>
      <c r="AJ59" s="76">
        <f t="shared" si="7"/>
        <v>11.793378763500867</v>
      </c>
      <c r="AK59" s="102"/>
      <c r="AL59" s="103"/>
    </row>
    <row r="60" spans="1:38" s="29" customFormat="1" ht="11.25">
      <c r="A60" s="32">
        <v>54</v>
      </c>
      <c r="B60" s="86"/>
      <c r="C60" s="53" t="s">
        <v>128</v>
      </c>
      <c r="D60" s="54" t="s">
        <v>44</v>
      </c>
      <c r="E60" s="55" t="s">
        <v>129</v>
      </c>
      <c r="F60" s="56">
        <v>42965</v>
      </c>
      <c r="G60" s="57" t="s">
        <v>49</v>
      </c>
      <c r="H60" s="58">
        <v>13</v>
      </c>
      <c r="I60" s="58">
        <v>4</v>
      </c>
      <c r="J60" s="99">
        <v>4</v>
      </c>
      <c r="K60" s="59">
        <v>4</v>
      </c>
      <c r="L60" s="60">
        <v>184</v>
      </c>
      <c r="M60" s="61">
        <v>21</v>
      </c>
      <c r="N60" s="60">
        <v>368</v>
      </c>
      <c r="O60" s="61">
        <v>37</v>
      </c>
      <c r="P60" s="60">
        <v>273</v>
      </c>
      <c r="Q60" s="61">
        <v>32</v>
      </c>
      <c r="R60" s="62">
        <f t="shared" si="1"/>
        <v>825</v>
      </c>
      <c r="S60" s="63">
        <f t="shared" si="2"/>
        <v>90</v>
      </c>
      <c r="T60" s="64">
        <f t="shared" si="16"/>
        <v>22.5</v>
      </c>
      <c r="U60" s="65">
        <f t="shared" si="17"/>
        <v>9.166666666666666</v>
      </c>
      <c r="V60" s="66">
        <v>4834.71</v>
      </c>
      <c r="W60" s="67">
        <v>296</v>
      </c>
      <c r="X60" s="68">
        <f t="shared" si="12"/>
        <v>-0.8293589481065048</v>
      </c>
      <c r="Y60" s="68">
        <f t="shared" si="13"/>
        <v>-0.6959459459459459</v>
      </c>
      <c r="Z60" s="69">
        <v>2507</v>
      </c>
      <c r="AA60" s="70">
        <v>247</v>
      </c>
      <c r="AB60" s="64">
        <f t="shared" si="18"/>
        <v>61.75</v>
      </c>
      <c r="AC60" s="65">
        <f t="shared" si="6"/>
        <v>10.149797570850202</v>
      </c>
      <c r="AD60" s="104">
        <v>10676.12</v>
      </c>
      <c r="AE60" s="106">
        <v>703</v>
      </c>
      <c r="AF60" s="73">
        <f t="shared" si="14"/>
        <v>-0.7651768620060472</v>
      </c>
      <c r="AG60" s="73">
        <f t="shared" si="15"/>
        <v>-0.6486486486486487</v>
      </c>
      <c r="AH60" s="74">
        <v>58520.35</v>
      </c>
      <c r="AI60" s="75">
        <v>4034</v>
      </c>
      <c r="AJ60" s="76">
        <f t="shared" si="7"/>
        <v>14.506779871095686</v>
      </c>
      <c r="AK60" s="102"/>
      <c r="AL60" s="103"/>
    </row>
    <row r="61" spans="1:38" s="29" customFormat="1" ht="11.25">
      <c r="A61" s="32">
        <v>55</v>
      </c>
      <c r="B61" s="52"/>
      <c r="C61" s="53" t="s">
        <v>66</v>
      </c>
      <c r="D61" s="54"/>
      <c r="E61" s="55" t="s">
        <v>67</v>
      </c>
      <c r="F61" s="56">
        <v>41208</v>
      </c>
      <c r="G61" s="57" t="s">
        <v>34</v>
      </c>
      <c r="H61" s="58">
        <v>88</v>
      </c>
      <c r="I61" s="58">
        <v>1</v>
      </c>
      <c r="J61" s="99">
        <v>1</v>
      </c>
      <c r="K61" s="59">
        <v>18</v>
      </c>
      <c r="L61" s="60">
        <v>0</v>
      </c>
      <c r="M61" s="61">
        <v>0</v>
      </c>
      <c r="N61" s="60">
        <v>0</v>
      </c>
      <c r="O61" s="61">
        <v>0</v>
      </c>
      <c r="P61" s="60">
        <v>0</v>
      </c>
      <c r="Q61" s="61">
        <v>0</v>
      </c>
      <c r="R61" s="62">
        <f t="shared" si="1"/>
        <v>0</v>
      </c>
      <c r="S61" s="63">
        <f t="shared" si="2"/>
        <v>0</v>
      </c>
      <c r="T61" s="64">
        <f t="shared" si="16"/>
        <v>0</v>
      </c>
      <c r="U61" s="65" t="e">
        <f t="shared" si="17"/>
        <v>#DIV/0!</v>
      </c>
      <c r="V61" s="66">
        <v>0</v>
      </c>
      <c r="W61" s="67">
        <v>0</v>
      </c>
      <c r="X61" s="68">
        <f t="shared" si="12"/>
      </c>
      <c r="Y61" s="68">
        <f t="shared" si="13"/>
      </c>
      <c r="Z61" s="69">
        <v>1186</v>
      </c>
      <c r="AA61" s="70">
        <v>119</v>
      </c>
      <c r="AB61" s="64">
        <f t="shared" si="18"/>
        <v>119</v>
      </c>
      <c r="AC61" s="65">
        <f t="shared" si="6"/>
        <v>9.966386554621849</v>
      </c>
      <c r="AD61" s="104">
        <v>1186</v>
      </c>
      <c r="AE61" s="106">
        <v>119</v>
      </c>
      <c r="AF61" s="73">
        <f t="shared" si="14"/>
        <v>0</v>
      </c>
      <c r="AG61" s="73">
        <f t="shared" si="15"/>
        <v>0</v>
      </c>
      <c r="AH61" s="74">
        <v>3224181.51</v>
      </c>
      <c r="AI61" s="75">
        <v>267181</v>
      </c>
      <c r="AJ61" s="76">
        <f t="shared" si="7"/>
        <v>12.067405653845146</v>
      </c>
      <c r="AK61" s="102"/>
      <c r="AL61" s="103"/>
    </row>
    <row r="62" spans="1:38" s="29" customFormat="1" ht="11.25">
      <c r="A62" s="32">
        <v>56</v>
      </c>
      <c r="B62" s="52"/>
      <c r="C62" s="53" t="s">
        <v>125</v>
      </c>
      <c r="D62" s="54" t="s">
        <v>40</v>
      </c>
      <c r="E62" s="55" t="s">
        <v>124</v>
      </c>
      <c r="F62" s="56">
        <v>42965</v>
      </c>
      <c r="G62" s="57" t="s">
        <v>46</v>
      </c>
      <c r="H62" s="58">
        <v>125</v>
      </c>
      <c r="I62" s="58">
        <v>5</v>
      </c>
      <c r="J62" s="99">
        <v>5</v>
      </c>
      <c r="K62" s="59">
        <v>4</v>
      </c>
      <c r="L62" s="60">
        <v>141</v>
      </c>
      <c r="M62" s="61">
        <v>12</v>
      </c>
      <c r="N62" s="60">
        <v>240</v>
      </c>
      <c r="O62" s="61">
        <v>26</v>
      </c>
      <c r="P62" s="60">
        <v>150</v>
      </c>
      <c r="Q62" s="61">
        <v>14</v>
      </c>
      <c r="R62" s="62">
        <f t="shared" si="1"/>
        <v>531</v>
      </c>
      <c r="S62" s="63">
        <f t="shared" si="2"/>
        <v>52</v>
      </c>
      <c r="T62" s="64">
        <f t="shared" si="16"/>
        <v>10.4</v>
      </c>
      <c r="U62" s="65">
        <f t="shared" si="17"/>
        <v>10.211538461538462</v>
      </c>
      <c r="V62" s="66">
        <v>2786</v>
      </c>
      <c r="W62" s="67">
        <v>242</v>
      </c>
      <c r="X62" s="68">
        <f t="shared" si="12"/>
        <v>-0.8094041636755205</v>
      </c>
      <c r="Y62" s="68">
        <f t="shared" si="13"/>
        <v>-0.7851239669421488</v>
      </c>
      <c r="Z62" s="69">
        <v>904</v>
      </c>
      <c r="AA62" s="85">
        <v>93</v>
      </c>
      <c r="AB62" s="64">
        <f t="shared" si="18"/>
        <v>18.6</v>
      </c>
      <c r="AC62" s="65">
        <f t="shared" si="6"/>
        <v>9.720430107526882</v>
      </c>
      <c r="AD62" s="104">
        <v>6293</v>
      </c>
      <c r="AE62" s="105">
        <v>586</v>
      </c>
      <c r="AF62" s="73">
        <f t="shared" si="14"/>
        <v>-0.8563483235340855</v>
      </c>
      <c r="AG62" s="73">
        <f t="shared" si="15"/>
        <v>-0.841296928327645</v>
      </c>
      <c r="AH62" s="83">
        <v>255740.71000000002</v>
      </c>
      <c r="AI62" s="84">
        <v>23033</v>
      </c>
      <c r="AJ62" s="76">
        <f t="shared" si="7"/>
        <v>11.103230582208138</v>
      </c>
      <c r="AK62" s="102"/>
      <c r="AL62" s="103"/>
    </row>
    <row r="63" spans="1:38" s="29" customFormat="1" ht="11.25">
      <c r="A63" s="32">
        <v>57</v>
      </c>
      <c r="B63" s="52"/>
      <c r="C63" s="53" t="s">
        <v>122</v>
      </c>
      <c r="D63" s="54" t="s">
        <v>40</v>
      </c>
      <c r="E63" s="55" t="s">
        <v>122</v>
      </c>
      <c r="F63" s="56">
        <v>42958</v>
      </c>
      <c r="G63" s="57" t="s">
        <v>91</v>
      </c>
      <c r="H63" s="58">
        <v>90</v>
      </c>
      <c r="I63" s="58">
        <v>1</v>
      </c>
      <c r="J63" s="99">
        <v>1</v>
      </c>
      <c r="K63" s="59">
        <v>5</v>
      </c>
      <c r="L63" s="60">
        <v>40</v>
      </c>
      <c r="M63" s="61">
        <v>4</v>
      </c>
      <c r="N63" s="60">
        <v>30</v>
      </c>
      <c r="O63" s="61">
        <v>3</v>
      </c>
      <c r="P63" s="60">
        <v>50</v>
      </c>
      <c r="Q63" s="61">
        <v>5</v>
      </c>
      <c r="R63" s="62">
        <f t="shared" si="1"/>
        <v>120</v>
      </c>
      <c r="S63" s="63">
        <f t="shared" si="2"/>
        <v>12</v>
      </c>
      <c r="T63" s="64">
        <f t="shared" si="16"/>
        <v>12</v>
      </c>
      <c r="U63" s="65">
        <f t="shared" si="17"/>
        <v>10</v>
      </c>
      <c r="V63" s="66">
        <v>429</v>
      </c>
      <c r="W63" s="67">
        <v>30</v>
      </c>
      <c r="X63" s="68">
        <f t="shared" si="12"/>
        <v>-0.7202797202797203</v>
      </c>
      <c r="Y63" s="68">
        <f t="shared" si="13"/>
        <v>-0.6</v>
      </c>
      <c r="Z63" s="69">
        <v>613</v>
      </c>
      <c r="AA63" s="70">
        <v>74</v>
      </c>
      <c r="AB63" s="64">
        <f t="shared" si="18"/>
        <v>74</v>
      </c>
      <c r="AC63" s="65">
        <f t="shared" si="6"/>
        <v>8.283783783783784</v>
      </c>
      <c r="AD63" s="104">
        <v>887</v>
      </c>
      <c r="AE63" s="106">
        <v>96</v>
      </c>
      <c r="AF63" s="73">
        <f t="shared" si="14"/>
        <v>-0.3089064261555806</v>
      </c>
      <c r="AG63" s="73">
        <f t="shared" si="15"/>
        <v>-0.22916666666666666</v>
      </c>
      <c r="AH63" s="74">
        <v>116221.88</v>
      </c>
      <c r="AI63" s="75">
        <v>11258</v>
      </c>
      <c r="AJ63" s="76">
        <f t="shared" si="7"/>
        <v>10.323492627464914</v>
      </c>
      <c r="AK63" s="102"/>
      <c r="AL63" s="103"/>
    </row>
    <row r="64" spans="1:36" s="29" customFormat="1" ht="11.25">
      <c r="A64" s="32">
        <v>58</v>
      </c>
      <c r="B64" s="86"/>
      <c r="C64" s="78" t="s">
        <v>109</v>
      </c>
      <c r="D64" s="79" t="s">
        <v>38</v>
      </c>
      <c r="E64" s="80" t="s">
        <v>108</v>
      </c>
      <c r="F64" s="81">
        <v>42944</v>
      </c>
      <c r="G64" s="57" t="s">
        <v>45</v>
      </c>
      <c r="H64" s="82">
        <v>337</v>
      </c>
      <c r="I64" s="82">
        <v>1</v>
      </c>
      <c r="J64" s="99">
        <v>1</v>
      </c>
      <c r="K64" s="59">
        <v>7</v>
      </c>
      <c r="L64" s="60">
        <v>44</v>
      </c>
      <c r="M64" s="61">
        <v>6</v>
      </c>
      <c r="N64" s="60">
        <v>124</v>
      </c>
      <c r="O64" s="61">
        <v>15</v>
      </c>
      <c r="P64" s="60">
        <v>281</v>
      </c>
      <c r="Q64" s="61">
        <v>28</v>
      </c>
      <c r="R64" s="62">
        <f t="shared" si="1"/>
        <v>449</v>
      </c>
      <c r="S64" s="63">
        <f t="shared" si="2"/>
        <v>49</v>
      </c>
      <c r="T64" s="64">
        <f t="shared" si="16"/>
        <v>49</v>
      </c>
      <c r="U64" s="65">
        <f t="shared" si="17"/>
        <v>9.16326530612245</v>
      </c>
      <c r="V64" s="66">
        <v>650.9200000000001</v>
      </c>
      <c r="W64" s="67">
        <v>30</v>
      </c>
      <c r="X64" s="68">
        <f t="shared" si="12"/>
        <v>-0.31020709150125986</v>
      </c>
      <c r="Y64" s="68">
        <f t="shared" si="13"/>
        <v>0.6333333333333333</v>
      </c>
      <c r="Z64" s="69">
        <v>587</v>
      </c>
      <c r="AA64" s="70">
        <v>62</v>
      </c>
      <c r="AB64" s="64">
        <f t="shared" si="18"/>
        <v>62</v>
      </c>
      <c r="AC64" s="65">
        <f t="shared" si="6"/>
        <v>9.46774193548387</v>
      </c>
      <c r="AD64" s="104">
        <v>1121.5</v>
      </c>
      <c r="AE64" s="106">
        <v>55</v>
      </c>
      <c r="AF64" s="73">
        <f t="shared" si="14"/>
        <v>-0.47659384752563533</v>
      </c>
      <c r="AG64" s="73">
        <f t="shared" si="15"/>
        <v>0.12727272727272726</v>
      </c>
      <c r="AH64" s="83">
        <v>2497073.3200000003</v>
      </c>
      <c r="AI64" s="84">
        <v>191779</v>
      </c>
      <c r="AJ64" s="76">
        <f t="shared" si="7"/>
        <v>13.020577435485638</v>
      </c>
    </row>
    <row r="65" spans="1:36" s="29" customFormat="1" ht="11.25">
      <c r="A65" s="32">
        <v>59</v>
      </c>
      <c r="B65" s="86"/>
      <c r="C65" s="78" t="s">
        <v>88</v>
      </c>
      <c r="D65" s="79" t="s">
        <v>41</v>
      </c>
      <c r="E65" s="80" t="s">
        <v>89</v>
      </c>
      <c r="F65" s="81">
        <v>42881</v>
      </c>
      <c r="G65" s="57" t="s">
        <v>45</v>
      </c>
      <c r="H65" s="82">
        <v>73</v>
      </c>
      <c r="I65" s="82">
        <v>1</v>
      </c>
      <c r="J65" s="99">
        <v>1</v>
      </c>
      <c r="K65" s="59">
        <v>6</v>
      </c>
      <c r="L65" s="60">
        <v>0</v>
      </c>
      <c r="M65" s="61">
        <v>0</v>
      </c>
      <c r="N65" s="60">
        <v>586</v>
      </c>
      <c r="O65" s="61">
        <v>54</v>
      </c>
      <c r="P65" s="60">
        <v>0</v>
      </c>
      <c r="Q65" s="61">
        <v>0</v>
      </c>
      <c r="R65" s="62">
        <f t="shared" si="1"/>
        <v>586</v>
      </c>
      <c r="S65" s="63">
        <f t="shared" si="2"/>
        <v>54</v>
      </c>
      <c r="T65" s="64">
        <f t="shared" si="16"/>
        <v>54</v>
      </c>
      <c r="U65" s="65">
        <f t="shared" si="17"/>
        <v>10.851851851851851</v>
      </c>
      <c r="V65" s="66">
        <v>6861.869999999999</v>
      </c>
      <c r="W65" s="67">
        <v>413</v>
      </c>
      <c r="X65" s="68">
        <f t="shared" si="12"/>
        <v>-0.9146005389201486</v>
      </c>
      <c r="Y65" s="68">
        <f t="shared" si="13"/>
        <v>-0.8692493946731235</v>
      </c>
      <c r="Z65" s="69">
        <v>586</v>
      </c>
      <c r="AA65" s="70">
        <v>54</v>
      </c>
      <c r="AB65" s="64">
        <f t="shared" si="18"/>
        <v>54</v>
      </c>
      <c r="AC65" s="65">
        <f t="shared" si="6"/>
        <v>10.851851851851851</v>
      </c>
      <c r="AD65" s="104">
        <v>20088.07</v>
      </c>
      <c r="AE65" s="106">
        <v>1335</v>
      </c>
      <c r="AF65" s="73">
        <f t="shared" si="14"/>
        <v>-0.9708284568900845</v>
      </c>
      <c r="AG65" s="73">
        <f t="shared" si="15"/>
        <v>-0.9595505617977528</v>
      </c>
      <c r="AH65" s="83">
        <v>531835.08</v>
      </c>
      <c r="AI65" s="84">
        <v>37971</v>
      </c>
      <c r="AJ65" s="76">
        <f t="shared" si="7"/>
        <v>14.006349055858417</v>
      </c>
    </row>
    <row r="66" spans="1:36" s="29" customFormat="1" ht="11.25">
      <c r="A66" s="32">
        <v>60</v>
      </c>
      <c r="B66" s="52"/>
      <c r="C66" s="53" t="s">
        <v>77</v>
      </c>
      <c r="D66" s="54" t="s">
        <v>55</v>
      </c>
      <c r="E66" s="55" t="s">
        <v>77</v>
      </c>
      <c r="F66" s="56">
        <v>42797</v>
      </c>
      <c r="G66" s="57" t="s">
        <v>102</v>
      </c>
      <c r="H66" s="58">
        <v>280</v>
      </c>
      <c r="I66" s="58">
        <v>1</v>
      </c>
      <c r="J66" s="99">
        <v>1</v>
      </c>
      <c r="K66" s="59">
        <v>10</v>
      </c>
      <c r="L66" s="60">
        <v>0</v>
      </c>
      <c r="M66" s="61">
        <v>0</v>
      </c>
      <c r="N66" s="60">
        <v>0</v>
      </c>
      <c r="O66" s="61">
        <v>0</v>
      </c>
      <c r="P66" s="60">
        <v>0</v>
      </c>
      <c r="Q66" s="61">
        <v>0</v>
      </c>
      <c r="R66" s="62">
        <f t="shared" si="1"/>
        <v>0</v>
      </c>
      <c r="S66" s="63">
        <f t="shared" si="2"/>
        <v>0</v>
      </c>
      <c r="T66" s="64">
        <f t="shared" si="16"/>
        <v>0</v>
      </c>
      <c r="U66" s="65" t="e">
        <f t="shared" si="17"/>
        <v>#DIV/0!</v>
      </c>
      <c r="V66" s="66">
        <v>0</v>
      </c>
      <c r="W66" s="67">
        <v>0</v>
      </c>
      <c r="X66" s="68">
        <f t="shared" si="12"/>
      </c>
      <c r="Y66" s="68">
        <f t="shared" si="13"/>
      </c>
      <c r="Z66" s="69">
        <v>528</v>
      </c>
      <c r="AA66" s="70">
        <v>46</v>
      </c>
      <c r="AB66" s="64">
        <f t="shared" si="18"/>
        <v>46</v>
      </c>
      <c r="AC66" s="65">
        <f t="shared" si="6"/>
        <v>11.478260869565217</v>
      </c>
      <c r="AD66" s="104">
        <v>4786.2</v>
      </c>
      <c r="AE66" s="106">
        <v>684</v>
      </c>
      <c r="AF66" s="73">
        <f t="shared" si="14"/>
        <v>-0.8896828381597092</v>
      </c>
      <c r="AG66" s="73">
        <f t="shared" si="15"/>
        <v>-0.9327485380116959</v>
      </c>
      <c r="AH66" s="74">
        <v>6391157.89</v>
      </c>
      <c r="AI66" s="75">
        <v>504765</v>
      </c>
      <c r="AJ66" s="76">
        <f t="shared" si="7"/>
        <v>12.66165025308807</v>
      </c>
    </row>
    <row r="67" spans="1:36" s="29" customFormat="1" ht="11.25">
      <c r="A67" s="32">
        <v>61</v>
      </c>
      <c r="B67" s="52"/>
      <c r="C67" s="78" t="s">
        <v>92</v>
      </c>
      <c r="D67" s="79" t="s">
        <v>38</v>
      </c>
      <c r="E67" s="80" t="s">
        <v>93</v>
      </c>
      <c r="F67" s="81">
        <v>42902</v>
      </c>
      <c r="G67" s="57" t="s">
        <v>36</v>
      </c>
      <c r="H67" s="82">
        <v>333</v>
      </c>
      <c r="I67" s="82">
        <v>1</v>
      </c>
      <c r="J67" s="99">
        <v>1</v>
      </c>
      <c r="K67" s="59">
        <v>13</v>
      </c>
      <c r="L67" s="60">
        <v>34</v>
      </c>
      <c r="M67" s="61">
        <v>4</v>
      </c>
      <c r="N67" s="60">
        <v>66</v>
      </c>
      <c r="O67" s="61">
        <v>8</v>
      </c>
      <c r="P67" s="60">
        <v>107</v>
      </c>
      <c r="Q67" s="61">
        <v>13</v>
      </c>
      <c r="R67" s="62">
        <f t="shared" si="1"/>
        <v>207</v>
      </c>
      <c r="S67" s="63">
        <f t="shared" si="2"/>
        <v>25</v>
      </c>
      <c r="T67" s="64">
        <f t="shared" si="16"/>
        <v>25</v>
      </c>
      <c r="U67" s="65">
        <f t="shared" si="17"/>
        <v>8.28</v>
      </c>
      <c r="V67" s="66">
        <v>1040</v>
      </c>
      <c r="W67" s="67">
        <v>85</v>
      </c>
      <c r="X67" s="68">
        <f t="shared" si="12"/>
        <v>-0.8009615384615385</v>
      </c>
      <c r="Y67" s="68">
        <f t="shared" si="13"/>
        <v>-0.7058823529411765</v>
      </c>
      <c r="Z67" s="69">
        <v>278</v>
      </c>
      <c r="AA67" s="85">
        <v>34</v>
      </c>
      <c r="AB67" s="64">
        <f t="shared" si="18"/>
        <v>34</v>
      </c>
      <c r="AC67" s="65">
        <f t="shared" si="6"/>
        <v>8.176470588235293</v>
      </c>
      <c r="AD67" s="104">
        <v>2256</v>
      </c>
      <c r="AE67" s="105">
        <v>231</v>
      </c>
      <c r="AF67" s="73">
        <f t="shared" si="14"/>
        <v>-0.87677304964539</v>
      </c>
      <c r="AG67" s="73">
        <f t="shared" si="15"/>
        <v>-0.8528138528138528</v>
      </c>
      <c r="AH67" s="83">
        <v>9788390</v>
      </c>
      <c r="AI67" s="84">
        <v>828993</v>
      </c>
      <c r="AJ67" s="76">
        <f t="shared" si="7"/>
        <v>11.807566529512313</v>
      </c>
    </row>
    <row r="68" spans="1:36" s="29" customFormat="1" ht="11.25">
      <c r="A68" s="32">
        <v>62</v>
      </c>
      <c r="B68" s="52"/>
      <c r="C68" s="53" t="s">
        <v>123</v>
      </c>
      <c r="D68" s="54" t="s">
        <v>44</v>
      </c>
      <c r="E68" s="55" t="s">
        <v>123</v>
      </c>
      <c r="F68" s="56">
        <v>42958</v>
      </c>
      <c r="G68" s="57" t="s">
        <v>51</v>
      </c>
      <c r="H68" s="58">
        <v>20</v>
      </c>
      <c r="I68" s="58">
        <v>2</v>
      </c>
      <c r="J68" s="99">
        <v>2</v>
      </c>
      <c r="K68" s="59">
        <v>5</v>
      </c>
      <c r="L68" s="60">
        <v>20</v>
      </c>
      <c r="M68" s="61">
        <v>2</v>
      </c>
      <c r="N68" s="60">
        <v>40</v>
      </c>
      <c r="O68" s="61">
        <v>4</v>
      </c>
      <c r="P68" s="60">
        <v>21</v>
      </c>
      <c r="Q68" s="61">
        <v>3</v>
      </c>
      <c r="R68" s="62">
        <f t="shared" si="1"/>
        <v>81</v>
      </c>
      <c r="S68" s="63">
        <f t="shared" si="2"/>
        <v>9</v>
      </c>
      <c r="T68" s="64">
        <f t="shared" si="16"/>
        <v>4.5</v>
      </c>
      <c r="U68" s="65">
        <f t="shared" si="17"/>
        <v>9</v>
      </c>
      <c r="V68" s="66">
        <v>199</v>
      </c>
      <c r="W68" s="67">
        <v>25</v>
      </c>
      <c r="X68" s="68">
        <f t="shared" si="12"/>
        <v>-0.592964824120603</v>
      </c>
      <c r="Y68" s="68">
        <f t="shared" si="13"/>
        <v>-0.64</v>
      </c>
      <c r="Z68" s="69">
        <v>202</v>
      </c>
      <c r="AA68" s="70">
        <v>28</v>
      </c>
      <c r="AB68" s="64">
        <f t="shared" si="18"/>
        <v>14</v>
      </c>
      <c r="AC68" s="65">
        <f t="shared" si="6"/>
        <v>7.214285714285714</v>
      </c>
      <c r="AD68" s="104">
        <v>294</v>
      </c>
      <c r="AE68" s="106">
        <v>36</v>
      </c>
      <c r="AF68" s="73">
        <f t="shared" si="14"/>
        <v>-0.3129251700680272</v>
      </c>
      <c r="AG68" s="73">
        <f t="shared" si="15"/>
        <v>-0.2222222222222222</v>
      </c>
      <c r="AH68" s="74">
        <v>5554.82</v>
      </c>
      <c r="AI68" s="75">
        <v>573</v>
      </c>
      <c r="AJ68" s="76">
        <f t="shared" si="7"/>
        <v>9.694275741710296</v>
      </c>
    </row>
    <row r="69" spans="1:36" s="29" customFormat="1" ht="11.25">
      <c r="A69" s="32">
        <v>63</v>
      </c>
      <c r="B69" s="52"/>
      <c r="C69" s="53" t="s">
        <v>140</v>
      </c>
      <c r="D69" s="54" t="s">
        <v>33</v>
      </c>
      <c r="E69" s="55" t="s">
        <v>141</v>
      </c>
      <c r="F69" s="56">
        <v>33536</v>
      </c>
      <c r="G69" s="57" t="s">
        <v>46</v>
      </c>
      <c r="H69" s="58">
        <v>138</v>
      </c>
      <c r="I69" s="58">
        <v>2</v>
      </c>
      <c r="J69" s="99">
        <v>2</v>
      </c>
      <c r="K69" s="91">
        <v>2</v>
      </c>
      <c r="L69" s="60">
        <v>0</v>
      </c>
      <c r="M69" s="61">
        <v>0</v>
      </c>
      <c r="N69" s="60">
        <v>0</v>
      </c>
      <c r="O69" s="61">
        <v>0</v>
      </c>
      <c r="P69" s="60">
        <v>0</v>
      </c>
      <c r="Q69" s="61">
        <v>0</v>
      </c>
      <c r="R69" s="62">
        <f t="shared" si="1"/>
        <v>0</v>
      </c>
      <c r="S69" s="63">
        <f t="shared" si="2"/>
        <v>0</v>
      </c>
      <c r="T69" s="64">
        <f t="shared" si="16"/>
        <v>0</v>
      </c>
      <c r="U69" s="65" t="e">
        <f t="shared" si="17"/>
        <v>#DIV/0!</v>
      </c>
      <c r="V69" s="66">
        <v>39756.51</v>
      </c>
      <c r="W69" s="67">
        <v>2935</v>
      </c>
      <c r="X69" s="68">
        <f t="shared" si="12"/>
        <v>-1</v>
      </c>
      <c r="Y69" s="68">
        <f t="shared" si="13"/>
        <v>-1</v>
      </c>
      <c r="Z69" s="69">
        <v>187</v>
      </c>
      <c r="AA69" s="85">
        <v>22</v>
      </c>
      <c r="AB69" s="64">
        <f t="shared" si="18"/>
        <v>11</v>
      </c>
      <c r="AC69" s="65">
        <f t="shared" si="6"/>
        <v>8.5</v>
      </c>
      <c r="AD69" s="104">
        <v>75639.95</v>
      </c>
      <c r="AE69" s="105">
        <v>5848</v>
      </c>
      <c r="AF69" s="73">
        <f t="shared" si="14"/>
        <v>-0.9975277614540993</v>
      </c>
      <c r="AG69" s="73">
        <f t="shared" si="15"/>
        <v>-0.9962380300957593</v>
      </c>
      <c r="AH69" s="83">
        <v>304412.93</v>
      </c>
      <c r="AI69" s="84">
        <v>23251</v>
      </c>
      <c r="AJ69" s="76">
        <f t="shared" si="7"/>
        <v>13.092466130489012</v>
      </c>
    </row>
    <row r="70" spans="1:36" s="29" customFormat="1" ht="11.25">
      <c r="A70" s="32">
        <v>64</v>
      </c>
      <c r="B70" s="52"/>
      <c r="C70" s="53" t="s">
        <v>98</v>
      </c>
      <c r="D70" s="54" t="s">
        <v>40</v>
      </c>
      <c r="E70" s="55" t="s">
        <v>98</v>
      </c>
      <c r="F70" s="56">
        <v>42923</v>
      </c>
      <c r="G70" s="57" t="s">
        <v>102</v>
      </c>
      <c r="H70" s="58">
        <v>210</v>
      </c>
      <c r="I70" s="58">
        <v>1</v>
      </c>
      <c r="J70" s="99">
        <v>1</v>
      </c>
      <c r="K70" s="59">
        <v>9</v>
      </c>
      <c r="L70" s="60">
        <v>0</v>
      </c>
      <c r="M70" s="61">
        <v>0</v>
      </c>
      <c r="N70" s="60">
        <v>0</v>
      </c>
      <c r="O70" s="61">
        <v>0</v>
      </c>
      <c r="P70" s="60">
        <v>0</v>
      </c>
      <c r="Q70" s="61">
        <v>0</v>
      </c>
      <c r="R70" s="62">
        <f t="shared" si="1"/>
        <v>0</v>
      </c>
      <c r="S70" s="63">
        <f t="shared" si="2"/>
        <v>0</v>
      </c>
      <c r="T70" s="64">
        <f t="shared" si="16"/>
        <v>0</v>
      </c>
      <c r="U70" s="65" t="e">
        <f t="shared" si="17"/>
        <v>#DIV/0!</v>
      </c>
      <c r="V70" s="66">
        <v>17</v>
      </c>
      <c r="W70" s="67">
        <v>2</v>
      </c>
      <c r="X70" s="68">
        <f t="shared" si="12"/>
        <v>-1</v>
      </c>
      <c r="Y70" s="68">
        <f t="shared" si="13"/>
        <v>-1</v>
      </c>
      <c r="Z70" s="69">
        <v>180</v>
      </c>
      <c r="AA70" s="70">
        <v>18</v>
      </c>
      <c r="AB70" s="64">
        <f t="shared" si="18"/>
        <v>18</v>
      </c>
      <c r="AC70" s="65">
        <f t="shared" si="6"/>
        <v>10</v>
      </c>
      <c r="AD70" s="104">
        <v>57.5</v>
      </c>
      <c r="AE70" s="106">
        <v>7</v>
      </c>
      <c r="AF70" s="73">
        <f t="shared" si="14"/>
        <v>2.130434782608696</v>
      </c>
      <c r="AG70" s="73">
        <f t="shared" si="15"/>
        <v>1.5714285714285714</v>
      </c>
      <c r="AH70" s="74">
        <v>1473644.32</v>
      </c>
      <c r="AI70" s="75">
        <v>134813</v>
      </c>
      <c r="AJ70" s="76">
        <f t="shared" si="7"/>
        <v>10.93102534622032</v>
      </c>
    </row>
    <row r="71" spans="1:36" s="29" customFormat="1" ht="11.25">
      <c r="A71" s="32">
        <v>65</v>
      </c>
      <c r="B71" s="52"/>
      <c r="C71" s="53" t="s">
        <v>120</v>
      </c>
      <c r="D71" s="54" t="s">
        <v>40</v>
      </c>
      <c r="E71" s="55" t="s">
        <v>121</v>
      </c>
      <c r="F71" s="56">
        <v>42958</v>
      </c>
      <c r="G71" s="57" t="s">
        <v>102</v>
      </c>
      <c r="H71" s="58">
        <v>261</v>
      </c>
      <c r="I71" s="58">
        <v>1</v>
      </c>
      <c r="J71" s="99">
        <v>1</v>
      </c>
      <c r="K71" s="59">
        <v>5</v>
      </c>
      <c r="L71" s="60">
        <v>44</v>
      </c>
      <c r="M71" s="61">
        <v>5</v>
      </c>
      <c r="N71" s="60">
        <v>27</v>
      </c>
      <c r="O71" s="61">
        <v>3</v>
      </c>
      <c r="P71" s="60">
        <v>0</v>
      </c>
      <c r="Q71" s="61">
        <v>0</v>
      </c>
      <c r="R71" s="62">
        <f aca="true" t="shared" si="19" ref="R71:R76">L71+N71+P71</f>
        <v>71</v>
      </c>
      <c r="S71" s="63">
        <f aca="true" t="shared" si="20" ref="S71:S76">M71+O71+Q71</f>
        <v>8</v>
      </c>
      <c r="T71" s="64">
        <f>S71/J71</f>
        <v>8</v>
      </c>
      <c r="U71" s="65">
        <f aca="true" t="shared" si="21" ref="U71:U76">R71/S71</f>
        <v>8.875</v>
      </c>
      <c r="V71" s="66">
        <v>869</v>
      </c>
      <c r="W71" s="67">
        <v>65</v>
      </c>
      <c r="X71" s="68">
        <f t="shared" si="12"/>
        <v>-0.9182968929804373</v>
      </c>
      <c r="Y71" s="68">
        <f t="shared" si="13"/>
        <v>-0.8769230769230769</v>
      </c>
      <c r="Z71" s="69">
        <v>127</v>
      </c>
      <c r="AA71" s="70">
        <v>16</v>
      </c>
      <c r="AB71" s="64">
        <f>AA71/J71</f>
        <v>16</v>
      </c>
      <c r="AC71" s="65">
        <f aca="true" t="shared" si="22" ref="AC71:AC76">Z71/AA71</f>
        <v>7.9375</v>
      </c>
      <c r="AD71" s="104">
        <v>3245.91</v>
      </c>
      <c r="AE71" s="106">
        <v>274</v>
      </c>
      <c r="AF71" s="73">
        <f t="shared" si="14"/>
        <v>-0.9608738381532451</v>
      </c>
      <c r="AG71" s="73">
        <f t="shared" si="15"/>
        <v>-0.9416058394160584</v>
      </c>
      <c r="AH71" s="74">
        <v>958479.77</v>
      </c>
      <c r="AI71" s="75">
        <v>82318</v>
      </c>
      <c r="AJ71" s="76">
        <f aca="true" t="shared" si="23" ref="AJ71:AJ76">AH71/AI71</f>
        <v>11.643623144391263</v>
      </c>
    </row>
    <row r="72" spans="1:36" s="29" customFormat="1" ht="11.25">
      <c r="A72" s="32">
        <v>66</v>
      </c>
      <c r="B72" s="52"/>
      <c r="C72" s="53" t="s">
        <v>117</v>
      </c>
      <c r="D72" s="54" t="s">
        <v>55</v>
      </c>
      <c r="E72" s="55" t="s">
        <v>115</v>
      </c>
      <c r="F72" s="56">
        <v>42951</v>
      </c>
      <c r="G72" s="57" t="s">
        <v>102</v>
      </c>
      <c r="H72" s="58">
        <v>92</v>
      </c>
      <c r="I72" s="58">
        <v>1</v>
      </c>
      <c r="J72" s="99">
        <v>1</v>
      </c>
      <c r="K72" s="59">
        <v>6</v>
      </c>
      <c r="L72" s="60">
        <v>0</v>
      </c>
      <c r="M72" s="61">
        <v>0</v>
      </c>
      <c r="N72" s="60">
        <v>21</v>
      </c>
      <c r="O72" s="61">
        <v>3</v>
      </c>
      <c r="P72" s="60">
        <v>35</v>
      </c>
      <c r="Q72" s="61">
        <v>5</v>
      </c>
      <c r="R72" s="62">
        <f t="shared" si="19"/>
        <v>56</v>
      </c>
      <c r="S72" s="63">
        <f t="shared" si="20"/>
        <v>8</v>
      </c>
      <c r="T72" s="64">
        <f>S72/J72</f>
        <v>8</v>
      </c>
      <c r="U72" s="65">
        <f t="shared" si="21"/>
        <v>7</v>
      </c>
      <c r="V72" s="66">
        <v>0</v>
      </c>
      <c r="W72" s="67">
        <v>0</v>
      </c>
      <c r="X72" s="68">
        <f t="shared" si="12"/>
      </c>
      <c r="Y72" s="68">
        <f t="shared" si="13"/>
      </c>
      <c r="Z72" s="69">
        <v>121</v>
      </c>
      <c r="AA72" s="70">
        <v>16</v>
      </c>
      <c r="AB72" s="64">
        <f>AA72/J72</f>
        <v>16</v>
      </c>
      <c r="AC72" s="65">
        <f t="shared" si="22"/>
        <v>7.5625</v>
      </c>
      <c r="AD72" s="104">
        <v>117</v>
      </c>
      <c r="AE72" s="106">
        <v>15</v>
      </c>
      <c r="AF72" s="73">
        <f t="shared" si="14"/>
        <v>0.03418803418803419</v>
      </c>
      <c r="AG72" s="73">
        <f t="shared" si="15"/>
        <v>0.06666666666666667</v>
      </c>
      <c r="AH72" s="74">
        <v>410804.38</v>
      </c>
      <c r="AI72" s="75">
        <v>31641</v>
      </c>
      <c r="AJ72" s="76">
        <f t="shared" si="23"/>
        <v>12.983293195537435</v>
      </c>
    </row>
    <row r="73" spans="1:36" s="29" customFormat="1" ht="11.25">
      <c r="A73" s="32">
        <v>67</v>
      </c>
      <c r="B73" s="52"/>
      <c r="C73" s="53" t="s">
        <v>113</v>
      </c>
      <c r="D73" s="54" t="s">
        <v>33</v>
      </c>
      <c r="E73" s="55" t="s">
        <v>112</v>
      </c>
      <c r="F73" s="56">
        <v>42951</v>
      </c>
      <c r="G73" s="57" t="s">
        <v>49</v>
      </c>
      <c r="H73" s="58">
        <v>11</v>
      </c>
      <c r="I73" s="58">
        <v>1</v>
      </c>
      <c r="J73" s="99">
        <v>1</v>
      </c>
      <c r="K73" s="59">
        <v>5</v>
      </c>
      <c r="L73" s="60">
        <v>0</v>
      </c>
      <c r="M73" s="61">
        <v>0</v>
      </c>
      <c r="N73" s="60">
        <v>0</v>
      </c>
      <c r="O73" s="61">
        <v>0</v>
      </c>
      <c r="P73" s="60">
        <v>0</v>
      </c>
      <c r="Q73" s="61">
        <v>0</v>
      </c>
      <c r="R73" s="62">
        <f t="shared" si="19"/>
        <v>0</v>
      </c>
      <c r="S73" s="63">
        <f t="shared" si="20"/>
        <v>0</v>
      </c>
      <c r="T73" s="64">
        <f>S73/J73</f>
        <v>0</v>
      </c>
      <c r="U73" s="65" t="e">
        <f t="shared" si="21"/>
        <v>#DIV/0!</v>
      </c>
      <c r="V73" s="66">
        <v>1216</v>
      </c>
      <c r="W73" s="67">
        <v>95</v>
      </c>
      <c r="X73" s="68">
        <f t="shared" si="12"/>
        <v>-1</v>
      </c>
      <c r="Y73" s="68">
        <f t="shared" si="13"/>
        <v>-1</v>
      </c>
      <c r="Z73" s="69">
        <v>212</v>
      </c>
      <c r="AA73" s="70">
        <v>15</v>
      </c>
      <c r="AB73" s="64">
        <f>AA73/J73</f>
        <v>15</v>
      </c>
      <c r="AC73" s="65">
        <f t="shared" si="22"/>
        <v>14.133333333333333</v>
      </c>
      <c r="AD73" s="104">
        <v>2494</v>
      </c>
      <c r="AE73" s="106">
        <v>201</v>
      </c>
      <c r="AF73" s="73">
        <f t="shared" si="14"/>
        <v>-0.9149959903769046</v>
      </c>
      <c r="AG73" s="73">
        <f t="shared" si="15"/>
        <v>-0.9253731343283582</v>
      </c>
      <c r="AH73" s="74">
        <v>38825.05</v>
      </c>
      <c r="AI73" s="75">
        <v>2946</v>
      </c>
      <c r="AJ73" s="76">
        <f t="shared" si="23"/>
        <v>13.178903598099119</v>
      </c>
    </row>
    <row r="74" spans="1:36" s="29" customFormat="1" ht="11.25">
      <c r="A74" s="32">
        <v>68</v>
      </c>
      <c r="B74" s="52"/>
      <c r="C74" s="53" t="s">
        <v>116</v>
      </c>
      <c r="D74" s="54" t="s">
        <v>39</v>
      </c>
      <c r="E74" s="55" t="s">
        <v>114</v>
      </c>
      <c r="F74" s="56">
        <v>42951</v>
      </c>
      <c r="G74" s="57" t="s">
        <v>102</v>
      </c>
      <c r="H74" s="58">
        <v>235</v>
      </c>
      <c r="I74" s="58">
        <v>1</v>
      </c>
      <c r="J74" s="99">
        <v>1</v>
      </c>
      <c r="K74" s="59">
        <v>6</v>
      </c>
      <c r="L74" s="60">
        <v>0</v>
      </c>
      <c r="M74" s="61">
        <v>0</v>
      </c>
      <c r="N74" s="60">
        <v>34</v>
      </c>
      <c r="O74" s="61">
        <v>4</v>
      </c>
      <c r="P74" s="60">
        <v>49</v>
      </c>
      <c r="Q74" s="61">
        <v>6</v>
      </c>
      <c r="R74" s="62">
        <f t="shared" si="19"/>
        <v>83</v>
      </c>
      <c r="S74" s="63">
        <f t="shared" si="20"/>
        <v>10</v>
      </c>
      <c r="T74" s="64">
        <f>S74/J74</f>
        <v>10</v>
      </c>
      <c r="U74" s="65">
        <f t="shared" si="21"/>
        <v>8.3</v>
      </c>
      <c r="V74" s="66">
        <v>2224.4</v>
      </c>
      <c r="W74" s="67">
        <v>182</v>
      </c>
      <c r="X74" s="68">
        <f t="shared" si="12"/>
        <v>-0.9626865671641791</v>
      </c>
      <c r="Y74" s="68">
        <f t="shared" si="13"/>
        <v>-0.945054945054945</v>
      </c>
      <c r="Z74" s="69">
        <v>100</v>
      </c>
      <c r="AA74" s="70">
        <v>12</v>
      </c>
      <c r="AB74" s="64">
        <f>AA74/J74</f>
        <v>12</v>
      </c>
      <c r="AC74" s="65">
        <f t="shared" si="22"/>
        <v>8.333333333333334</v>
      </c>
      <c r="AD74" s="104">
        <v>8707.31</v>
      </c>
      <c r="AE74" s="106">
        <v>781</v>
      </c>
      <c r="AF74" s="73">
        <f t="shared" si="14"/>
        <v>-0.9885153968332355</v>
      </c>
      <c r="AG74" s="73">
        <f t="shared" si="15"/>
        <v>-0.9846350832266325</v>
      </c>
      <c r="AH74" s="74">
        <v>1602100.28</v>
      </c>
      <c r="AI74" s="75">
        <v>137544</v>
      </c>
      <c r="AJ74" s="76">
        <f t="shared" si="23"/>
        <v>11.647911068458093</v>
      </c>
    </row>
    <row r="75" spans="1:36" s="29" customFormat="1" ht="11.25">
      <c r="A75" s="32">
        <v>69</v>
      </c>
      <c r="B75" s="52"/>
      <c r="C75" s="53" t="s">
        <v>126</v>
      </c>
      <c r="D75" s="54" t="s">
        <v>33</v>
      </c>
      <c r="E75" s="55" t="s">
        <v>127</v>
      </c>
      <c r="F75" s="56">
        <v>42965</v>
      </c>
      <c r="G75" s="57" t="s">
        <v>46</v>
      </c>
      <c r="H75" s="58">
        <v>55</v>
      </c>
      <c r="I75" s="58">
        <v>1</v>
      </c>
      <c r="J75" s="99">
        <v>1</v>
      </c>
      <c r="K75" s="59">
        <v>4</v>
      </c>
      <c r="L75" s="60">
        <v>0</v>
      </c>
      <c r="M75" s="61">
        <v>0</v>
      </c>
      <c r="N75" s="60">
        <v>0</v>
      </c>
      <c r="O75" s="61">
        <v>0</v>
      </c>
      <c r="P75" s="60">
        <v>0</v>
      </c>
      <c r="Q75" s="61">
        <v>0</v>
      </c>
      <c r="R75" s="62">
        <f t="shared" si="19"/>
        <v>0</v>
      </c>
      <c r="S75" s="63">
        <f t="shared" si="20"/>
        <v>0</v>
      </c>
      <c r="T75" s="64">
        <f>S75/J75</f>
        <v>0</v>
      </c>
      <c r="U75" s="65" t="e">
        <f t="shared" si="21"/>
        <v>#DIV/0!</v>
      </c>
      <c r="V75" s="66">
        <v>0</v>
      </c>
      <c r="W75" s="67">
        <v>0</v>
      </c>
      <c r="X75" s="68">
        <f t="shared" si="12"/>
      </c>
      <c r="Y75" s="68">
        <f t="shared" si="13"/>
      </c>
      <c r="Z75" s="69">
        <v>62</v>
      </c>
      <c r="AA75" s="85">
        <v>8</v>
      </c>
      <c r="AB75" s="64">
        <f>AA75/J75</f>
        <v>8</v>
      </c>
      <c r="AC75" s="65">
        <f t="shared" si="22"/>
        <v>7.75</v>
      </c>
      <c r="AD75" s="104">
        <v>884</v>
      </c>
      <c r="AE75" s="105">
        <v>153</v>
      </c>
      <c r="AF75" s="73">
        <f t="shared" si="14"/>
        <v>-0.9298642533936652</v>
      </c>
      <c r="AG75" s="73">
        <f t="shared" si="15"/>
        <v>-0.9477124183006536</v>
      </c>
      <c r="AH75" s="83">
        <v>25276</v>
      </c>
      <c r="AI75" s="84">
        <v>2604</v>
      </c>
      <c r="AJ75" s="76">
        <f t="shared" si="23"/>
        <v>9.706605222734256</v>
      </c>
    </row>
    <row r="76" spans="1:36" s="29" customFormat="1" ht="11.25">
      <c r="A76" s="32">
        <v>70</v>
      </c>
      <c r="B76" s="86"/>
      <c r="C76" s="78" t="s">
        <v>134</v>
      </c>
      <c r="D76" s="79" t="s">
        <v>33</v>
      </c>
      <c r="E76" s="80" t="s">
        <v>135</v>
      </c>
      <c r="F76" s="81">
        <v>42934</v>
      </c>
      <c r="G76" s="57" t="s">
        <v>45</v>
      </c>
      <c r="H76" s="82">
        <v>205</v>
      </c>
      <c r="I76" s="82">
        <v>1</v>
      </c>
      <c r="J76" s="99">
        <v>1</v>
      </c>
      <c r="K76" s="59">
        <v>4</v>
      </c>
      <c r="L76" s="60">
        <v>0</v>
      </c>
      <c r="M76" s="61">
        <v>0</v>
      </c>
      <c r="N76" s="60">
        <v>16</v>
      </c>
      <c r="O76" s="61">
        <v>2</v>
      </c>
      <c r="P76" s="60">
        <v>0</v>
      </c>
      <c r="Q76" s="61">
        <v>0</v>
      </c>
      <c r="R76" s="62">
        <f t="shared" si="19"/>
        <v>16</v>
      </c>
      <c r="S76" s="63">
        <f t="shared" si="20"/>
        <v>2</v>
      </c>
      <c r="T76" s="64">
        <f>S76/J76</f>
        <v>2</v>
      </c>
      <c r="U76" s="65">
        <f t="shared" si="21"/>
        <v>8</v>
      </c>
      <c r="V76" s="66">
        <v>3872.5</v>
      </c>
      <c r="W76" s="67">
        <v>382</v>
      </c>
      <c r="X76" s="68">
        <f t="shared" si="12"/>
        <v>-0.9958683021304067</v>
      </c>
      <c r="Y76" s="68">
        <f t="shared" si="13"/>
        <v>-0.9947643979057592</v>
      </c>
      <c r="Z76" s="69">
        <v>56</v>
      </c>
      <c r="AA76" s="70">
        <v>7</v>
      </c>
      <c r="AB76" s="64">
        <f>AA76/J76</f>
        <v>7</v>
      </c>
      <c r="AC76" s="65">
        <f t="shared" si="22"/>
        <v>8</v>
      </c>
      <c r="AD76" s="104">
        <v>8034.53</v>
      </c>
      <c r="AE76" s="106">
        <v>815</v>
      </c>
      <c r="AF76" s="73">
        <f t="shared" si="14"/>
        <v>-0.9930300839003651</v>
      </c>
      <c r="AG76" s="73">
        <f t="shared" si="15"/>
        <v>-0.9914110429447853</v>
      </c>
      <c r="AH76" s="83">
        <v>364437.8300000001</v>
      </c>
      <c r="AI76" s="84">
        <v>31958</v>
      </c>
      <c r="AJ76" s="76">
        <f t="shared" si="23"/>
        <v>11.40364947743914</v>
      </c>
    </row>
  </sheetData>
  <sheetProtection formatCells="0" formatColumns="0" formatRows="0" insertColumns="0" insertRows="0" insertHyperlinks="0" deleteColumns="0" deleteRows="0" sort="0" autoFilter="0" pivotTables="0"/>
  <mergeCells count="15">
    <mergeCell ref="P4:Q4"/>
    <mergeCell ref="L1:AJ3"/>
    <mergeCell ref="R4:U4"/>
    <mergeCell ref="V4:W4"/>
    <mergeCell ref="X4:Y4"/>
    <mergeCell ref="AH4:AJ4"/>
    <mergeCell ref="Z4:AA4"/>
    <mergeCell ref="AB4:AC4"/>
    <mergeCell ref="AD4:AE4"/>
    <mergeCell ref="AF4:AG4"/>
    <mergeCell ref="B1:D1"/>
    <mergeCell ref="B2:D2"/>
    <mergeCell ref="B3:D3"/>
    <mergeCell ref="L4:M4"/>
    <mergeCell ref="N4:O4"/>
  </mergeCells>
  <hyperlinks>
    <hyperlink ref="B2" r:id="rId1" display="http://www.antraktsinema.com"/>
  </hyperlinks>
  <printOptions/>
  <pageMargins left="0.3" right="0.13" top="0.18" bottom="0.21" header="0.13" footer="0.16"/>
  <pageSetup orientation="landscape" paperSize="9" scale="4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Deniz Yavuz - Antrakt</dc:creator>
  <cp:keywords/>
  <dc:description/>
  <cp:lastModifiedBy>Win7</cp:lastModifiedBy>
  <cp:lastPrinted>2015-01-21T23:11:37Z</cp:lastPrinted>
  <dcterms:created xsi:type="dcterms:W3CDTF">2006-03-15T09:07:04Z</dcterms:created>
  <dcterms:modified xsi:type="dcterms:W3CDTF">2017-09-18T22:43:25Z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-1892574857</vt:r8>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y fmtid="{D5CDD505-2E9C-101B-9397-08002B2CF9AE}" pid="7" name="KSOProductBuildVer">
    <vt:lpwstr>1033-10.2.0.5811</vt:lpwstr>
  </property>
</Properties>
</file>