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06" windowWidth="24090" windowHeight="9675" tabRatio="473" activeTab="0"/>
  </bookViews>
  <sheets>
    <sheet name="25-27.8.2017 (hafta sonu)" sheetId="1" r:id="rId1"/>
  </sheets>
  <definedNames>
    <definedName name="_xlnm.Print_Area" localSheetId="0">'25-27.8.2017 (hafta sonu)'!#REF!</definedName>
  </definedNames>
  <calcPr fullCalcOnLoad="1"/>
</workbook>
</file>

<file path=xl/sharedStrings.xml><?xml version="1.0" encoding="utf-8"?>
<sst xmlns="http://schemas.openxmlformats.org/spreadsheetml/2006/main" count="237" uniqueCount="137">
  <si>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</si>
  <si>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</si>
  <si>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</si>
  <si>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</si>
  <si>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</si>
  <si>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</si>
  <si>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</si>
  <si>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</si>
  <si>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</si>
  <si>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</si>
  <si>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HAFTALIK</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</si>
  <si>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</si>
  <si>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</si>
  <si>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</si>
  <si>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</si>
  <si>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</si>
  <si>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</si>
  <si>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</si>
  <si>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</si>
  <si>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</si>
  <si>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</si>
  <si>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</si>
  <si>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</si>
  <si>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</si>
  <si>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</si>
  <si>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</si>
  <si>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</si>
  <si>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</si>
  <si>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</si>
  <si>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r>
      <t xml:space="preserve">BİLET </t>
    </r>
    <r>
      <rPr>
        <b/>
        <sz val="7"/>
        <color indexed="10"/>
        <rFont val="Webdings"/>
        <family val="1"/>
      </rPr>
      <t>6</t>
    </r>
  </si>
  <si>
    <t>YENİ</t>
  </si>
  <si>
    <t>15+</t>
  </si>
  <si>
    <t>CHANTIER FILMS</t>
  </si>
  <si>
    <t>18+</t>
  </si>
  <si>
    <t>UIP TURKEY</t>
  </si>
  <si>
    <t>7+</t>
  </si>
  <si>
    <t>7A</t>
  </si>
  <si>
    <t>G</t>
  </si>
  <si>
    <t>7+13A</t>
  </si>
  <si>
    <t>PİNEMA</t>
  </si>
  <si>
    <t>WARNER BROS. TURKEY</t>
  </si>
  <si>
    <t>13+</t>
  </si>
  <si>
    <t>TME</t>
  </si>
  <si>
    <t>BİR FİLM</t>
  </si>
  <si>
    <t>BS DAĞITIM</t>
  </si>
  <si>
    <t>MC FİLM</t>
  </si>
  <si>
    <t>ÖZEN FİLM</t>
  </si>
  <si>
    <t>KURMACA</t>
  </si>
  <si>
    <t>LOS ILUSIONAUTAS</t>
  </si>
  <si>
    <t>MİNİK KAHRAMANLAR: MACERA PEŞİNDE</t>
  </si>
  <si>
    <t>DERİN FİLM</t>
  </si>
  <si>
    <t>13+15A</t>
  </si>
  <si>
    <t>CİN KUYUSU</t>
  </si>
  <si>
    <t>ASSASSIN'S CREED</t>
  </si>
  <si>
    <t>LOGAN</t>
  </si>
  <si>
    <t>BOSS BABY</t>
  </si>
  <si>
    <t>PATRON BEBEK</t>
  </si>
  <si>
    <t>THE SHACK</t>
  </si>
  <si>
    <t>BARAKA</t>
  </si>
  <si>
    <t>ÇIKIŞ KOPYA SAYISI</t>
  </si>
  <si>
    <t>4N1K</t>
  </si>
  <si>
    <t>KING ARTHUR: LEGEND OF THE SWORD</t>
  </si>
  <si>
    <t>KRAL ARTHUR: KILIÇ EFSANESİ</t>
  </si>
  <si>
    <t>KARAYİP KORSANLARI: SALAZAR'IN İNTİKAMI</t>
  </si>
  <si>
    <t>PIRATES OF THE CARIBBEAN: DEAD MEN TELL NO STORIES</t>
  </si>
  <si>
    <t>FFD</t>
  </si>
  <si>
    <t>CARS 3</t>
  </si>
  <si>
    <t>ARABALAR 3</t>
  </si>
  <si>
    <t>DORU</t>
  </si>
  <si>
    <t>SPIDER-MAN HOMECOMING</t>
  </si>
  <si>
    <t>ÖRÜMCEK-ADAM: EVE DÖNÜŞ</t>
  </si>
  <si>
    <t>PATTERSON UND FINDUS</t>
  </si>
  <si>
    <t>FIRILDAK KEDİ</t>
  </si>
  <si>
    <t>MAYMUNLAR CEHENNEMİ: SAVAŞ</t>
  </si>
  <si>
    <t>WAR FOR THE PLANET OF THE APES</t>
  </si>
  <si>
    <t>CGVMARS DAĞITIM</t>
  </si>
  <si>
    <t>ZOMBİ EKSPRESİ</t>
  </si>
  <si>
    <t>BUSAN HAENG</t>
  </si>
  <si>
    <t>DUNKIRK</t>
  </si>
  <si>
    <t>CİN AYET-İ AŞK</t>
  </si>
  <si>
    <t>SARIŞIN BOMBA</t>
  </si>
  <si>
    <t>ATOMIC BLONDE</t>
  </si>
  <si>
    <t>ÇILGIN KOLEJ</t>
  </si>
  <si>
    <t>VALERIAN VE BİN GEZEGEN İMPARATORLUĞU</t>
  </si>
  <si>
    <t>VALERIAN AND THE CITY OF A THOUSAND PLANETS</t>
  </si>
  <si>
    <t>THE DARK TOWER</t>
  </si>
  <si>
    <t>KARA KULE</t>
  </si>
  <si>
    <t>İSMAİL'İN HAYALETLERİ</t>
  </si>
  <si>
    <t>LES FANTOMES D'ISMAEL</t>
  </si>
  <si>
    <t>BALERİN VE AFACAN MUCİT</t>
  </si>
  <si>
    <t>DENİZDE DEHŞET</t>
  </si>
  <si>
    <t>BALLERINA</t>
  </si>
  <si>
    <t>47 METERS DOWN</t>
  </si>
  <si>
    <t>CUMALİ CEBER: ALLAH SENİ ALSIN</t>
  </si>
  <si>
    <t>SCIENCE FICTION VOLUME 1: THE OSIRIS CHILD</t>
  </si>
  <si>
    <t>BİLİM KURGU BÖLÜM 1: SON SAVAŞÇI</t>
  </si>
  <si>
    <t>MANIFESTO</t>
  </si>
  <si>
    <t>THE MOJICONS</t>
  </si>
  <si>
    <t>SEVİMLİ EMOJİLER</t>
  </si>
  <si>
    <t>MEZARCI</t>
  </si>
  <si>
    <t>BAS GAZA</t>
  </si>
  <si>
    <t>OVERDRIVE</t>
  </si>
  <si>
    <t>ORGANİK AŞK HİKAYELERİ</t>
  </si>
  <si>
    <t>AMİGOS: MEKSİKA HAZİNESİ</t>
  </si>
  <si>
    <t>HİZMETÇİ</t>
  </si>
  <si>
    <t>AH-GA-SSI</t>
  </si>
  <si>
    <t>EVERYTHING, EVERYTHING</t>
  </si>
  <si>
    <t>HER ŞEY</t>
  </si>
  <si>
    <t>DORAEMON: BUZ DEVRİ MACERASI</t>
  </si>
  <si>
    <t>EIGA DORAEMON: NOBITA NO NANKYOKUKACHIKOCHI DAIBOUKEN</t>
  </si>
  <si>
    <t>PLAN B: SCHEIB AUF PLAN A</t>
  </si>
  <si>
    <t>B PLANI</t>
  </si>
  <si>
    <t>FINAL PORTRAIT</t>
  </si>
  <si>
    <t>SON PORTRE</t>
  </si>
  <si>
    <t>DANGAL</t>
  </si>
  <si>
    <t>AVCI'NIN İNTİKAMI</t>
  </si>
  <si>
    <t>HUNTER'S PRAYER</t>
  </si>
  <si>
    <t>SEMUR: ŞEYTANIN KABİLESİ</t>
  </si>
  <si>
    <t>THE HITMAN'S BODYGUARD</t>
  </si>
  <si>
    <t>BELALI TANIK</t>
  </si>
  <si>
    <t>CAGE DIVE</t>
  </si>
  <si>
    <t>AÇIK DENİZ 3: KAFES DALIŞI</t>
  </si>
  <si>
    <t>ANNABELLA: CREATION</t>
  </si>
  <si>
    <t>ANNABELLA: KÖTÜLÜĞÜN DOĞUŞU</t>
  </si>
  <si>
    <t>25 - 27 AĞUSTOS 2017 / 35. VİZYON HAFTASI</t>
  </si>
  <si>
    <t>TERMINATOR 2: JUDGMENT DAY</t>
  </si>
  <si>
    <t>TERMINATOR 2: MAHŞER GÜNÜ 3D</t>
  </si>
  <si>
    <t>25/1</t>
  </si>
  <si>
    <t>KIMI NO NA WA.</t>
  </si>
  <si>
    <t>SENİN ADIN</t>
  </si>
  <si>
    <t>MEGAN LEAVEY</t>
  </si>
  <si>
    <t>SADAKAT YOLUNDA</t>
  </si>
  <si>
    <t>ŞANSLI LOGAN</t>
  </si>
  <si>
    <t>LOGAN LUCKY</t>
  </si>
  <si>
    <t>ŞANSIMI SEVEYİM</t>
  </si>
  <si>
    <t>DESPICABLE ME 3</t>
  </si>
  <si>
    <t>ÇILGIN HIRSIZ 3</t>
  </si>
</sst>
</file>

<file path=xl/styles.xml><?xml version="1.0" encoding="utf-8"?>
<styleSheet xmlns="http://schemas.openxmlformats.org/spreadsheetml/2006/main">
  <numFmts count="4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F]d\ mmmm\ yy;@"/>
    <numFmt numFmtId="185" formatCode="_-* #,##0.00\ &quot;₺&quot;_-;\-* #,##0.00\ &quot;₺&quot;_-;_-* &quot;-&quot;??\ &quot;₺&quot;_-;_-@_-"/>
    <numFmt numFmtId="186" formatCode="_-* #,##0.00\ _Y_T_L_-;\-* #,##0.00\ _Y_T_L_-;_-* &quot;-&quot;??\ _Y_T_L_-;_-@_-"/>
    <numFmt numFmtId="187" formatCode="dd/mm/yy;@"/>
    <numFmt numFmtId="188" formatCode="[$-F400]h:mm:ss\ AM/PM"/>
    <numFmt numFmtId="189" formatCode="0\ %\ "/>
    <numFmt numFmtId="190" formatCode="#,##0.00\ "/>
    <numFmt numFmtId="191" formatCode="#,##0.00\ \ "/>
    <numFmt numFmtId="192" formatCode="#,##0\ "/>
    <numFmt numFmtId="193" formatCode="#,##0.00\ &quot;TL&quot;"/>
    <numFmt numFmtId="194" formatCode="_(* #,##0_);_(* \(#,##0\);_(* &quot;-&quot;??_);_(@_)"/>
    <numFmt numFmtId="195" formatCode="_-* #,##0.00\ _₺_-;\-* #,##0.00\ _₺_-;_-* &quot;-&quot;??\ _₺_-;_-@_-"/>
    <numFmt numFmtId="196" formatCode="#,##0.00\ _Y_T_L"/>
    <numFmt numFmtId="197" formatCode="_ * #,##0.00_)\ &quot;TRY&quot;_ ;_ * \(#,##0.00\)\ &quot;TRY&quot;_ ;_ * &quot;-&quot;??_)\ &quot;TRY&quot;_ ;_ @_ "/>
    <numFmt numFmtId="198" formatCode="#,##0\ \ "/>
    <numFmt numFmtId="199" formatCode="#,##0.00_ ;\-#,##0.00\ "/>
  </numFmts>
  <fonts count="79">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sz val="5"/>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color indexed="63"/>
      </left>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s>
  <cellStyleXfs count="143">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6" fillId="24" borderId="0" applyNumberFormat="0" applyBorder="0" applyAlignment="0" applyProtection="0"/>
    <xf numFmtId="184"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53" fillId="0" borderId="0">
      <alignment/>
      <protection/>
    </xf>
    <xf numFmtId="0" fontId="0" fillId="0" borderId="0">
      <alignment/>
      <protection/>
    </xf>
    <xf numFmtId="184" fontId="0" fillId="0" borderId="0">
      <alignment/>
      <protection/>
    </xf>
    <xf numFmtId="0" fontId="53" fillId="0" borderId="0">
      <alignment/>
      <protection/>
    </xf>
    <xf numFmtId="184" fontId="53" fillId="0" borderId="0">
      <alignment/>
      <protection/>
    </xf>
    <xf numFmtId="184" fontId="53" fillId="0" borderId="0">
      <alignment/>
      <protection/>
    </xf>
    <xf numFmtId="184" fontId="53" fillId="0" borderId="0">
      <alignment/>
      <protection/>
    </xf>
    <xf numFmtId="184" fontId="53" fillId="0" borderId="0">
      <alignment/>
      <protection/>
    </xf>
    <xf numFmtId="0" fontId="0" fillId="0" borderId="0">
      <alignment/>
      <protection/>
    </xf>
    <xf numFmtId="0" fontId="0" fillId="0" borderId="0">
      <alignment/>
      <protection/>
    </xf>
    <xf numFmtId="184" fontId="53" fillId="0" borderId="0">
      <alignment/>
      <protection/>
    </xf>
    <xf numFmtId="184" fontId="53" fillId="0" borderId="0">
      <alignment/>
      <protection/>
    </xf>
    <xf numFmtId="0" fontId="53" fillId="0" borderId="0">
      <alignment/>
      <protection/>
    </xf>
    <xf numFmtId="0" fontId="0" fillId="0" borderId="0">
      <alignment/>
      <protection/>
    </xf>
    <xf numFmtId="184" fontId="0" fillId="0" borderId="0">
      <alignment/>
      <protection/>
    </xf>
    <xf numFmtId="184" fontId="53" fillId="0" borderId="0">
      <alignment/>
      <protection/>
    </xf>
    <xf numFmtId="184" fontId="53" fillId="0" borderId="0">
      <alignment/>
      <protection/>
    </xf>
    <xf numFmtId="0" fontId="0" fillId="25" borderId="8" applyNumberFormat="0" applyFont="0" applyAlignment="0" applyProtection="0"/>
    <xf numFmtId="0" fontId="67" fillId="26" borderId="0" applyNumberFormat="0" applyBorder="0" applyAlignment="0" applyProtection="0"/>
    <xf numFmtId="0" fontId="64"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1" fillId="0" borderId="0" applyFont="0" applyFill="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87"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87"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87"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87"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9"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87"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87"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8" fontId="70" fillId="0" borderId="13" xfId="0" applyNumberFormat="1" applyFont="1" applyFill="1" applyBorder="1" applyAlignment="1">
      <alignment vertical="center"/>
    </xf>
    <xf numFmtId="0" fontId="44" fillId="0" borderId="13" xfId="0" applyNumberFormat="1" applyFont="1" applyFill="1" applyBorder="1" applyAlignment="1" applyProtection="1">
      <alignment horizontal="center" vertical="center"/>
      <protection/>
    </xf>
    <xf numFmtId="188" fontId="11" fillId="0" borderId="13" xfId="0" applyNumberFormat="1" applyFont="1" applyFill="1" applyBorder="1" applyAlignment="1">
      <alignment vertical="center"/>
    </xf>
    <xf numFmtId="187"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1" fillId="0" borderId="13" xfId="0" applyNumberFormat="1" applyFont="1" applyFill="1" applyBorder="1" applyAlignment="1">
      <alignment vertical="center"/>
    </xf>
    <xf numFmtId="3" fontId="71"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71" fillId="0" borderId="13" xfId="44" applyNumberFormat="1" applyFont="1" applyFill="1" applyBorder="1" applyAlignment="1" applyProtection="1">
      <alignment vertical="center"/>
      <protection locked="0"/>
    </xf>
    <xf numFmtId="3" fontId="71" fillId="0" borderId="13" xfId="44" applyNumberFormat="1" applyFont="1" applyFill="1" applyBorder="1" applyAlignment="1" applyProtection="1">
      <alignment vertical="center"/>
      <protection locked="0"/>
    </xf>
    <xf numFmtId="4" fontId="11" fillId="0" borderId="13" xfId="44" applyNumberFormat="1" applyFont="1" applyFill="1" applyBorder="1" applyAlignment="1" applyProtection="1">
      <alignment horizontal="right" vertical="center"/>
      <protection locked="0"/>
    </xf>
    <xf numFmtId="3" fontId="11" fillId="0" borderId="13" xfId="44" applyNumberFormat="1" applyFont="1" applyFill="1" applyBorder="1" applyAlignment="1" applyProtection="1">
      <alignment horizontal="right" vertical="center"/>
      <protection locked="0"/>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70" fillId="0" borderId="13" xfId="0" applyFont="1" applyFill="1" applyBorder="1" applyAlignment="1">
      <alignment vertical="center"/>
    </xf>
    <xf numFmtId="0" fontId="44"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87"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3" fontId="71"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0" fontId="46" fillId="0" borderId="13" xfId="0" applyNumberFormat="1" applyFont="1" applyFill="1" applyBorder="1" applyAlignment="1" applyProtection="1">
      <alignment horizontal="center" vertical="center"/>
      <protection/>
    </xf>
    <xf numFmtId="49" fontId="11" fillId="0" borderId="13"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2" fillId="34" borderId="0" xfId="0" applyFont="1" applyFill="1" applyAlignment="1">
      <alignment horizontal="center" vertical="center"/>
    </xf>
    <xf numFmtId="0" fontId="73" fillId="34" borderId="0" xfId="0" applyNumberFormat="1" applyFont="1" applyFill="1" applyAlignment="1">
      <alignment horizontal="center" vertical="center"/>
    </xf>
    <xf numFmtId="0" fontId="74" fillId="34" borderId="0" xfId="0" applyFont="1" applyFill="1" applyBorder="1" applyAlignment="1" applyProtection="1">
      <alignment horizontal="center" vertical="center"/>
      <protection locked="0"/>
    </xf>
    <xf numFmtId="0" fontId="71" fillId="35" borderId="11" xfId="0" applyFont="1" applyFill="1" applyBorder="1" applyAlignment="1" applyProtection="1">
      <alignment horizontal="center"/>
      <protection locked="0"/>
    </xf>
    <xf numFmtId="4" fontId="75" fillId="34" borderId="0" xfId="0" applyNumberFormat="1" applyFont="1" applyFill="1" applyBorder="1" applyAlignment="1" applyProtection="1">
      <alignment horizontal="center" vertical="center"/>
      <protection/>
    </xf>
    <xf numFmtId="0" fontId="76" fillId="0" borderId="13" xfId="0" applyFont="1" applyFill="1" applyBorder="1" applyAlignment="1">
      <alignment horizontal="center" vertical="center"/>
    </xf>
    <xf numFmtId="0" fontId="77" fillId="35" borderId="12" xfId="0" applyNumberFormat="1" applyFont="1" applyFill="1" applyBorder="1" applyAlignment="1" applyProtection="1">
      <alignment horizontal="center" vertical="center" textRotation="90"/>
      <protection locked="0"/>
    </xf>
    <xf numFmtId="3" fontId="14" fillId="34" borderId="0" xfId="0" applyNumberFormat="1" applyFont="1" applyFill="1" applyBorder="1" applyAlignment="1" applyProtection="1">
      <alignment horizontal="left" vertical="center"/>
      <protection/>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5" fillId="34" borderId="0" xfId="0" applyFont="1" applyFill="1" applyAlignment="1">
      <alignment vertical="center" wrapText="1"/>
    </xf>
    <xf numFmtId="0" fontId="78" fillId="34" borderId="14" xfId="0" applyNumberFormat="1" applyFont="1" applyFill="1" applyBorder="1" applyAlignment="1" applyProtection="1">
      <alignment horizontal="center" vertical="center" wrapText="1"/>
      <protection locked="0"/>
    </xf>
    <xf numFmtId="0" fontId="9" fillId="35" borderId="15" xfId="0" applyFont="1" applyFill="1" applyBorder="1" applyAlignment="1">
      <alignment horizontal="center" vertical="center" wrapText="1"/>
    </xf>
    <xf numFmtId="0" fontId="9" fillId="35" borderId="16" xfId="0" applyFont="1" applyFill="1" applyBorder="1" applyAlignment="1">
      <alignment horizontal="center" vertical="center" wrapText="1"/>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4" xfId="0" applyFont="1" applyFill="1" applyBorder="1" applyAlignment="1">
      <alignment wrapText="1"/>
    </xf>
    <xf numFmtId="0" fontId="9" fillId="35" borderId="17"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3" fillId="0" borderId="11" xfId="0" applyFont="1" applyBorder="1" applyAlignment="1">
      <alignment horizont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4"/>
  <sheetViews>
    <sheetView tabSelected="1" zoomScalePageLayoutView="0" workbookViewId="0" topLeftCell="A1">
      <pane xSplit="3" ySplit="5" topLeftCell="R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34" bestFit="1" customWidth="1"/>
    <col min="3" max="3" width="37.7109375" style="5" bestFit="1" customWidth="1"/>
    <col min="4" max="4" width="4.00390625" style="35" bestFit="1" customWidth="1"/>
    <col min="5" max="5" width="25.28125" style="24" bestFit="1" customWidth="1"/>
    <col min="6" max="6" width="5.8515625" style="6" bestFit="1" customWidth="1"/>
    <col min="7" max="7" width="13.57421875" style="7" bestFit="1" customWidth="1"/>
    <col min="8" max="9" width="3.140625" style="8" bestFit="1" customWidth="1"/>
    <col min="10" max="10" width="3.140625" style="94" bestFit="1" customWidth="1"/>
    <col min="11" max="11" width="3.57421875" style="9" bestFit="1" customWidth="1"/>
    <col min="12" max="12" width="7.28125" style="37" bestFit="1" customWidth="1"/>
    <col min="13" max="13" width="4.8515625" style="31" bestFit="1" customWidth="1"/>
    <col min="14" max="14" width="7.28125" style="37" bestFit="1" customWidth="1"/>
    <col min="15" max="15" width="4.8515625" style="31" bestFit="1" customWidth="1"/>
    <col min="16" max="16" width="7.28125" style="27" bestFit="1" customWidth="1"/>
    <col min="17" max="17" width="4.8515625" style="33" bestFit="1" customWidth="1"/>
    <col min="18" max="18" width="8.28125" style="38" bestFit="1" customWidth="1"/>
    <col min="19" max="19" width="6.28125" style="39" bestFit="1" customWidth="1"/>
    <col min="20" max="20" width="4.28125" style="40" bestFit="1" customWidth="1"/>
    <col min="21" max="21" width="4.28125" style="30" bestFit="1" customWidth="1"/>
    <col min="22" max="22" width="7.28125" style="30" bestFit="1" customWidth="1"/>
    <col min="23" max="23" width="5.57421875" style="30" bestFit="1" customWidth="1"/>
    <col min="24" max="25" width="3.7109375" style="41" bestFit="1" customWidth="1"/>
    <col min="26" max="26" width="8.28125" style="27" hidden="1" customWidth="1"/>
    <col min="27" max="27" width="5.57421875" style="33" hidden="1" customWidth="1"/>
    <col min="28" max="28" width="9.00390625" style="27" bestFit="1" customWidth="1"/>
    <col min="29" max="29" width="6.57421875" style="28" bestFit="1" customWidth="1"/>
    <col min="30" max="30" width="4.28125" style="42" bestFit="1" customWidth="1"/>
    <col min="31" max="31" width="5.57421875" style="5" bestFit="1" customWidth="1"/>
    <col min="32" max="16384" width="4.57421875" style="5" customWidth="1"/>
  </cols>
  <sheetData>
    <row r="1" spans="1:30" s="1" customFormat="1" ht="12.75">
      <c r="A1" s="10" t="s">
        <v>0</v>
      </c>
      <c r="B1" s="98" t="s">
        <v>1</v>
      </c>
      <c r="C1" s="98"/>
      <c r="D1" s="98"/>
      <c r="E1" s="46"/>
      <c r="F1" s="47"/>
      <c r="G1" s="46"/>
      <c r="H1" s="11"/>
      <c r="I1" s="11"/>
      <c r="J1" s="90"/>
      <c r="K1" s="11"/>
      <c r="L1" s="104" t="s">
        <v>2</v>
      </c>
      <c r="M1" s="105"/>
      <c r="N1" s="105"/>
      <c r="O1" s="105"/>
      <c r="P1" s="105"/>
      <c r="Q1" s="105"/>
      <c r="R1" s="105"/>
      <c r="S1" s="105"/>
      <c r="T1" s="105"/>
      <c r="U1" s="105"/>
      <c r="V1" s="105"/>
      <c r="W1" s="105"/>
      <c r="X1" s="105"/>
      <c r="Y1" s="105"/>
      <c r="Z1" s="105"/>
      <c r="AA1" s="105"/>
      <c r="AB1" s="105"/>
      <c r="AC1" s="105"/>
      <c r="AD1" s="105"/>
    </row>
    <row r="2" spans="1:30" s="1" customFormat="1" ht="12.75">
      <c r="A2" s="10"/>
      <c r="B2" s="99" t="s">
        <v>3</v>
      </c>
      <c r="C2" s="100"/>
      <c r="D2" s="100"/>
      <c r="E2" s="12"/>
      <c r="F2" s="13"/>
      <c r="G2" s="12"/>
      <c r="H2" s="50"/>
      <c r="I2" s="50"/>
      <c r="J2" s="91"/>
      <c r="K2" s="14"/>
      <c r="L2" s="106"/>
      <c r="M2" s="106"/>
      <c r="N2" s="106"/>
      <c r="O2" s="106"/>
      <c r="P2" s="106"/>
      <c r="Q2" s="106"/>
      <c r="R2" s="106"/>
      <c r="S2" s="106"/>
      <c r="T2" s="106"/>
      <c r="U2" s="106"/>
      <c r="V2" s="106"/>
      <c r="W2" s="106"/>
      <c r="X2" s="106"/>
      <c r="Y2" s="106"/>
      <c r="Z2" s="106"/>
      <c r="AA2" s="106"/>
      <c r="AB2" s="106"/>
      <c r="AC2" s="106"/>
      <c r="AD2" s="106"/>
    </row>
    <row r="3" spans="1:30" s="1" customFormat="1" ht="11.25">
      <c r="A3" s="10"/>
      <c r="B3" s="101" t="s">
        <v>124</v>
      </c>
      <c r="C3" s="101"/>
      <c r="D3" s="101"/>
      <c r="E3" s="48"/>
      <c r="F3" s="49"/>
      <c r="G3" s="48"/>
      <c r="H3" s="15"/>
      <c r="I3" s="15"/>
      <c r="J3" s="92"/>
      <c r="K3" s="15"/>
      <c r="L3" s="107"/>
      <c r="M3" s="107"/>
      <c r="N3" s="107"/>
      <c r="O3" s="107"/>
      <c r="P3" s="107"/>
      <c r="Q3" s="107"/>
      <c r="R3" s="107"/>
      <c r="S3" s="107"/>
      <c r="T3" s="107"/>
      <c r="U3" s="107"/>
      <c r="V3" s="107"/>
      <c r="W3" s="107"/>
      <c r="X3" s="107"/>
      <c r="Y3" s="107"/>
      <c r="Z3" s="107"/>
      <c r="AA3" s="107"/>
      <c r="AB3" s="107"/>
      <c r="AC3" s="107"/>
      <c r="AD3" s="107"/>
    </row>
    <row r="4" spans="1:30" s="2" customFormat="1" ht="11.25" customHeight="1">
      <c r="A4" s="88"/>
      <c r="B4" s="43"/>
      <c r="C4" s="16"/>
      <c r="D4" s="44"/>
      <c r="E4" s="16"/>
      <c r="F4" s="17"/>
      <c r="G4" s="18"/>
      <c r="H4" s="18"/>
      <c r="I4" s="18"/>
      <c r="J4" s="93"/>
      <c r="K4" s="18"/>
      <c r="L4" s="102" t="s">
        <v>4</v>
      </c>
      <c r="M4" s="103"/>
      <c r="N4" s="102" t="s">
        <v>5</v>
      </c>
      <c r="O4" s="103"/>
      <c r="P4" s="102" t="s">
        <v>6</v>
      </c>
      <c r="Q4" s="103"/>
      <c r="R4" s="102" t="s">
        <v>7</v>
      </c>
      <c r="S4" s="108"/>
      <c r="T4" s="108"/>
      <c r="U4" s="103"/>
      <c r="V4" s="102" t="s">
        <v>8</v>
      </c>
      <c r="W4" s="103"/>
      <c r="X4" s="102" t="s">
        <v>9</v>
      </c>
      <c r="Y4" s="103"/>
      <c r="Z4" s="109" t="s">
        <v>10</v>
      </c>
      <c r="AA4" s="110"/>
      <c r="AB4" s="109" t="s">
        <v>11</v>
      </c>
      <c r="AC4" s="109"/>
      <c r="AD4" s="109"/>
    </row>
    <row r="5" spans="1:30" s="3" customFormat="1" ht="57.75">
      <c r="A5" s="89"/>
      <c r="B5" s="45"/>
      <c r="C5" s="19" t="s">
        <v>12</v>
      </c>
      <c r="D5" s="20" t="s">
        <v>13</v>
      </c>
      <c r="E5" s="19" t="s">
        <v>14</v>
      </c>
      <c r="F5" s="21" t="s">
        <v>15</v>
      </c>
      <c r="G5" s="22" t="s">
        <v>16</v>
      </c>
      <c r="H5" s="23" t="s">
        <v>59</v>
      </c>
      <c r="I5" s="23" t="s">
        <v>17</v>
      </c>
      <c r="J5" s="96" t="s">
        <v>18</v>
      </c>
      <c r="K5" s="23" t="s">
        <v>19</v>
      </c>
      <c r="L5" s="25" t="s">
        <v>20</v>
      </c>
      <c r="M5" s="26" t="s">
        <v>21</v>
      </c>
      <c r="N5" s="25" t="s">
        <v>20</v>
      </c>
      <c r="O5" s="26" t="s">
        <v>21</v>
      </c>
      <c r="P5" s="25" t="s">
        <v>20</v>
      </c>
      <c r="Q5" s="26" t="s">
        <v>21</v>
      </c>
      <c r="R5" s="25" t="s">
        <v>22</v>
      </c>
      <c r="S5" s="26" t="s">
        <v>23</v>
      </c>
      <c r="T5" s="51" t="s">
        <v>24</v>
      </c>
      <c r="U5" s="51" t="s">
        <v>25</v>
      </c>
      <c r="V5" s="25" t="s">
        <v>20</v>
      </c>
      <c r="W5" s="26" t="s">
        <v>26</v>
      </c>
      <c r="X5" s="51" t="s">
        <v>27</v>
      </c>
      <c r="Y5" s="51" t="s">
        <v>28</v>
      </c>
      <c r="Z5" s="25" t="s">
        <v>20</v>
      </c>
      <c r="AA5" s="26" t="s">
        <v>29</v>
      </c>
      <c r="AB5" s="25" t="s">
        <v>20</v>
      </c>
      <c r="AC5" s="26" t="s">
        <v>21</v>
      </c>
      <c r="AD5" s="51" t="s">
        <v>25</v>
      </c>
    </row>
    <row r="6" spans="4:25" ht="11.25">
      <c r="D6" s="36"/>
      <c r="X6" s="30"/>
      <c r="Y6" s="30"/>
    </row>
    <row r="7" spans="1:30" s="29" customFormat="1" ht="11.25">
      <c r="A7" s="32">
        <v>1</v>
      </c>
      <c r="B7" s="76" t="s">
        <v>30</v>
      </c>
      <c r="C7" s="77" t="s">
        <v>135</v>
      </c>
      <c r="D7" s="78"/>
      <c r="E7" s="79" t="s">
        <v>136</v>
      </c>
      <c r="F7" s="80">
        <v>42972</v>
      </c>
      <c r="G7" s="57" t="s">
        <v>34</v>
      </c>
      <c r="H7" s="81">
        <v>342</v>
      </c>
      <c r="I7" s="81">
        <v>342</v>
      </c>
      <c r="J7" s="95">
        <v>430</v>
      </c>
      <c r="K7" s="59">
        <v>1</v>
      </c>
      <c r="L7" s="60">
        <v>858974</v>
      </c>
      <c r="M7" s="61">
        <v>65449</v>
      </c>
      <c r="N7" s="60">
        <v>938106</v>
      </c>
      <c r="O7" s="61">
        <v>69957</v>
      </c>
      <c r="P7" s="60">
        <v>904169</v>
      </c>
      <c r="Q7" s="61">
        <v>68520</v>
      </c>
      <c r="R7" s="62">
        <f aca="true" t="shared" si="0" ref="R7:R38">L7+N7+P7</f>
        <v>2701249</v>
      </c>
      <c r="S7" s="63">
        <f aca="true" t="shared" si="1" ref="S7:S38">M7+O7+Q7</f>
        <v>203926</v>
      </c>
      <c r="T7" s="64">
        <f>S7/J7</f>
        <v>474.24651162790695</v>
      </c>
      <c r="U7" s="65">
        <f aca="true" t="shared" si="2" ref="U7:U38">R7/S7</f>
        <v>13.246221668644509</v>
      </c>
      <c r="V7" s="66"/>
      <c r="W7" s="67"/>
      <c r="X7" s="68"/>
      <c r="Y7" s="68"/>
      <c r="Z7" s="69"/>
      <c r="AA7" s="84"/>
      <c r="AB7" s="82">
        <v>2701249</v>
      </c>
      <c r="AC7" s="83">
        <v>203926</v>
      </c>
      <c r="AD7" s="75">
        <f aca="true" t="shared" si="3" ref="AD7:AD54">AB7/AC7</f>
        <v>13.246221668644509</v>
      </c>
    </row>
    <row r="8" spans="1:30" s="29" customFormat="1" ht="11.25">
      <c r="A8" s="32">
        <v>2</v>
      </c>
      <c r="B8" s="76" t="s">
        <v>30</v>
      </c>
      <c r="C8" s="77" t="s">
        <v>134</v>
      </c>
      <c r="D8" s="78" t="s">
        <v>41</v>
      </c>
      <c r="E8" s="79" t="s">
        <v>134</v>
      </c>
      <c r="F8" s="80">
        <v>42972</v>
      </c>
      <c r="G8" s="57" t="s">
        <v>34</v>
      </c>
      <c r="H8" s="81">
        <v>326</v>
      </c>
      <c r="I8" s="81">
        <v>326</v>
      </c>
      <c r="J8" s="95">
        <v>326</v>
      </c>
      <c r="K8" s="59">
        <v>1</v>
      </c>
      <c r="L8" s="60">
        <v>212043</v>
      </c>
      <c r="M8" s="61">
        <v>17725</v>
      </c>
      <c r="N8" s="60">
        <v>274982</v>
      </c>
      <c r="O8" s="61">
        <v>21987</v>
      </c>
      <c r="P8" s="60">
        <v>403610</v>
      </c>
      <c r="Q8" s="61">
        <v>33022</v>
      </c>
      <c r="R8" s="62">
        <f t="shared" si="0"/>
        <v>890635</v>
      </c>
      <c r="S8" s="63">
        <f t="shared" si="1"/>
        <v>72734</v>
      </c>
      <c r="T8" s="64">
        <f>S8/J8</f>
        <v>223.11042944785277</v>
      </c>
      <c r="U8" s="65">
        <f t="shared" si="2"/>
        <v>12.2450985783815</v>
      </c>
      <c r="V8" s="66"/>
      <c r="W8" s="67"/>
      <c r="X8" s="68"/>
      <c r="Y8" s="68"/>
      <c r="Z8" s="69"/>
      <c r="AA8" s="84"/>
      <c r="AB8" s="82">
        <v>890635</v>
      </c>
      <c r="AC8" s="83">
        <v>72734</v>
      </c>
      <c r="AD8" s="75">
        <f t="shared" si="3"/>
        <v>12.2450985783815</v>
      </c>
    </row>
    <row r="9" spans="1:30" s="29" customFormat="1" ht="11.25">
      <c r="A9" s="32">
        <v>3</v>
      </c>
      <c r="B9" s="85"/>
      <c r="C9" s="77" t="s">
        <v>122</v>
      </c>
      <c r="D9" s="78" t="s">
        <v>31</v>
      </c>
      <c r="E9" s="79" t="s">
        <v>123</v>
      </c>
      <c r="F9" s="80">
        <v>42965</v>
      </c>
      <c r="G9" s="57" t="s">
        <v>40</v>
      </c>
      <c r="H9" s="81">
        <v>226</v>
      </c>
      <c r="I9" s="81">
        <v>227</v>
      </c>
      <c r="J9" s="95">
        <v>227</v>
      </c>
      <c r="K9" s="59">
        <v>2</v>
      </c>
      <c r="L9" s="60">
        <v>142274</v>
      </c>
      <c r="M9" s="61">
        <v>10594</v>
      </c>
      <c r="N9" s="60">
        <v>172683</v>
      </c>
      <c r="O9" s="61">
        <v>12382</v>
      </c>
      <c r="P9" s="60">
        <v>188417</v>
      </c>
      <c r="Q9" s="61">
        <v>13767</v>
      </c>
      <c r="R9" s="62">
        <f t="shared" si="0"/>
        <v>503374</v>
      </c>
      <c r="S9" s="63">
        <f t="shared" si="1"/>
        <v>36743</v>
      </c>
      <c r="T9" s="64">
        <f>S9/J9</f>
        <v>161.863436123348</v>
      </c>
      <c r="U9" s="65">
        <f t="shared" si="2"/>
        <v>13.69986119805133</v>
      </c>
      <c r="V9" s="66">
        <v>659230</v>
      </c>
      <c r="W9" s="67">
        <v>49373</v>
      </c>
      <c r="X9" s="68">
        <f aca="true" t="shared" si="4" ref="X9:Y13">IF(V9&lt;&gt;0,-(V9-R9)/V9,"")</f>
        <v>-0.23642127937138782</v>
      </c>
      <c r="Y9" s="68">
        <f t="shared" si="4"/>
        <v>-0.25580783019059</v>
      </c>
      <c r="Z9" s="69">
        <v>1318547</v>
      </c>
      <c r="AA9" s="70">
        <v>104512</v>
      </c>
      <c r="AB9" s="82">
        <v>1824259</v>
      </c>
      <c r="AC9" s="83">
        <v>141485</v>
      </c>
      <c r="AD9" s="75">
        <f t="shared" si="3"/>
        <v>12.89365657136799</v>
      </c>
    </row>
    <row r="10" spans="1:30" s="29" customFormat="1" ht="11.25">
      <c r="A10" s="32">
        <v>4</v>
      </c>
      <c r="B10" s="52"/>
      <c r="C10" s="53" t="s">
        <v>114</v>
      </c>
      <c r="D10" s="54" t="s">
        <v>35</v>
      </c>
      <c r="E10" s="55" t="s">
        <v>114</v>
      </c>
      <c r="F10" s="56">
        <v>42965</v>
      </c>
      <c r="G10" s="57" t="s">
        <v>75</v>
      </c>
      <c r="H10" s="58">
        <v>160</v>
      </c>
      <c r="I10" s="58">
        <v>147</v>
      </c>
      <c r="J10" s="95">
        <v>147</v>
      </c>
      <c r="K10" s="59">
        <v>2</v>
      </c>
      <c r="L10" s="60">
        <v>40835.94</v>
      </c>
      <c r="M10" s="61">
        <v>4529</v>
      </c>
      <c r="N10" s="60">
        <v>57518.69</v>
      </c>
      <c r="O10" s="61">
        <v>6319</v>
      </c>
      <c r="P10" s="60">
        <v>71745.32</v>
      </c>
      <c r="Q10" s="61">
        <v>7870</v>
      </c>
      <c r="R10" s="62">
        <f t="shared" si="0"/>
        <v>170099.95</v>
      </c>
      <c r="S10" s="63">
        <f t="shared" si="1"/>
        <v>18718</v>
      </c>
      <c r="T10" s="64">
        <f>S10/J10</f>
        <v>127.33333333333333</v>
      </c>
      <c r="U10" s="65">
        <f t="shared" si="2"/>
        <v>9.087506678063896</v>
      </c>
      <c r="V10" s="66">
        <v>198507.21999999997</v>
      </c>
      <c r="W10" s="67">
        <v>21446</v>
      </c>
      <c r="X10" s="68">
        <f t="shared" si="4"/>
        <v>-0.14310446743448407</v>
      </c>
      <c r="Y10" s="68">
        <f t="shared" si="4"/>
        <v>-0.12720320805744662</v>
      </c>
      <c r="Z10" s="69">
        <v>407328.34</v>
      </c>
      <c r="AA10" s="70">
        <v>45551</v>
      </c>
      <c r="AB10" s="73">
        <v>577428.29</v>
      </c>
      <c r="AC10" s="74">
        <v>64269</v>
      </c>
      <c r="AD10" s="75">
        <f t="shared" si="3"/>
        <v>8.98455382843984</v>
      </c>
    </row>
    <row r="11" spans="1:30" s="29" customFormat="1" ht="11.25">
      <c r="A11" s="32">
        <v>5</v>
      </c>
      <c r="B11" s="85"/>
      <c r="C11" s="77" t="s">
        <v>85</v>
      </c>
      <c r="D11" s="78" t="s">
        <v>38</v>
      </c>
      <c r="E11" s="79" t="s">
        <v>86</v>
      </c>
      <c r="F11" s="80">
        <v>42951</v>
      </c>
      <c r="G11" s="57" t="s">
        <v>40</v>
      </c>
      <c r="H11" s="81">
        <v>316</v>
      </c>
      <c r="I11" s="81">
        <v>192</v>
      </c>
      <c r="J11" s="95">
        <v>223</v>
      </c>
      <c r="K11" s="59">
        <v>4</v>
      </c>
      <c r="L11" s="60">
        <v>60437</v>
      </c>
      <c r="M11" s="61">
        <v>4488</v>
      </c>
      <c r="N11" s="60">
        <v>79483</v>
      </c>
      <c r="O11" s="61">
        <v>5743</v>
      </c>
      <c r="P11" s="60">
        <v>100716</v>
      </c>
      <c r="Q11" s="61">
        <v>7417</v>
      </c>
      <c r="R11" s="62">
        <f t="shared" si="0"/>
        <v>240636</v>
      </c>
      <c r="S11" s="63">
        <f t="shared" si="1"/>
        <v>17648</v>
      </c>
      <c r="T11" s="64">
        <f>S11/J11</f>
        <v>79.1390134529148</v>
      </c>
      <c r="U11" s="65">
        <f t="shared" si="2"/>
        <v>13.635312783318223</v>
      </c>
      <c r="V11" s="66">
        <v>427973</v>
      </c>
      <c r="W11" s="67">
        <v>32581</v>
      </c>
      <c r="X11" s="68">
        <f t="shared" si="4"/>
        <v>-0.43773088489227124</v>
      </c>
      <c r="Y11" s="68">
        <f t="shared" si="4"/>
        <v>-0.4583346121972929</v>
      </c>
      <c r="Z11" s="69">
        <v>802978</v>
      </c>
      <c r="AA11" s="70">
        <v>66220</v>
      </c>
      <c r="AB11" s="82">
        <v>3861529</v>
      </c>
      <c r="AC11" s="83">
        <v>311714</v>
      </c>
      <c r="AD11" s="75">
        <f t="shared" si="3"/>
        <v>12.388051226444754</v>
      </c>
    </row>
    <row r="12" spans="1:30" s="29" customFormat="1" ht="11.25">
      <c r="A12" s="32">
        <v>6</v>
      </c>
      <c r="B12" s="52"/>
      <c r="C12" s="53" t="s">
        <v>118</v>
      </c>
      <c r="D12" s="54" t="s">
        <v>31</v>
      </c>
      <c r="E12" s="55" t="s">
        <v>119</v>
      </c>
      <c r="F12" s="56">
        <v>42965</v>
      </c>
      <c r="G12" s="57" t="s">
        <v>39</v>
      </c>
      <c r="H12" s="58">
        <v>243</v>
      </c>
      <c r="I12" s="58">
        <v>143</v>
      </c>
      <c r="J12" s="95">
        <v>143</v>
      </c>
      <c r="K12" s="59">
        <v>2</v>
      </c>
      <c r="L12" s="60">
        <v>57196.92</v>
      </c>
      <c r="M12" s="61">
        <v>3948</v>
      </c>
      <c r="N12" s="60">
        <v>77596.96</v>
      </c>
      <c r="O12" s="61">
        <v>5178</v>
      </c>
      <c r="P12" s="60">
        <v>89210.68</v>
      </c>
      <c r="Q12" s="61">
        <v>6183</v>
      </c>
      <c r="R12" s="62">
        <f t="shared" si="0"/>
        <v>224004.56</v>
      </c>
      <c r="S12" s="63">
        <f t="shared" si="1"/>
        <v>15309</v>
      </c>
      <c r="T12" s="64">
        <f>S12/J12</f>
        <v>107.05594405594405</v>
      </c>
      <c r="U12" s="65">
        <f t="shared" si="2"/>
        <v>14.632213730485335</v>
      </c>
      <c r="V12" s="66">
        <v>425890.86</v>
      </c>
      <c r="W12" s="67">
        <v>30948</v>
      </c>
      <c r="X12" s="68">
        <f t="shared" si="4"/>
        <v>-0.47403294825345627</v>
      </c>
      <c r="Y12" s="68">
        <f t="shared" si="4"/>
        <v>-0.5053315238464521</v>
      </c>
      <c r="Z12" s="69">
        <v>766759.81</v>
      </c>
      <c r="AA12" s="70">
        <v>60962</v>
      </c>
      <c r="AB12" s="71">
        <v>990764.37</v>
      </c>
      <c r="AC12" s="72">
        <v>76271</v>
      </c>
      <c r="AD12" s="75">
        <f t="shared" si="3"/>
        <v>12.990053493464096</v>
      </c>
    </row>
    <row r="13" spans="1:30" s="29" customFormat="1" ht="11.25">
      <c r="A13" s="32">
        <v>7</v>
      </c>
      <c r="B13" s="52"/>
      <c r="C13" s="53" t="s">
        <v>93</v>
      </c>
      <c r="D13" s="54" t="s">
        <v>41</v>
      </c>
      <c r="E13" s="55" t="s">
        <v>93</v>
      </c>
      <c r="F13" s="56">
        <v>42951</v>
      </c>
      <c r="G13" s="57" t="s">
        <v>32</v>
      </c>
      <c r="H13" s="58">
        <v>301</v>
      </c>
      <c r="I13" s="58">
        <v>217</v>
      </c>
      <c r="J13" s="95">
        <v>217</v>
      </c>
      <c r="K13" s="59">
        <v>4</v>
      </c>
      <c r="L13" s="60">
        <v>42023.05</v>
      </c>
      <c r="M13" s="61">
        <v>3713</v>
      </c>
      <c r="N13" s="60">
        <v>52609.770000000004</v>
      </c>
      <c r="O13" s="61">
        <v>4502</v>
      </c>
      <c r="P13" s="60">
        <v>79509.95999999999</v>
      </c>
      <c r="Q13" s="61">
        <v>6768</v>
      </c>
      <c r="R13" s="62">
        <f t="shared" si="0"/>
        <v>174142.78</v>
      </c>
      <c r="S13" s="63">
        <f t="shared" si="1"/>
        <v>14983</v>
      </c>
      <c r="T13" s="64">
        <f>S13/J13</f>
        <v>69.04608294930875</v>
      </c>
      <c r="U13" s="65">
        <f t="shared" si="2"/>
        <v>11.622691049856504</v>
      </c>
      <c r="V13" s="66">
        <v>436289.54000000004</v>
      </c>
      <c r="W13" s="67">
        <v>37842</v>
      </c>
      <c r="X13" s="68">
        <f t="shared" si="4"/>
        <v>-0.6008550193525153</v>
      </c>
      <c r="Y13" s="68">
        <f t="shared" si="4"/>
        <v>-0.6040642672163204</v>
      </c>
      <c r="Z13" s="69">
        <v>774929.33</v>
      </c>
      <c r="AA13" s="70">
        <v>71504</v>
      </c>
      <c r="AB13" s="73">
        <v>4619302.51</v>
      </c>
      <c r="AC13" s="74">
        <v>422058</v>
      </c>
      <c r="AD13" s="75">
        <f t="shared" si="3"/>
        <v>10.94471022939975</v>
      </c>
    </row>
    <row r="14" spans="1:30" s="29" customFormat="1" ht="11.25">
      <c r="A14" s="32">
        <v>8</v>
      </c>
      <c r="B14" s="76" t="s">
        <v>30</v>
      </c>
      <c r="C14" s="77" t="s">
        <v>133</v>
      </c>
      <c r="D14" s="78" t="s">
        <v>41</v>
      </c>
      <c r="E14" s="79" t="s">
        <v>132</v>
      </c>
      <c r="F14" s="80">
        <v>42972</v>
      </c>
      <c r="G14" s="57" t="s">
        <v>42</v>
      </c>
      <c r="H14" s="81">
        <v>216</v>
      </c>
      <c r="I14" s="81">
        <v>216</v>
      </c>
      <c r="J14" s="95">
        <v>216</v>
      </c>
      <c r="K14" s="59">
        <v>1</v>
      </c>
      <c r="L14" s="60">
        <v>48058.21</v>
      </c>
      <c r="M14" s="61">
        <v>3562</v>
      </c>
      <c r="N14" s="60">
        <v>55404.1</v>
      </c>
      <c r="O14" s="61">
        <v>3899</v>
      </c>
      <c r="P14" s="60">
        <v>64997.83</v>
      </c>
      <c r="Q14" s="61">
        <v>4916</v>
      </c>
      <c r="R14" s="62">
        <f t="shared" si="0"/>
        <v>168460.14</v>
      </c>
      <c r="S14" s="63">
        <f t="shared" si="1"/>
        <v>12377</v>
      </c>
      <c r="T14" s="64">
        <f>S14/J14</f>
        <v>57.300925925925924</v>
      </c>
      <c r="U14" s="65">
        <f t="shared" si="2"/>
        <v>13.610740890361155</v>
      </c>
      <c r="V14" s="66"/>
      <c r="W14" s="67"/>
      <c r="X14" s="68"/>
      <c r="Y14" s="68"/>
      <c r="Z14" s="69"/>
      <c r="AA14" s="70"/>
      <c r="AB14" s="82">
        <v>168460.14</v>
      </c>
      <c r="AC14" s="83">
        <v>12377</v>
      </c>
      <c r="AD14" s="75">
        <f t="shared" si="3"/>
        <v>13.610740890361155</v>
      </c>
    </row>
    <row r="15" spans="1:30" s="29" customFormat="1" ht="11.25">
      <c r="A15" s="32">
        <v>9</v>
      </c>
      <c r="B15" s="52"/>
      <c r="C15" s="53" t="s">
        <v>125</v>
      </c>
      <c r="D15" s="54" t="s">
        <v>31</v>
      </c>
      <c r="E15" s="55" t="s">
        <v>126</v>
      </c>
      <c r="F15" s="56">
        <v>33536</v>
      </c>
      <c r="G15" s="57" t="s">
        <v>43</v>
      </c>
      <c r="H15" s="58">
        <v>138</v>
      </c>
      <c r="I15" s="58">
        <v>138</v>
      </c>
      <c r="J15" s="95">
        <v>138</v>
      </c>
      <c r="K15" s="87" t="s">
        <v>127</v>
      </c>
      <c r="L15" s="60">
        <v>31213.78</v>
      </c>
      <c r="M15" s="61">
        <v>2219</v>
      </c>
      <c r="N15" s="60">
        <v>38924.11</v>
      </c>
      <c r="O15" s="61">
        <v>2725</v>
      </c>
      <c r="P15" s="60">
        <v>48635.78</v>
      </c>
      <c r="Q15" s="61">
        <v>3495</v>
      </c>
      <c r="R15" s="62">
        <f t="shared" si="0"/>
        <v>118773.67</v>
      </c>
      <c r="S15" s="63">
        <f t="shared" si="1"/>
        <v>8439</v>
      </c>
      <c r="T15" s="64">
        <f>S15/J15</f>
        <v>61.15217391304348</v>
      </c>
      <c r="U15" s="65">
        <f t="shared" si="2"/>
        <v>14.074377295888139</v>
      </c>
      <c r="V15" s="66"/>
      <c r="W15" s="67">
        <v>768207</v>
      </c>
      <c r="X15" s="68"/>
      <c r="Y15" s="68"/>
      <c r="Z15" s="69"/>
      <c r="AA15" s="84"/>
      <c r="AB15" s="82">
        <v>118773.67</v>
      </c>
      <c r="AC15" s="83">
        <v>8439</v>
      </c>
      <c r="AD15" s="75">
        <f t="shared" si="3"/>
        <v>14.074377295888139</v>
      </c>
    </row>
    <row r="16" spans="1:30" s="29" customFormat="1" ht="11.25">
      <c r="A16" s="32">
        <v>10</v>
      </c>
      <c r="B16" s="85"/>
      <c r="C16" s="77" t="s">
        <v>74</v>
      </c>
      <c r="D16" s="78" t="s">
        <v>38</v>
      </c>
      <c r="E16" s="79" t="s">
        <v>73</v>
      </c>
      <c r="F16" s="80">
        <v>42930</v>
      </c>
      <c r="G16" s="57" t="s">
        <v>42</v>
      </c>
      <c r="H16" s="81">
        <v>346</v>
      </c>
      <c r="I16" s="81">
        <v>90</v>
      </c>
      <c r="J16" s="95">
        <v>90</v>
      </c>
      <c r="K16" s="59">
        <v>7</v>
      </c>
      <c r="L16" s="60">
        <v>27088.21</v>
      </c>
      <c r="M16" s="61">
        <v>1918</v>
      </c>
      <c r="N16" s="60">
        <v>35014.05</v>
      </c>
      <c r="O16" s="61">
        <v>2493</v>
      </c>
      <c r="P16" s="60">
        <v>49344.81</v>
      </c>
      <c r="Q16" s="61">
        <v>3622</v>
      </c>
      <c r="R16" s="62">
        <f t="shared" si="0"/>
        <v>111447.07</v>
      </c>
      <c r="S16" s="63">
        <f t="shared" si="1"/>
        <v>8033</v>
      </c>
      <c r="T16" s="64">
        <f>S16/J16</f>
        <v>89.25555555555556</v>
      </c>
      <c r="U16" s="65">
        <f t="shared" si="2"/>
        <v>13.873654923440808</v>
      </c>
      <c r="V16" s="66">
        <v>279700.92</v>
      </c>
      <c r="W16" s="67">
        <v>19789</v>
      </c>
      <c r="X16" s="68">
        <f>IF(V16&lt;&gt;0,-(V16-R16)/V16,"")</f>
        <v>-0.6015491475680523</v>
      </c>
      <c r="Y16" s="68">
        <f>IF(W16&lt;&gt;0,-(W16-S16)/W16,"")</f>
        <v>-0.5940674111880337</v>
      </c>
      <c r="Z16" s="69">
        <v>516192.46</v>
      </c>
      <c r="AA16" s="70">
        <v>39836</v>
      </c>
      <c r="AB16" s="82">
        <v>9330265.78</v>
      </c>
      <c r="AC16" s="83">
        <v>746385</v>
      </c>
      <c r="AD16" s="75">
        <f t="shared" si="3"/>
        <v>12.500607300521848</v>
      </c>
    </row>
    <row r="17" spans="1:30" s="29" customFormat="1" ht="11.25">
      <c r="A17" s="32">
        <v>11</v>
      </c>
      <c r="B17" s="52"/>
      <c r="C17" s="53" t="s">
        <v>117</v>
      </c>
      <c r="D17" s="54" t="s">
        <v>31</v>
      </c>
      <c r="E17" s="55" t="s">
        <v>117</v>
      </c>
      <c r="F17" s="56">
        <v>42958</v>
      </c>
      <c r="G17" s="57" t="s">
        <v>45</v>
      </c>
      <c r="H17" s="58">
        <v>107</v>
      </c>
      <c r="I17" s="58">
        <v>66</v>
      </c>
      <c r="J17" s="95">
        <v>66</v>
      </c>
      <c r="K17" s="59">
        <v>2</v>
      </c>
      <c r="L17" s="60">
        <v>9286.3</v>
      </c>
      <c r="M17" s="61">
        <v>876</v>
      </c>
      <c r="N17" s="60">
        <v>10892.5</v>
      </c>
      <c r="O17" s="61">
        <v>968</v>
      </c>
      <c r="P17" s="60">
        <v>16674.36</v>
      </c>
      <c r="Q17" s="61">
        <v>1482</v>
      </c>
      <c r="R17" s="62">
        <f t="shared" si="0"/>
        <v>36853.16</v>
      </c>
      <c r="S17" s="63">
        <f t="shared" si="1"/>
        <v>3326</v>
      </c>
      <c r="T17" s="64">
        <f>S17/J17</f>
        <v>50.39393939393939</v>
      </c>
      <c r="U17" s="65">
        <f t="shared" si="2"/>
        <v>11.080324714371619</v>
      </c>
      <c r="V17" s="66">
        <v>71306.87</v>
      </c>
      <c r="W17" s="67">
        <v>6533</v>
      </c>
      <c r="X17" s="68">
        <f>IF(V17&lt;&gt;0,-(V17-R17)/V17,"")</f>
        <v>-0.48317518354122113</v>
      </c>
      <c r="Y17" s="68">
        <f>IF(W17&lt;&gt;0,-(W17-S17)/W17,"")</f>
        <v>-0.4908923924690035</v>
      </c>
      <c r="Z17" s="69">
        <v>132599.12</v>
      </c>
      <c r="AA17" s="70">
        <v>13063</v>
      </c>
      <c r="AB17" s="73">
        <v>169562.58</v>
      </c>
      <c r="AC17" s="74">
        <v>16401</v>
      </c>
      <c r="AD17" s="75">
        <f t="shared" si="3"/>
        <v>10.338551307847082</v>
      </c>
    </row>
    <row r="18" spans="1:30" s="29" customFormat="1" ht="11.25">
      <c r="A18" s="32">
        <v>12</v>
      </c>
      <c r="B18" s="76" t="s">
        <v>30</v>
      </c>
      <c r="C18" s="53" t="s">
        <v>130</v>
      </c>
      <c r="D18" s="54" t="s">
        <v>41</v>
      </c>
      <c r="E18" s="55" t="s">
        <v>131</v>
      </c>
      <c r="F18" s="56">
        <v>42972</v>
      </c>
      <c r="G18" s="57" t="s">
        <v>75</v>
      </c>
      <c r="H18" s="58">
        <v>66</v>
      </c>
      <c r="I18" s="58">
        <v>66</v>
      </c>
      <c r="J18" s="95">
        <v>66</v>
      </c>
      <c r="K18" s="59">
        <v>1</v>
      </c>
      <c r="L18" s="60">
        <v>12819.11</v>
      </c>
      <c r="M18" s="61">
        <v>819</v>
      </c>
      <c r="N18" s="60">
        <v>15641.33</v>
      </c>
      <c r="O18" s="61">
        <v>1022</v>
      </c>
      <c r="P18" s="60">
        <v>18232.15</v>
      </c>
      <c r="Q18" s="61">
        <v>1243</v>
      </c>
      <c r="R18" s="62">
        <f t="shared" si="0"/>
        <v>46692.590000000004</v>
      </c>
      <c r="S18" s="63">
        <f t="shared" si="1"/>
        <v>3084</v>
      </c>
      <c r="T18" s="64">
        <f>S18/J18</f>
        <v>46.72727272727273</v>
      </c>
      <c r="U18" s="65">
        <f t="shared" si="2"/>
        <v>15.140269130998703</v>
      </c>
      <c r="V18" s="66"/>
      <c r="W18" s="67"/>
      <c r="X18" s="68"/>
      <c r="Y18" s="68"/>
      <c r="Z18" s="69"/>
      <c r="AA18" s="70"/>
      <c r="AB18" s="73">
        <v>46692.59</v>
      </c>
      <c r="AC18" s="74">
        <v>3084</v>
      </c>
      <c r="AD18" s="75">
        <f t="shared" si="3"/>
        <v>15.140269130998702</v>
      </c>
    </row>
    <row r="19" spans="1:30" s="29" customFormat="1" ht="11.25">
      <c r="A19" s="32">
        <v>13</v>
      </c>
      <c r="B19" s="85"/>
      <c r="C19" s="77" t="s">
        <v>120</v>
      </c>
      <c r="D19" s="78" t="s">
        <v>31</v>
      </c>
      <c r="E19" s="79" t="s">
        <v>121</v>
      </c>
      <c r="F19" s="80">
        <v>42934</v>
      </c>
      <c r="G19" s="57" t="s">
        <v>42</v>
      </c>
      <c r="H19" s="81">
        <v>205</v>
      </c>
      <c r="I19" s="81">
        <v>84</v>
      </c>
      <c r="J19" s="95">
        <v>84</v>
      </c>
      <c r="K19" s="59">
        <v>2</v>
      </c>
      <c r="L19" s="60">
        <v>7292.17</v>
      </c>
      <c r="M19" s="61">
        <v>634</v>
      </c>
      <c r="N19" s="60">
        <v>11246.36</v>
      </c>
      <c r="O19" s="61">
        <v>906</v>
      </c>
      <c r="P19" s="60">
        <v>14530.31</v>
      </c>
      <c r="Q19" s="61">
        <v>1191</v>
      </c>
      <c r="R19" s="62">
        <f t="shared" si="0"/>
        <v>33068.84</v>
      </c>
      <c r="S19" s="63">
        <f t="shared" si="1"/>
        <v>2731</v>
      </c>
      <c r="T19" s="64">
        <f>S19/J19</f>
        <v>32.51190476190476</v>
      </c>
      <c r="U19" s="65">
        <f t="shared" si="2"/>
        <v>12.108692786525081</v>
      </c>
      <c r="V19" s="66">
        <v>145078.26</v>
      </c>
      <c r="W19" s="67">
        <v>11877</v>
      </c>
      <c r="X19" s="68">
        <f aca="true" t="shared" si="5" ref="X19:Y26">IF(V19&lt;&gt;0,-(V19-R19)/V19,"")</f>
        <v>-0.7720620580919567</v>
      </c>
      <c r="Y19" s="68">
        <f t="shared" si="5"/>
        <v>-0.7700597794055738</v>
      </c>
      <c r="Z19" s="69">
        <v>285822.83</v>
      </c>
      <c r="AA19" s="70">
        <v>25045</v>
      </c>
      <c r="AB19" s="82">
        <v>318891.67</v>
      </c>
      <c r="AC19" s="83">
        <v>27776</v>
      </c>
      <c r="AD19" s="75">
        <f t="shared" si="3"/>
        <v>11.48083489343318</v>
      </c>
    </row>
    <row r="20" spans="1:30" s="29" customFormat="1" ht="11.25">
      <c r="A20" s="32">
        <v>14</v>
      </c>
      <c r="B20" s="85"/>
      <c r="C20" s="77" t="s">
        <v>78</v>
      </c>
      <c r="D20" s="78" t="s">
        <v>41</v>
      </c>
      <c r="E20" s="79" t="s">
        <v>78</v>
      </c>
      <c r="F20" s="80">
        <v>42937</v>
      </c>
      <c r="G20" s="57" t="s">
        <v>40</v>
      </c>
      <c r="H20" s="81">
        <v>309</v>
      </c>
      <c r="I20" s="81">
        <v>25</v>
      </c>
      <c r="J20" s="95">
        <v>25</v>
      </c>
      <c r="K20" s="59">
        <v>6</v>
      </c>
      <c r="L20" s="60">
        <v>12782</v>
      </c>
      <c r="M20" s="61">
        <v>708</v>
      </c>
      <c r="N20" s="60">
        <v>16524</v>
      </c>
      <c r="O20" s="61">
        <v>892</v>
      </c>
      <c r="P20" s="60">
        <v>18149</v>
      </c>
      <c r="Q20" s="61">
        <v>999</v>
      </c>
      <c r="R20" s="62">
        <f t="shared" si="0"/>
        <v>47455</v>
      </c>
      <c r="S20" s="63">
        <f t="shared" si="1"/>
        <v>2599</v>
      </c>
      <c r="T20" s="64">
        <f>S20/J20</f>
        <v>103.96</v>
      </c>
      <c r="U20" s="65">
        <f t="shared" si="2"/>
        <v>18.258945748364756</v>
      </c>
      <c r="V20" s="66">
        <v>128019</v>
      </c>
      <c r="W20" s="67">
        <v>6827</v>
      </c>
      <c r="X20" s="68">
        <f t="shared" si="5"/>
        <v>-0.6293128363758504</v>
      </c>
      <c r="Y20" s="68">
        <f t="shared" si="5"/>
        <v>-0.6193056979639666</v>
      </c>
      <c r="Z20" s="69">
        <v>229683</v>
      </c>
      <c r="AA20" s="70">
        <v>13506</v>
      </c>
      <c r="AB20" s="82">
        <v>4913451</v>
      </c>
      <c r="AC20" s="83">
        <v>341129</v>
      </c>
      <c r="AD20" s="75">
        <f t="shared" si="3"/>
        <v>14.40349838330954</v>
      </c>
    </row>
    <row r="21" spans="1:30" s="29" customFormat="1" ht="11.25">
      <c r="A21" s="32">
        <v>15</v>
      </c>
      <c r="B21" s="85"/>
      <c r="C21" s="77" t="s">
        <v>55</v>
      </c>
      <c r="D21" s="78" t="s">
        <v>35</v>
      </c>
      <c r="E21" s="79" t="s">
        <v>56</v>
      </c>
      <c r="F21" s="80">
        <v>42825</v>
      </c>
      <c r="G21" s="57" t="s">
        <v>42</v>
      </c>
      <c r="H21" s="81">
        <v>269</v>
      </c>
      <c r="I21" s="81">
        <v>65</v>
      </c>
      <c r="J21" s="95">
        <v>65</v>
      </c>
      <c r="K21" s="59">
        <v>22</v>
      </c>
      <c r="L21" s="60">
        <v>3269.99</v>
      </c>
      <c r="M21" s="61">
        <v>643</v>
      </c>
      <c r="N21" s="60">
        <v>4514.65</v>
      </c>
      <c r="O21" s="61">
        <v>886</v>
      </c>
      <c r="P21" s="60">
        <v>4508.58</v>
      </c>
      <c r="Q21" s="61">
        <v>881</v>
      </c>
      <c r="R21" s="62">
        <f t="shared" si="0"/>
        <v>12293.22</v>
      </c>
      <c r="S21" s="63">
        <f t="shared" si="1"/>
        <v>2410</v>
      </c>
      <c r="T21" s="64">
        <f>S21/J21</f>
        <v>37.07692307692308</v>
      </c>
      <c r="U21" s="65">
        <f t="shared" si="2"/>
        <v>5.100921161825726</v>
      </c>
      <c r="V21" s="66">
        <v>25799.58</v>
      </c>
      <c r="W21" s="67">
        <v>5122</v>
      </c>
      <c r="X21" s="68">
        <f t="shared" si="5"/>
        <v>-0.5235108478510115</v>
      </c>
      <c r="Y21" s="68">
        <f t="shared" si="5"/>
        <v>-0.5294806716126513</v>
      </c>
      <c r="Z21" s="69">
        <v>51888.94</v>
      </c>
      <c r="AA21" s="70">
        <v>10177</v>
      </c>
      <c r="AB21" s="82">
        <v>7128502.32</v>
      </c>
      <c r="AC21" s="83">
        <v>591843</v>
      </c>
      <c r="AD21" s="75">
        <f t="shared" si="3"/>
        <v>12.04458331010082</v>
      </c>
    </row>
    <row r="22" spans="1:30" s="29" customFormat="1" ht="11.25">
      <c r="A22" s="32">
        <v>16</v>
      </c>
      <c r="B22" s="52"/>
      <c r="C22" s="53" t="s">
        <v>91</v>
      </c>
      <c r="D22" s="54" t="s">
        <v>36</v>
      </c>
      <c r="E22" s="55" t="s">
        <v>89</v>
      </c>
      <c r="F22" s="56">
        <v>42951</v>
      </c>
      <c r="G22" s="57" t="s">
        <v>75</v>
      </c>
      <c r="H22" s="58">
        <v>235</v>
      </c>
      <c r="I22" s="58">
        <v>67</v>
      </c>
      <c r="J22" s="95">
        <v>67</v>
      </c>
      <c r="K22" s="59">
        <v>4</v>
      </c>
      <c r="L22" s="60">
        <v>9389.46</v>
      </c>
      <c r="M22" s="61">
        <v>743</v>
      </c>
      <c r="N22" s="60">
        <v>8266.5</v>
      </c>
      <c r="O22" s="61">
        <v>636</v>
      </c>
      <c r="P22" s="60">
        <v>11305.1</v>
      </c>
      <c r="Q22" s="61">
        <v>848</v>
      </c>
      <c r="R22" s="62">
        <f t="shared" si="0"/>
        <v>28961.059999999998</v>
      </c>
      <c r="S22" s="63">
        <f t="shared" si="1"/>
        <v>2227</v>
      </c>
      <c r="T22" s="64">
        <f>S22/J22</f>
        <v>33.23880597014925</v>
      </c>
      <c r="U22" s="65">
        <f t="shared" si="2"/>
        <v>13.004517287831161</v>
      </c>
      <c r="V22" s="66">
        <v>170284.58000000002</v>
      </c>
      <c r="W22" s="67">
        <v>13078</v>
      </c>
      <c r="X22" s="68">
        <f t="shared" si="5"/>
        <v>-0.829925528195213</v>
      </c>
      <c r="Y22" s="68">
        <f t="shared" si="5"/>
        <v>-0.8297140235510017</v>
      </c>
      <c r="Z22" s="69">
        <v>314012.07</v>
      </c>
      <c r="AA22" s="70">
        <v>26171</v>
      </c>
      <c r="AB22" s="73">
        <v>1559551.48</v>
      </c>
      <c r="AC22" s="74">
        <v>133757</v>
      </c>
      <c r="AD22" s="75">
        <f t="shared" si="3"/>
        <v>11.65958775989294</v>
      </c>
    </row>
    <row r="23" spans="1:30" s="29" customFormat="1" ht="11.25">
      <c r="A23" s="32">
        <v>17</v>
      </c>
      <c r="B23" s="52"/>
      <c r="C23" s="53" t="s">
        <v>97</v>
      </c>
      <c r="D23" s="54" t="s">
        <v>37</v>
      </c>
      <c r="E23" s="55" t="s">
        <v>98</v>
      </c>
      <c r="F23" s="56">
        <v>42958</v>
      </c>
      <c r="G23" s="57" t="s">
        <v>75</v>
      </c>
      <c r="H23" s="58">
        <v>261</v>
      </c>
      <c r="I23" s="58">
        <v>108</v>
      </c>
      <c r="J23" s="95">
        <v>108</v>
      </c>
      <c r="K23" s="59">
        <v>3</v>
      </c>
      <c r="L23" s="60">
        <v>8740.42</v>
      </c>
      <c r="M23" s="61">
        <v>679</v>
      </c>
      <c r="N23" s="60">
        <v>9746.88</v>
      </c>
      <c r="O23" s="61">
        <v>730</v>
      </c>
      <c r="P23" s="60">
        <v>10342.59</v>
      </c>
      <c r="Q23" s="61">
        <v>780</v>
      </c>
      <c r="R23" s="62">
        <f t="shared" si="0"/>
        <v>28829.89</v>
      </c>
      <c r="S23" s="63">
        <f t="shared" si="1"/>
        <v>2189</v>
      </c>
      <c r="T23" s="64">
        <f>S23/J23</f>
        <v>20.26851851851852</v>
      </c>
      <c r="U23" s="65">
        <f t="shared" si="2"/>
        <v>13.170347190497944</v>
      </c>
      <c r="V23" s="66">
        <v>198219.51</v>
      </c>
      <c r="W23" s="67">
        <v>15689</v>
      </c>
      <c r="X23" s="68">
        <f t="shared" si="5"/>
        <v>-0.8545557397452954</v>
      </c>
      <c r="Y23" s="68">
        <f t="shared" si="5"/>
        <v>-0.8604754923831984</v>
      </c>
      <c r="Z23" s="69">
        <v>357155.99</v>
      </c>
      <c r="AA23" s="70">
        <v>30566</v>
      </c>
      <c r="AB23" s="73">
        <v>916592.47</v>
      </c>
      <c r="AC23" s="74">
        <v>78733</v>
      </c>
      <c r="AD23" s="75">
        <f t="shared" si="3"/>
        <v>11.64178260703898</v>
      </c>
    </row>
    <row r="24" spans="1:30" s="29" customFormat="1" ht="11.25">
      <c r="A24" s="32">
        <v>18</v>
      </c>
      <c r="B24" s="52"/>
      <c r="C24" s="53" t="s">
        <v>109</v>
      </c>
      <c r="D24" s="54" t="s">
        <v>37</v>
      </c>
      <c r="E24" s="55" t="s">
        <v>108</v>
      </c>
      <c r="F24" s="56">
        <v>42965</v>
      </c>
      <c r="G24" s="57" t="s">
        <v>43</v>
      </c>
      <c r="H24" s="58">
        <v>125</v>
      </c>
      <c r="I24" s="58">
        <v>77</v>
      </c>
      <c r="J24" s="95">
        <v>77</v>
      </c>
      <c r="K24" s="59">
        <v>2</v>
      </c>
      <c r="L24" s="60">
        <v>6665.88</v>
      </c>
      <c r="M24" s="61">
        <v>589</v>
      </c>
      <c r="N24" s="60">
        <v>7305.79</v>
      </c>
      <c r="O24" s="61">
        <v>599</v>
      </c>
      <c r="P24" s="60">
        <v>7533.84</v>
      </c>
      <c r="Q24" s="61">
        <v>602</v>
      </c>
      <c r="R24" s="62">
        <f t="shared" si="0"/>
        <v>21505.510000000002</v>
      </c>
      <c r="S24" s="63">
        <f t="shared" si="1"/>
        <v>1790</v>
      </c>
      <c r="T24" s="64">
        <f>S24/J24</f>
        <v>23.246753246753247</v>
      </c>
      <c r="U24" s="65">
        <f t="shared" si="2"/>
        <v>12.014251396648046</v>
      </c>
      <c r="V24" s="66">
        <v>108568.44</v>
      </c>
      <c r="W24" s="67">
        <v>9124</v>
      </c>
      <c r="X24" s="68">
        <f t="shared" si="5"/>
        <v>-0.8019174817285759</v>
      </c>
      <c r="Y24" s="68">
        <f t="shared" si="5"/>
        <v>-0.8038141166155195</v>
      </c>
      <c r="Z24" s="69">
        <v>199427.63</v>
      </c>
      <c r="AA24" s="84">
        <v>18054</v>
      </c>
      <c r="AB24" s="82">
        <v>220933.14</v>
      </c>
      <c r="AC24" s="83">
        <v>19844</v>
      </c>
      <c r="AD24" s="75">
        <f t="shared" si="3"/>
        <v>11.13349828663576</v>
      </c>
    </row>
    <row r="25" spans="1:30" s="29" customFormat="1" ht="11.25">
      <c r="A25" s="32">
        <v>19</v>
      </c>
      <c r="B25" s="52"/>
      <c r="C25" s="53" t="s">
        <v>60</v>
      </c>
      <c r="D25" s="54" t="s">
        <v>37</v>
      </c>
      <c r="E25" s="55" t="s">
        <v>60</v>
      </c>
      <c r="F25" s="56">
        <v>42867</v>
      </c>
      <c r="G25" s="57" t="s">
        <v>75</v>
      </c>
      <c r="H25" s="58">
        <v>326</v>
      </c>
      <c r="I25" s="58">
        <v>70</v>
      </c>
      <c r="J25" s="95">
        <v>70</v>
      </c>
      <c r="K25" s="59">
        <v>13</v>
      </c>
      <c r="L25" s="60">
        <v>2353.17</v>
      </c>
      <c r="M25" s="61">
        <v>445</v>
      </c>
      <c r="N25" s="60">
        <v>3007</v>
      </c>
      <c r="O25" s="61">
        <v>567</v>
      </c>
      <c r="P25" s="60">
        <v>2858.35</v>
      </c>
      <c r="Q25" s="61">
        <v>529</v>
      </c>
      <c r="R25" s="62">
        <f t="shared" si="0"/>
        <v>8218.52</v>
      </c>
      <c r="S25" s="63">
        <f t="shared" si="1"/>
        <v>1541</v>
      </c>
      <c r="T25" s="64">
        <f>S25/J25</f>
        <v>22.014285714285716</v>
      </c>
      <c r="U25" s="65">
        <f t="shared" si="2"/>
        <v>5.333238157040883</v>
      </c>
      <c r="V25" s="66">
        <v>11153.699999999999</v>
      </c>
      <c r="W25" s="67">
        <v>2201</v>
      </c>
      <c r="X25" s="68">
        <f t="shared" si="5"/>
        <v>-0.26315751723643266</v>
      </c>
      <c r="Y25" s="68">
        <f t="shared" si="5"/>
        <v>-0.29986369831894594</v>
      </c>
      <c r="Z25" s="69">
        <v>25158.41</v>
      </c>
      <c r="AA25" s="70">
        <v>4942</v>
      </c>
      <c r="AB25" s="73">
        <v>4968266.75</v>
      </c>
      <c r="AC25" s="74">
        <v>461013</v>
      </c>
      <c r="AD25" s="75">
        <f t="shared" si="3"/>
        <v>10.776847399097205</v>
      </c>
    </row>
    <row r="26" spans="1:30" s="29" customFormat="1" ht="11.25">
      <c r="A26" s="32">
        <v>20</v>
      </c>
      <c r="B26" s="52"/>
      <c r="C26" s="53" t="s">
        <v>81</v>
      </c>
      <c r="D26" s="54" t="s">
        <v>33</v>
      </c>
      <c r="E26" s="55" t="s">
        <v>80</v>
      </c>
      <c r="F26" s="56">
        <v>42944</v>
      </c>
      <c r="G26" s="57" t="s">
        <v>32</v>
      </c>
      <c r="H26" s="58">
        <v>330</v>
      </c>
      <c r="I26" s="58">
        <v>15</v>
      </c>
      <c r="J26" s="95">
        <v>15</v>
      </c>
      <c r="K26" s="59">
        <v>5</v>
      </c>
      <c r="L26" s="60">
        <v>6668.0599999999995</v>
      </c>
      <c r="M26" s="61">
        <v>344</v>
      </c>
      <c r="N26" s="60">
        <v>7327.6</v>
      </c>
      <c r="O26" s="61">
        <v>373</v>
      </c>
      <c r="P26" s="60">
        <v>9897.95</v>
      </c>
      <c r="Q26" s="61">
        <v>511</v>
      </c>
      <c r="R26" s="62">
        <f t="shared" si="0"/>
        <v>23893.61</v>
      </c>
      <c r="S26" s="63">
        <f t="shared" si="1"/>
        <v>1228</v>
      </c>
      <c r="T26" s="64">
        <f>S26/J26</f>
        <v>81.86666666666666</v>
      </c>
      <c r="U26" s="65">
        <f t="shared" si="2"/>
        <v>19.45733713355049</v>
      </c>
      <c r="V26" s="66">
        <v>81213.19</v>
      </c>
      <c r="W26" s="67">
        <v>4901</v>
      </c>
      <c r="X26" s="68">
        <f t="shared" si="5"/>
        <v>-0.7057915099751654</v>
      </c>
      <c r="Y26" s="68">
        <f t="shared" si="5"/>
        <v>-0.7494388900224443</v>
      </c>
      <c r="Z26" s="69">
        <v>142709.84</v>
      </c>
      <c r="AA26" s="70">
        <v>9399</v>
      </c>
      <c r="AB26" s="73">
        <v>2405739.01</v>
      </c>
      <c r="AC26" s="74">
        <v>186959</v>
      </c>
      <c r="AD26" s="75">
        <f t="shared" si="3"/>
        <v>12.867735760246898</v>
      </c>
    </row>
    <row r="27" spans="1:30" s="29" customFormat="1" ht="11.25">
      <c r="A27" s="32">
        <v>21</v>
      </c>
      <c r="B27" s="76" t="s">
        <v>30</v>
      </c>
      <c r="C27" s="53" t="s">
        <v>128</v>
      </c>
      <c r="D27" s="54" t="s">
        <v>35</v>
      </c>
      <c r="E27" s="55" t="s">
        <v>129</v>
      </c>
      <c r="F27" s="56">
        <v>42972</v>
      </c>
      <c r="G27" s="57" t="s">
        <v>44</v>
      </c>
      <c r="H27" s="58">
        <v>14</v>
      </c>
      <c r="I27" s="58">
        <v>14</v>
      </c>
      <c r="J27" s="95">
        <v>14</v>
      </c>
      <c r="K27" s="59">
        <v>1</v>
      </c>
      <c r="L27" s="60">
        <v>6494.5</v>
      </c>
      <c r="M27" s="61">
        <v>427</v>
      </c>
      <c r="N27" s="60">
        <v>5235</v>
      </c>
      <c r="O27" s="61">
        <v>365</v>
      </c>
      <c r="P27" s="60">
        <v>5432</v>
      </c>
      <c r="Q27" s="61">
        <v>337</v>
      </c>
      <c r="R27" s="62">
        <f t="shared" si="0"/>
        <v>17161.5</v>
      </c>
      <c r="S27" s="63">
        <f t="shared" si="1"/>
        <v>1129</v>
      </c>
      <c r="T27" s="64">
        <f>S27/J27</f>
        <v>80.64285714285714</v>
      </c>
      <c r="U27" s="65">
        <f t="shared" si="2"/>
        <v>15.200620017714792</v>
      </c>
      <c r="V27" s="66"/>
      <c r="W27" s="67"/>
      <c r="X27" s="68"/>
      <c r="Y27" s="68"/>
      <c r="Z27" s="69"/>
      <c r="AA27" s="70"/>
      <c r="AB27" s="73">
        <v>17161.5</v>
      </c>
      <c r="AC27" s="74">
        <v>1129</v>
      </c>
      <c r="AD27" s="75">
        <f t="shared" si="3"/>
        <v>15.200620017714792</v>
      </c>
    </row>
    <row r="28" spans="1:30" s="29" customFormat="1" ht="11.25">
      <c r="A28" s="32">
        <v>22</v>
      </c>
      <c r="B28" s="85"/>
      <c r="C28" s="53" t="s">
        <v>96</v>
      </c>
      <c r="D28" s="54" t="s">
        <v>35</v>
      </c>
      <c r="E28" s="55" t="s">
        <v>96</v>
      </c>
      <c r="F28" s="56">
        <v>42958</v>
      </c>
      <c r="G28" s="57" t="s">
        <v>44</v>
      </c>
      <c r="H28" s="58">
        <v>18</v>
      </c>
      <c r="I28" s="58">
        <v>14</v>
      </c>
      <c r="J28" s="95">
        <v>14</v>
      </c>
      <c r="K28" s="59">
        <v>3</v>
      </c>
      <c r="L28" s="60">
        <v>4326.99</v>
      </c>
      <c r="M28" s="61">
        <v>251</v>
      </c>
      <c r="N28" s="60">
        <v>5576.53</v>
      </c>
      <c r="O28" s="61">
        <v>325</v>
      </c>
      <c r="P28" s="60">
        <v>6142.59</v>
      </c>
      <c r="Q28" s="61">
        <v>350</v>
      </c>
      <c r="R28" s="62">
        <f t="shared" si="0"/>
        <v>16046.11</v>
      </c>
      <c r="S28" s="63">
        <f t="shared" si="1"/>
        <v>926</v>
      </c>
      <c r="T28" s="64">
        <f>S28/J28</f>
        <v>66.14285714285714</v>
      </c>
      <c r="U28" s="65">
        <f t="shared" si="2"/>
        <v>17.32841252699784</v>
      </c>
      <c r="V28" s="66">
        <v>25545.89</v>
      </c>
      <c r="W28" s="67">
        <v>1566</v>
      </c>
      <c r="X28" s="68">
        <f aca="true" t="shared" si="6" ref="X28:X54">IF(V28&lt;&gt;0,-(V28-R28)/V28,"")</f>
        <v>-0.3718711698829048</v>
      </c>
      <c r="Y28" s="68">
        <f aca="true" t="shared" si="7" ref="Y28:Y54">IF(W28&lt;&gt;0,-(W28-S28)/W28,"")</f>
        <v>-0.4086845466155811</v>
      </c>
      <c r="Z28" s="69">
        <v>46952.54</v>
      </c>
      <c r="AA28" s="70">
        <v>3048</v>
      </c>
      <c r="AB28" s="73">
        <v>145788.7</v>
      </c>
      <c r="AC28" s="74">
        <v>9137</v>
      </c>
      <c r="AD28" s="75">
        <f t="shared" si="3"/>
        <v>15.955860785815915</v>
      </c>
    </row>
    <row r="29" spans="1:30" s="29" customFormat="1" ht="11.25">
      <c r="A29" s="32">
        <v>23</v>
      </c>
      <c r="B29" s="85"/>
      <c r="C29" s="77" t="s">
        <v>54</v>
      </c>
      <c r="D29" s="78" t="s">
        <v>31</v>
      </c>
      <c r="E29" s="79" t="s">
        <v>54</v>
      </c>
      <c r="F29" s="80">
        <v>42797</v>
      </c>
      <c r="G29" s="57" t="s">
        <v>42</v>
      </c>
      <c r="H29" s="81">
        <v>291</v>
      </c>
      <c r="I29" s="81">
        <v>64</v>
      </c>
      <c r="J29" s="95">
        <v>64</v>
      </c>
      <c r="K29" s="59">
        <v>10</v>
      </c>
      <c r="L29" s="60">
        <v>1358</v>
      </c>
      <c r="M29" s="61">
        <v>263</v>
      </c>
      <c r="N29" s="60">
        <v>1356.86</v>
      </c>
      <c r="O29" s="61">
        <v>267</v>
      </c>
      <c r="P29" s="60">
        <v>1598.6</v>
      </c>
      <c r="Q29" s="61">
        <v>313</v>
      </c>
      <c r="R29" s="62">
        <f t="shared" si="0"/>
        <v>4313.459999999999</v>
      </c>
      <c r="S29" s="63">
        <f t="shared" si="1"/>
        <v>843</v>
      </c>
      <c r="T29" s="64">
        <f>S29/J29</f>
        <v>13.171875</v>
      </c>
      <c r="U29" s="65">
        <f t="shared" si="2"/>
        <v>5.11679715302491</v>
      </c>
      <c r="V29" s="66">
        <v>5421.1</v>
      </c>
      <c r="W29" s="67">
        <v>840</v>
      </c>
      <c r="X29" s="68">
        <f t="shared" si="6"/>
        <v>-0.20432015642581786</v>
      </c>
      <c r="Y29" s="68">
        <f t="shared" si="7"/>
        <v>0.0035714285714285713</v>
      </c>
      <c r="Z29" s="69">
        <v>10619.26</v>
      </c>
      <c r="AA29" s="70">
        <v>1864</v>
      </c>
      <c r="AB29" s="82">
        <v>11554038</v>
      </c>
      <c r="AC29" s="83">
        <v>900548</v>
      </c>
      <c r="AD29" s="75">
        <f t="shared" si="3"/>
        <v>12.830007950714453</v>
      </c>
    </row>
    <row r="30" spans="1:30" s="29" customFormat="1" ht="11.25">
      <c r="A30" s="32">
        <v>24</v>
      </c>
      <c r="B30" s="85"/>
      <c r="C30" s="77" t="s">
        <v>84</v>
      </c>
      <c r="D30" s="78" t="s">
        <v>35</v>
      </c>
      <c r="E30" s="79" t="s">
        <v>83</v>
      </c>
      <c r="F30" s="80">
        <v>42944</v>
      </c>
      <c r="G30" s="57" t="s">
        <v>42</v>
      </c>
      <c r="H30" s="81">
        <v>337</v>
      </c>
      <c r="I30" s="81">
        <v>12</v>
      </c>
      <c r="J30" s="95">
        <v>12</v>
      </c>
      <c r="K30" s="59">
        <v>5</v>
      </c>
      <c r="L30" s="60">
        <v>2948.3</v>
      </c>
      <c r="M30" s="61">
        <v>146</v>
      </c>
      <c r="N30" s="60">
        <v>3541.57</v>
      </c>
      <c r="O30" s="61">
        <v>200</v>
      </c>
      <c r="P30" s="60">
        <v>4391.28</v>
      </c>
      <c r="Q30" s="61">
        <v>266</v>
      </c>
      <c r="R30" s="62">
        <f t="shared" si="0"/>
        <v>10881.150000000001</v>
      </c>
      <c r="S30" s="63">
        <f t="shared" si="1"/>
        <v>612</v>
      </c>
      <c r="T30" s="64">
        <f>S30/J30</f>
        <v>51</v>
      </c>
      <c r="U30" s="65">
        <f t="shared" si="2"/>
        <v>17.7796568627451</v>
      </c>
      <c r="V30" s="66">
        <v>64826.8</v>
      </c>
      <c r="W30" s="67">
        <v>4211</v>
      </c>
      <c r="X30" s="68">
        <f t="shared" si="6"/>
        <v>-0.832150437781905</v>
      </c>
      <c r="Y30" s="68">
        <f t="shared" si="7"/>
        <v>-0.854666350035621</v>
      </c>
      <c r="Z30" s="69">
        <v>116986.12</v>
      </c>
      <c r="AA30" s="70">
        <v>8252</v>
      </c>
      <c r="AB30" s="82">
        <v>2487295.91</v>
      </c>
      <c r="AC30" s="83">
        <v>191028</v>
      </c>
      <c r="AD30" s="75">
        <f t="shared" si="3"/>
        <v>13.020582898842056</v>
      </c>
    </row>
    <row r="31" spans="1:30" s="29" customFormat="1" ht="11.25">
      <c r="A31" s="32">
        <v>25</v>
      </c>
      <c r="B31" s="85"/>
      <c r="C31" s="53" t="s">
        <v>112</v>
      </c>
      <c r="D31" s="54" t="s">
        <v>41</v>
      </c>
      <c r="E31" s="55" t="s">
        <v>113</v>
      </c>
      <c r="F31" s="56">
        <v>42965</v>
      </c>
      <c r="G31" s="57" t="s">
        <v>44</v>
      </c>
      <c r="H31" s="58">
        <v>13</v>
      </c>
      <c r="I31" s="58">
        <v>13</v>
      </c>
      <c r="J31" s="95">
        <v>13</v>
      </c>
      <c r="K31" s="59">
        <v>2</v>
      </c>
      <c r="L31" s="60">
        <v>1916.66</v>
      </c>
      <c r="M31" s="61">
        <v>126</v>
      </c>
      <c r="N31" s="60">
        <v>3310.77</v>
      </c>
      <c r="O31" s="61">
        <v>197</v>
      </c>
      <c r="P31" s="60">
        <v>3024.83</v>
      </c>
      <c r="Q31" s="61">
        <v>190</v>
      </c>
      <c r="R31" s="62">
        <f t="shared" si="0"/>
        <v>8252.26</v>
      </c>
      <c r="S31" s="63">
        <f t="shared" si="1"/>
        <v>513</v>
      </c>
      <c r="T31" s="64">
        <f>S31/J31</f>
        <v>39.46153846153846</v>
      </c>
      <c r="U31" s="65">
        <f t="shared" si="2"/>
        <v>16.08627680311891</v>
      </c>
      <c r="V31" s="66">
        <v>16356.509999999998</v>
      </c>
      <c r="W31" s="67">
        <v>999</v>
      </c>
      <c r="X31" s="68">
        <f t="shared" si="6"/>
        <v>-0.4954755018032575</v>
      </c>
      <c r="Y31" s="68">
        <f t="shared" si="7"/>
        <v>-0.4864864864864865</v>
      </c>
      <c r="Z31" s="69">
        <v>27417.39</v>
      </c>
      <c r="AA31" s="70">
        <v>1832</v>
      </c>
      <c r="AB31" s="73">
        <v>35669.65</v>
      </c>
      <c r="AC31" s="74">
        <v>2345</v>
      </c>
      <c r="AD31" s="75">
        <f t="shared" si="3"/>
        <v>15.210938166311301</v>
      </c>
    </row>
    <row r="32" spans="1:30" s="29" customFormat="1" ht="11.25">
      <c r="A32" s="32">
        <v>26</v>
      </c>
      <c r="B32" s="85"/>
      <c r="C32" s="77" t="s">
        <v>53</v>
      </c>
      <c r="D32" s="86" t="s">
        <v>51</v>
      </c>
      <c r="E32" s="79" t="s">
        <v>53</v>
      </c>
      <c r="F32" s="80">
        <v>42727</v>
      </c>
      <c r="G32" s="57" t="s">
        <v>42</v>
      </c>
      <c r="H32" s="81">
        <v>270</v>
      </c>
      <c r="I32" s="81">
        <v>64</v>
      </c>
      <c r="J32" s="95">
        <v>64</v>
      </c>
      <c r="K32" s="59">
        <v>8</v>
      </c>
      <c r="L32" s="60">
        <v>747</v>
      </c>
      <c r="M32" s="61">
        <v>146</v>
      </c>
      <c r="N32" s="60">
        <v>631.6</v>
      </c>
      <c r="O32" s="61">
        <v>124</v>
      </c>
      <c r="P32" s="60">
        <v>869</v>
      </c>
      <c r="Q32" s="61">
        <v>173</v>
      </c>
      <c r="R32" s="62">
        <f t="shared" si="0"/>
        <v>2247.6</v>
      </c>
      <c r="S32" s="63">
        <f t="shared" si="1"/>
        <v>443</v>
      </c>
      <c r="T32" s="64">
        <f>S32/J32</f>
        <v>6.921875</v>
      </c>
      <c r="U32" s="65">
        <f t="shared" si="2"/>
        <v>5.073589164785552</v>
      </c>
      <c r="V32" s="66">
        <v>3520.97</v>
      </c>
      <c r="W32" s="67">
        <v>694</v>
      </c>
      <c r="X32" s="68">
        <f t="shared" si="6"/>
        <v>-0.3616531807996092</v>
      </c>
      <c r="Y32" s="68">
        <f t="shared" si="7"/>
        <v>-0.361671469740634</v>
      </c>
      <c r="Z32" s="69">
        <v>8872</v>
      </c>
      <c r="AA32" s="70">
        <v>1752</v>
      </c>
      <c r="AB32" s="82">
        <v>7770747.81</v>
      </c>
      <c r="AC32" s="83">
        <v>593372</v>
      </c>
      <c r="AD32" s="75">
        <f t="shared" si="3"/>
        <v>13.095912530419366</v>
      </c>
    </row>
    <row r="33" spans="1:30" s="29" customFormat="1" ht="11.25">
      <c r="A33" s="32">
        <v>27</v>
      </c>
      <c r="B33" s="52"/>
      <c r="C33" s="53" t="s">
        <v>101</v>
      </c>
      <c r="D33" s="54" t="s">
        <v>41</v>
      </c>
      <c r="E33" s="55" t="s">
        <v>100</v>
      </c>
      <c r="F33" s="56">
        <v>42958</v>
      </c>
      <c r="G33" s="57" t="s">
        <v>32</v>
      </c>
      <c r="H33" s="58">
        <v>161</v>
      </c>
      <c r="I33" s="58">
        <v>11</v>
      </c>
      <c r="J33" s="95">
        <v>11</v>
      </c>
      <c r="K33" s="59">
        <v>3</v>
      </c>
      <c r="L33" s="60">
        <v>630.5</v>
      </c>
      <c r="M33" s="61">
        <v>58</v>
      </c>
      <c r="N33" s="60">
        <v>1019</v>
      </c>
      <c r="O33" s="61">
        <v>89</v>
      </c>
      <c r="P33" s="60">
        <v>1042</v>
      </c>
      <c r="Q33" s="61">
        <v>104</v>
      </c>
      <c r="R33" s="62">
        <f t="shared" si="0"/>
        <v>2691.5</v>
      </c>
      <c r="S33" s="63">
        <f t="shared" si="1"/>
        <v>251</v>
      </c>
      <c r="T33" s="64">
        <f>S33/J33</f>
        <v>22.818181818181817</v>
      </c>
      <c r="U33" s="65">
        <f t="shared" si="2"/>
        <v>10.723107569721115</v>
      </c>
      <c r="V33" s="66">
        <v>56658.67</v>
      </c>
      <c r="W33" s="67">
        <v>4862</v>
      </c>
      <c r="X33" s="68">
        <f t="shared" si="6"/>
        <v>-0.9524962375572882</v>
      </c>
      <c r="Y33" s="68">
        <f t="shared" si="7"/>
        <v>-0.9483751542575072</v>
      </c>
      <c r="Z33" s="69">
        <v>107124.92999999998</v>
      </c>
      <c r="AA33" s="70">
        <v>9730</v>
      </c>
      <c r="AB33" s="73">
        <v>397533.08</v>
      </c>
      <c r="AC33" s="74">
        <v>35679</v>
      </c>
      <c r="AD33" s="75">
        <f t="shared" si="3"/>
        <v>11.141934471257603</v>
      </c>
    </row>
    <row r="34" spans="1:30" s="29" customFormat="1" ht="11.25">
      <c r="A34" s="32">
        <v>28</v>
      </c>
      <c r="B34" s="85"/>
      <c r="C34" s="77" t="s">
        <v>69</v>
      </c>
      <c r="D34" s="78" t="s">
        <v>41</v>
      </c>
      <c r="E34" s="79" t="s">
        <v>70</v>
      </c>
      <c r="F34" s="80">
        <v>42923</v>
      </c>
      <c r="G34" s="57" t="s">
        <v>40</v>
      </c>
      <c r="H34" s="81">
        <v>355</v>
      </c>
      <c r="I34" s="81">
        <v>2</v>
      </c>
      <c r="J34" s="95">
        <v>2</v>
      </c>
      <c r="K34" s="59">
        <v>8</v>
      </c>
      <c r="L34" s="60">
        <v>538</v>
      </c>
      <c r="M34" s="61">
        <v>52</v>
      </c>
      <c r="N34" s="60">
        <v>1187</v>
      </c>
      <c r="O34" s="61">
        <v>83</v>
      </c>
      <c r="P34" s="60">
        <v>1533</v>
      </c>
      <c r="Q34" s="61">
        <v>114</v>
      </c>
      <c r="R34" s="62">
        <f t="shared" si="0"/>
        <v>3258</v>
      </c>
      <c r="S34" s="63">
        <f t="shared" si="1"/>
        <v>249</v>
      </c>
      <c r="T34" s="64">
        <f>S34/J34</f>
        <v>124.5</v>
      </c>
      <c r="U34" s="65">
        <f t="shared" si="2"/>
        <v>13.08433734939759</v>
      </c>
      <c r="V34" s="66">
        <v>24625</v>
      </c>
      <c r="W34" s="67">
        <v>1626</v>
      </c>
      <c r="X34" s="68">
        <f t="shared" si="6"/>
        <v>-0.8676954314720812</v>
      </c>
      <c r="Y34" s="68">
        <f t="shared" si="7"/>
        <v>-0.8468634686346863</v>
      </c>
      <c r="Z34" s="69">
        <v>50517</v>
      </c>
      <c r="AA34" s="70">
        <v>3492</v>
      </c>
      <c r="AB34" s="82">
        <v>9146198</v>
      </c>
      <c r="AC34" s="83">
        <v>706982</v>
      </c>
      <c r="AD34" s="75">
        <f t="shared" si="3"/>
        <v>12.93696020549321</v>
      </c>
    </row>
    <row r="35" spans="1:31" s="29" customFormat="1" ht="11.25">
      <c r="A35" s="32">
        <v>29</v>
      </c>
      <c r="B35" s="52"/>
      <c r="C35" s="53" t="s">
        <v>110</v>
      </c>
      <c r="D35" s="54" t="s">
        <v>31</v>
      </c>
      <c r="E35" s="55" t="s">
        <v>111</v>
      </c>
      <c r="F35" s="56">
        <v>42965</v>
      </c>
      <c r="G35" s="57" t="s">
        <v>43</v>
      </c>
      <c r="H35" s="58">
        <v>55</v>
      </c>
      <c r="I35" s="58">
        <v>13</v>
      </c>
      <c r="J35" s="95">
        <v>13</v>
      </c>
      <c r="K35" s="59">
        <v>2</v>
      </c>
      <c r="L35" s="60">
        <v>492</v>
      </c>
      <c r="M35" s="61">
        <v>60</v>
      </c>
      <c r="N35" s="60">
        <v>396</v>
      </c>
      <c r="O35" s="61">
        <v>62</v>
      </c>
      <c r="P35" s="60">
        <v>432</v>
      </c>
      <c r="Q35" s="61">
        <v>54</v>
      </c>
      <c r="R35" s="62">
        <f t="shared" si="0"/>
        <v>1320</v>
      </c>
      <c r="S35" s="63">
        <f t="shared" si="1"/>
        <v>176</v>
      </c>
      <c r="T35" s="64">
        <f>S35/J35</f>
        <v>13.538461538461538</v>
      </c>
      <c r="U35" s="65">
        <f t="shared" si="2"/>
        <v>7.5</v>
      </c>
      <c r="V35" s="66">
        <v>11555.11</v>
      </c>
      <c r="W35" s="67">
        <v>1041</v>
      </c>
      <c r="X35" s="68">
        <f t="shared" si="6"/>
        <v>-0.8857648261245458</v>
      </c>
      <c r="Y35" s="68">
        <f t="shared" si="7"/>
        <v>-0.8309317963496637</v>
      </c>
      <c r="Z35" s="69">
        <v>21606.5</v>
      </c>
      <c r="AA35" s="84">
        <v>2077</v>
      </c>
      <c r="AB35" s="82">
        <v>22926.5</v>
      </c>
      <c r="AC35" s="83">
        <v>2253</v>
      </c>
      <c r="AD35" s="75">
        <f t="shared" si="3"/>
        <v>10.175987572126054</v>
      </c>
      <c r="AE35" s="97"/>
    </row>
    <row r="36" spans="1:31" s="29" customFormat="1" ht="11.25">
      <c r="A36" s="32">
        <v>30</v>
      </c>
      <c r="B36" s="52"/>
      <c r="C36" s="53" t="s">
        <v>48</v>
      </c>
      <c r="D36" s="54" t="s">
        <v>36</v>
      </c>
      <c r="E36" s="55" t="s">
        <v>49</v>
      </c>
      <c r="F36" s="56">
        <v>42755</v>
      </c>
      <c r="G36" s="57" t="s">
        <v>50</v>
      </c>
      <c r="H36" s="58">
        <v>12</v>
      </c>
      <c r="I36" s="58">
        <v>1</v>
      </c>
      <c r="J36" s="95">
        <v>1</v>
      </c>
      <c r="K36" s="59">
        <v>9</v>
      </c>
      <c r="L36" s="60">
        <v>150</v>
      </c>
      <c r="M36" s="61">
        <v>30</v>
      </c>
      <c r="N36" s="60">
        <v>450</v>
      </c>
      <c r="O36" s="61">
        <v>90</v>
      </c>
      <c r="P36" s="60">
        <v>250</v>
      </c>
      <c r="Q36" s="61">
        <v>50</v>
      </c>
      <c r="R36" s="62">
        <f t="shared" si="0"/>
        <v>850</v>
      </c>
      <c r="S36" s="63">
        <f t="shared" si="1"/>
        <v>170</v>
      </c>
      <c r="T36" s="64">
        <f>S36/J36</f>
        <v>170</v>
      </c>
      <c r="U36" s="65">
        <f t="shared" si="2"/>
        <v>5</v>
      </c>
      <c r="V36" s="66">
        <v>1600</v>
      </c>
      <c r="W36" s="67">
        <v>320</v>
      </c>
      <c r="X36" s="68">
        <f t="shared" si="6"/>
        <v>-0.46875</v>
      </c>
      <c r="Y36" s="68">
        <f t="shared" si="7"/>
        <v>-0.46875</v>
      </c>
      <c r="Z36" s="69">
        <v>3600</v>
      </c>
      <c r="AA36" s="70">
        <v>720</v>
      </c>
      <c r="AB36" s="73">
        <v>60290</v>
      </c>
      <c r="AC36" s="74">
        <v>7444</v>
      </c>
      <c r="AD36" s="75">
        <f t="shared" si="3"/>
        <v>8.099140247178935</v>
      </c>
      <c r="AE36" s="97"/>
    </row>
    <row r="37" spans="1:31" s="29" customFormat="1" ht="11.25">
      <c r="A37" s="32">
        <v>31</v>
      </c>
      <c r="B37" s="52"/>
      <c r="C37" s="53" t="s">
        <v>102</v>
      </c>
      <c r="D37" s="54" t="s">
        <v>37</v>
      </c>
      <c r="E37" s="55" t="s">
        <v>102</v>
      </c>
      <c r="F37" s="56">
        <v>42958</v>
      </c>
      <c r="G37" s="57" t="s">
        <v>65</v>
      </c>
      <c r="H37" s="58">
        <v>90</v>
      </c>
      <c r="I37" s="58">
        <v>8</v>
      </c>
      <c r="J37" s="95">
        <v>8</v>
      </c>
      <c r="K37" s="59">
        <v>3</v>
      </c>
      <c r="L37" s="60">
        <v>323.65</v>
      </c>
      <c r="M37" s="61">
        <v>31</v>
      </c>
      <c r="N37" s="60">
        <v>581.1</v>
      </c>
      <c r="O37" s="61">
        <v>58</v>
      </c>
      <c r="P37" s="60">
        <v>844</v>
      </c>
      <c r="Q37" s="61">
        <v>79</v>
      </c>
      <c r="R37" s="62">
        <f t="shared" si="0"/>
        <v>1748.75</v>
      </c>
      <c r="S37" s="63">
        <f t="shared" si="1"/>
        <v>168</v>
      </c>
      <c r="T37" s="64">
        <f>S37/J37</f>
        <v>21</v>
      </c>
      <c r="U37" s="65">
        <f t="shared" si="2"/>
        <v>10.40922619047619</v>
      </c>
      <c r="V37" s="66">
        <v>6900.9</v>
      </c>
      <c r="W37" s="67">
        <v>694</v>
      </c>
      <c r="X37" s="68">
        <f t="shared" si="6"/>
        <v>-0.7465910243591416</v>
      </c>
      <c r="Y37" s="68">
        <f t="shared" si="7"/>
        <v>-0.7579250720461095</v>
      </c>
      <c r="Z37" s="69">
        <v>13673.44</v>
      </c>
      <c r="AA37" s="70">
        <v>1435</v>
      </c>
      <c r="AB37" s="73">
        <v>112272.4</v>
      </c>
      <c r="AC37" s="74">
        <v>10847</v>
      </c>
      <c r="AD37" s="75">
        <f t="shared" si="3"/>
        <v>10.350548538766478</v>
      </c>
      <c r="AE37" s="97"/>
    </row>
    <row r="38" spans="1:31" s="29" customFormat="1" ht="11.25">
      <c r="A38" s="32">
        <v>32</v>
      </c>
      <c r="B38" s="52"/>
      <c r="C38" s="53" t="s">
        <v>77</v>
      </c>
      <c r="D38" s="54" t="s">
        <v>31</v>
      </c>
      <c r="E38" s="55" t="s">
        <v>76</v>
      </c>
      <c r="F38" s="56">
        <v>42937</v>
      </c>
      <c r="G38" s="57" t="s">
        <v>43</v>
      </c>
      <c r="H38" s="58">
        <v>134</v>
      </c>
      <c r="I38" s="58">
        <v>4</v>
      </c>
      <c r="J38" s="95">
        <v>4</v>
      </c>
      <c r="K38" s="59">
        <v>6</v>
      </c>
      <c r="L38" s="60">
        <v>380</v>
      </c>
      <c r="M38" s="61">
        <v>34</v>
      </c>
      <c r="N38" s="60">
        <v>727</v>
      </c>
      <c r="O38" s="61">
        <v>61</v>
      </c>
      <c r="P38" s="60">
        <v>856</v>
      </c>
      <c r="Q38" s="61">
        <v>68</v>
      </c>
      <c r="R38" s="62">
        <f t="shared" si="0"/>
        <v>1963</v>
      </c>
      <c r="S38" s="63">
        <f t="shared" si="1"/>
        <v>163</v>
      </c>
      <c r="T38" s="64">
        <f>S38/J38</f>
        <v>40.75</v>
      </c>
      <c r="U38" s="65">
        <f t="shared" si="2"/>
        <v>12.042944785276074</v>
      </c>
      <c r="V38" s="66">
        <v>2869</v>
      </c>
      <c r="W38" s="67">
        <v>185</v>
      </c>
      <c r="X38" s="68">
        <f t="shared" si="6"/>
        <v>-0.3157894736842105</v>
      </c>
      <c r="Y38" s="68">
        <f t="shared" si="7"/>
        <v>-0.11891891891891893</v>
      </c>
      <c r="Z38" s="69">
        <v>4947</v>
      </c>
      <c r="AA38" s="84">
        <v>335</v>
      </c>
      <c r="AB38" s="82">
        <v>514994.7</v>
      </c>
      <c r="AC38" s="83">
        <v>45021</v>
      </c>
      <c r="AD38" s="75">
        <f t="shared" si="3"/>
        <v>11.438988472046379</v>
      </c>
      <c r="AE38" s="97"/>
    </row>
    <row r="39" spans="1:31" s="29" customFormat="1" ht="11.25">
      <c r="A39" s="32">
        <v>33</v>
      </c>
      <c r="B39" s="52"/>
      <c r="C39" s="53" t="s">
        <v>105</v>
      </c>
      <c r="D39" s="54" t="s">
        <v>33</v>
      </c>
      <c r="E39" s="55" t="s">
        <v>104</v>
      </c>
      <c r="F39" s="56">
        <v>42958</v>
      </c>
      <c r="G39" s="57" t="s">
        <v>47</v>
      </c>
      <c r="H39" s="58">
        <v>33</v>
      </c>
      <c r="I39" s="58">
        <v>8</v>
      </c>
      <c r="J39" s="95">
        <v>8</v>
      </c>
      <c r="K39" s="59">
        <v>3</v>
      </c>
      <c r="L39" s="60">
        <v>495.05</v>
      </c>
      <c r="M39" s="61">
        <v>36</v>
      </c>
      <c r="N39" s="60">
        <v>1155.87</v>
      </c>
      <c r="O39" s="61">
        <v>77</v>
      </c>
      <c r="P39" s="60">
        <v>912.49</v>
      </c>
      <c r="Q39" s="61">
        <v>48</v>
      </c>
      <c r="R39" s="62">
        <f aca="true" t="shared" si="8" ref="R39:R54">L39+N39+P39</f>
        <v>2563.41</v>
      </c>
      <c r="S39" s="63">
        <f aca="true" t="shared" si="9" ref="S39:S54">M39+O39+Q39</f>
        <v>161</v>
      </c>
      <c r="T39" s="64">
        <f>S39/J39</f>
        <v>20.125</v>
      </c>
      <c r="U39" s="65">
        <f aca="true" t="shared" si="10" ref="U39:U54">R39/S39</f>
        <v>15.921801242236024</v>
      </c>
      <c r="V39" s="66">
        <v>7756.139999999999</v>
      </c>
      <c r="W39" s="67">
        <v>467</v>
      </c>
      <c r="X39" s="68">
        <f t="shared" si="6"/>
        <v>-0.6694992612304574</v>
      </c>
      <c r="Y39" s="68">
        <f t="shared" si="7"/>
        <v>-0.6552462526766595</v>
      </c>
      <c r="Z39" s="69">
        <v>16797</v>
      </c>
      <c r="AA39" s="70">
        <v>1200</v>
      </c>
      <c r="AB39" s="73">
        <v>74545.48</v>
      </c>
      <c r="AC39" s="74">
        <v>5850</v>
      </c>
      <c r="AD39" s="75">
        <f t="shared" si="3"/>
        <v>12.742817094017093</v>
      </c>
      <c r="AE39" s="97"/>
    </row>
    <row r="40" spans="1:31" s="29" customFormat="1" ht="11.25">
      <c r="A40" s="32">
        <v>34</v>
      </c>
      <c r="B40" s="52"/>
      <c r="C40" s="77" t="s">
        <v>64</v>
      </c>
      <c r="D40" s="78" t="s">
        <v>35</v>
      </c>
      <c r="E40" s="79" t="s">
        <v>63</v>
      </c>
      <c r="F40" s="80">
        <v>42881</v>
      </c>
      <c r="G40" s="57" t="s">
        <v>34</v>
      </c>
      <c r="H40" s="81">
        <v>374</v>
      </c>
      <c r="I40" s="81">
        <v>1</v>
      </c>
      <c r="J40" s="95">
        <v>1</v>
      </c>
      <c r="K40" s="59">
        <v>14</v>
      </c>
      <c r="L40" s="60">
        <v>471</v>
      </c>
      <c r="M40" s="61">
        <v>29</v>
      </c>
      <c r="N40" s="60">
        <v>858</v>
      </c>
      <c r="O40" s="61">
        <v>56</v>
      </c>
      <c r="P40" s="60">
        <v>852</v>
      </c>
      <c r="Q40" s="61">
        <v>54</v>
      </c>
      <c r="R40" s="62">
        <f t="shared" si="8"/>
        <v>2181</v>
      </c>
      <c r="S40" s="63">
        <f t="shared" si="9"/>
        <v>139</v>
      </c>
      <c r="T40" s="64">
        <f>S40/J40</f>
        <v>139</v>
      </c>
      <c r="U40" s="65">
        <f t="shared" si="10"/>
        <v>15.690647482014388</v>
      </c>
      <c r="V40" s="66">
        <v>2070</v>
      </c>
      <c r="W40" s="67">
        <v>134</v>
      </c>
      <c r="X40" s="68">
        <f t="shared" si="6"/>
        <v>0.0536231884057971</v>
      </c>
      <c r="Y40" s="68">
        <f t="shared" si="7"/>
        <v>0.03731343283582089</v>
      </c>
      <c r="Z40" s="69">
        <v>3720</v>
      </c>
      <c r="AA40" s="84">
        <v>242</v>
      </c>
      <c r="AB40" s="82">
        <v>19786017</v>
      </c>
      <c r="AC40" s="83">
        <v>1525355</v>
      </c>
      <c r="AD40" s="75">
        <f t="shared" si="3"/>
        <v>12.971417801102039</v>
      </c>
      <c r="AE40" s="97"/>
    </row>
    <row r="41" spans="1:31" s="29" customFormat="1" ht="11.25">
      <c r="A41" s="32">
        <v>35</v>
      </c>
      <c r="B41" s="52"/>
      <c r="C41" s="53" t="s">
        <v>88</v>
      </c>
      <c r="D41" s="54" t="s">
        <v>31</v>
      </c>
      <c r="E41" s="55" t="s">
        <v>87</v>
      </c>
      <c r="F41" s="56">
        <v>42951</v>
      </c>
      <c r="G41" s="57" t="s">
        <v>44</v>
      </c>
      <c r="H41" s="58">
        <v>11</v>
      </c>
      <c r="I41" s="58">
        <v>2</v>
      </c>
      <c r="J41" s="95">
        <v>2</v>
      </c>
      <c r="K41" s="59">
        <v>4</v>
      </c>
      <c r="L41" s="60">
        <v>145</v>
      </c>
      <c r="M41" s="61">
        <v>12</v>
      </c>
      <c r="N41" s="60">
        <v>625</v>
      </c>
      <c r="O41" s="61">
        <v>49</v>
      </c>
      <c r="P41" s="60">
        <v>446</v>
      </c>
      <c r="Q41" s="61">
        <v>34</v>
      </c>
      <c r="R41" s="62">
        <f t="shared" si="8"/>
        <v>1216</v>
      </c>
      <c r="S41" s="63">
        <f t="shared" si="9"/>
        <v>95</v>
      </c>
      <c r="T41" s="64">
        <f>S41/J41</f>
        <v>47.5</v>
      </c>
      <c r="U41" s="65">
        <f t="shared" si="10"/>
        <v>12.8</v>
      </c>
      <c r="V41" s="66">
        <v>3244</v>
      </c>
      <c r="W41" s="67">
        <v>245</v>
      </c>
      <c r="X41" s="68">
        <f t="shared" si="6"/>
        <v>-0.625154130702836</v>
      </c>
      <c r="Y41" s="68">
        <f t="shared" si="7"/>
        <v>-0.6122448979591837</v>
      </c>
      <c r="Z41" s="69">
        <v>5583</v>
      </c>
      <c r="AA41" s="70">
        <v>437</v>
      </c>
      <c r="AB41" s="73">
        <v>37335.05</v>
      </c>
      <c r="AC41" s="74">
        <v>2825</v>
      </c>
      <c r="AD41" s="75">
        <f t="shared" si="3"/>
        <v>13.215946902654869</v>
      </c>
      <c r="AE41" s="97"/>
    </row>
    <row r="42" spans="1:31" s="29" customFormat="1" ht="11.25">
      <c r="A42" s="32">
        <v>36</v>
      </c>
      <c r="B42" s="52"/>
      <c r="C42" s="53" t="s">
        <v>116</v>
      </c>
      <c r="D42" s="54" t="s">
        <v>31</v>
      </c>
      <c r="E42" s="55" t="s">
        <v>115</v>
      </c>
      <c r="F42" s="56">
        <v>42965</v>
      </c>
      <c r="G42" s="57" t="s">
        <v>32</v>
      </c>
      <c r="H42" s="58">
        <v>42</v>
      </c>
      <c r="I42" s="58">
        <v>6</v>
      </c>
      <c r="J42" s="95">
        <v>6</v>
      </c>
      <c r="K42" s="59">
        <v>2</v>
      </c>
      <c r="L42" s="60">
        <v>439</v>
      </c>
      <c r="M42" s="61">
        <v>22</v>
      </c>
      <c r="N42" s="60">
        <v>433.25</v>
      </c>
      <c r="O42" s="61">
        <v>24</v>
      </c>
      <c r="P42" s="60">
        <v>655.3100000000001</v>
      </c>
      <c r="Q42" s="61">
        <v>36</v>
      </c>
      <c r="R42" s="62">
        <f t="shared" si="8"/>
        <v>1527.56</v>
      </c>
      <c r="S42" s="63">
        <f t="shared" si="9"/>
        <v>82</v>
      </c>
      <c r="T42" s="64">
        <f>S42/J42</f>
        <v>13.666666666666666</v>
      </c>
      <c r="U42" s="65">
        <f t="shared" si="10"/>
        <v>18.628780487804878</v>
      </c>
      <c r="V42" s="66">
        <v>29452.919999999995</v>
      </c>
      <c r="W42" s="67">
        <v>2004</v>
      </c>
      <c r="X42" s="68">
        <f t="shared" si="6"/>
        <v>-0.9481355329115075</v>
      </c>
      <c r="Y42" s="68">
        <f t="shared" si="7"/>
        <v>-0.9590818363273453</v>
      </c>
      <c r="Z42" s="69">
        <v>55602.54</v>
      </c>
      <c r="AA42" s="70">
        <v>4076</v>
      </c>
      <c r="AB42" s="73">
        <v>57130.1</v>
      </c>
      <c r="AC42" s="74">
        <v>4158</v>
      </c>
      <c r="AD42" s="75">
        <f t="shared" si="3"/>
        <v>13.73980278980279</v>
      </c>
      <c r="AE42" s="97"/>
    </row>
    <row r="43" spans="1:31" s="29" customFormat="1" ht="11.25">
      <c r="A43" s="32">
        <v>37</v>
      </c>
      <c r="B43" s="52"/>
      <c r="C43" s="53" t="s">
        <v>94</v>
      </c>
      <c r="D43" s="54" t="s">
        <v>31</v>
      </c>
      <c r="E43" s="55" t="s">
        <v>95</v>
      </c>
      <c r="F43" s="56">
        <v>42958</v>
      </c>
      <c r="G43" s="57" t="s">
        <v>43</v>
      </c>
      <c r="H43" s="58">
        <v>79</v>
      </c>
      <c r="I43" s="58">
        <v>1</v>
      </c>
      <c r="J43" s="95">
        <v>1</v>
      </c>
      <c r="K43" s="59">
        <v>3</v>
      </c>
      <c r="L43" s="60">
        <v>359.67</v>
      </c>
      <c r="M43" s="61">
        <v>21</v>
      </c>
      <c r="N43" s="60">
        <v>265.11</v>
      </c>
      <c r="O43" s="61">
        <v>16</v>
      </c>
      <c r="P43" s="60">
        <v>178.27</v>
      </c>
      <c r="Q43" s="61">
        <v>12</v>
      </c>
      <c r="R43" s="62">
        <f t="shared" si="8"/>
        <v>803.05</v>
      </c>
      <c r="S43" s="63">
        <f t="shared" si="9"/>
        <v>49</v>
      </c>
      <c r="T43" s="64">
        <f>S43/J43</f>
        <v>49</v>
      </c>
      <c r="U43" s="65">
        <f t="shared" si="10"/>
        <v>16.38877551020408</v>
      </c>
      <c r="V43" s="66">
        <v>14657.630000000001</v>
      </c>
      <c r="W43" s="67">
        <v>1162</v>
      </c>
      <c r="X43" s="68">
        <f t="shared" si="6"/>
        <v>-0.945212834544193</v>
      </c>
      <c r="Y43" s="68">
        <f t="shared" si="7"/>
        <v>-0.9578313253012049</v>
      </c>
      <c r="Z43" s="69">
        <v>26623.39</v>
      </c>
      <c r="AA43" s="84">
        <v>2304</v>
      </c>
      <c r="AB43" s="82">
        <v>147944.92</v>
      </c>
      <c r="AC43" s="83">
        <v>13243</v>
      </c>
      <c r="AD43" s="75">
        <f t="shared" si="3"/>
        <v>11.171556293891113</v>
      </c>
      <c r="AE43" s="97"/>
    </row>
    <row r="44" spans="1:31" s="29" customFormat="1" ht="11.25">
      <c r="A44" s="32">
        <v>38</v>
      </c>
      <c r="B44" s="85"/>
      <c r="C44" s="77" t="s">
        <v>106</v>
      </c>
      <c r="D44" s="78" t="s">
        <v>35</v>
      </c>
      <c r="E44" s="79" t="s">
        <v>107</v>
      </c>
      <c r="F44" s="80">
        <v>42958</v>
      </c>
      <c r="G44" s="57" t="s">
        <v>40</v>
      </c>
      <c r="H44" s="81">
        <v>122</v>
      </c>
      <c r="I44" s="81">
        <v>3</v>
      </c>
      <c r="J44" s="95">
        <v>3</v>
      </c>
      <c r="K44" s="59">
        <v>3</v>
      </c>
      <c r="L44" s="60">
        <v>108</v>
      </c>
      <c r="M44" s="61">
        <v>10</v>
      </c>
      <c r="N44" s="60">
        <v>108</v>
      </c>
      <c r="O44" s="61">
        <v>14</v>
      </c>
      <c r="P44" s="60">
        <v>203</v>
      </c>
      <c r="Q44" s="61">
        <v>24</v>
      </c>
      <c r="R44" s="62">
        <f t="shared" si="8"/>
        <v>419</v>
      </c>
      <c r="S44" s="63">
        <f t="shared" si="9"/>
        <v>48</v>
      </c>
      <c r="T44" s="64">
        <f>S44/J44</f>
        <v>16</v>
      </c>
      <c r="U44" s="65">
        <f t="shared" si="10"/>
        <v>8.729166666666666</v>
      </c>
      <c r="V44" s="66">
        <v>64431</v>
      </c>
      <c r="W44" s="67">
        <v>4657</v>
      </c>
      <c r="X44" s="68">
        <f t="shared" si="6"/>
        <v>-0.9934969191848644</v>
      </c>
      <c r="Y44" s="68">
        <f t="shared" si="7"/>
        <v>-0.9896929353661156</v>
      </c>
      <c r="Z44" s="69">
        <v>127962</v>
      </c>
      <c r="AA44" s="70">
        <v>10076</v>
      </c>
      <c r="AB44" s="82">
        <v>393304</v>
      </c>
      <c r="AC44" s="83">
        <v>31747</v>
      </c>
      <c r="AD44" s="75">
        <f t="shared" si="3"/>
        <v>12.388698144706586</v>
      </c>
      <c r="AE44" s="97"/>
    </row>
    <row r="45" spans="1:31" s="29" customFormat="1" ht="11.25">
      <c r="A45" s="32">
        <v>39</v>
      </c>
      <c r="B45" s="85"/>
      <c r="C45" s="77" t="s">
        <v>61</v>
      </c>
      <c r="D45" s="78" t="s">
        <v>51</v>
      </c>
      <c r="E45" s="79" t="s">
        <v>62</v>
      </c>
      <c r="F45" s="80">
        <v>42867</v>
      </c>
      <c r="G45" s="57" t="s">
        <v>40</v>
      </c>
      <c r="H45" s="81">
        <v>8</v>
      </c>
      <c r="I45" s="81">
        <v>1</v>
      </c>
      <c r="J45" s="95">
        <v>1</v>
      </c>
      <c r="K45" s="59">
        <v>13</v>
      </c>
      <c r="L45" s="60">
        <v>210</v>
      </c>
      <c r="M45" s="61">
        <v>14</v>
      </c>
      <c r="N45" s="60">
        <v>272</v>
      </c>
      <c r="O45" s="61">
        <v>20</v>
      </c>
      <c r="P45" s="60">
        <v>195</v>
      </c>
      <c r="Q45" s="61">
        <v>13</v>
      </c>
      <c r="R45" s="62">
        <f t="shared" si="8"/>
        <v>677</v>
      </c>
      <c r="S45" s="63">
        <f t="shared" si="9"/>
        <v>47</v>
      </c>
      <c r="T45" s="64">
        <f>S45/J45</f>
        <v>47</v>
      </c>
      <c r="U45" s="65">
        <f t="shared" si="10"/>
        <v>14.404255319148936</v>
      </c>
      <c r="V45" s="66">
        <v>871</v>
      </c>
      <c r="W45" s="67">
        <v>59</v>
      </c>
      <c r="X45" s="68">
        <f t="shared" si="6"/>
        <v>-0.2227324913892078</v>
      </c>
      <c r="Y45" s="68">
        <f t="shared" si="7"/>
        <v>-0.2033898305084746</v>
      </c>
      <c r="Z45" s="69">
        <v>1261</v>
      </c>
      <c r="AA45" s="70">
        <v>85</v>
      </c>
      <c r="AB45" s="82">
        <v>4205557</v>
      </c>
      <c r="AC45" s="83">
        <v>320896</v>
      </c>
      <c r="AD45" s="75">
        <f t="shared" si="3"/>
        <v>13.105669749700837</v>
      </c>
      <c r="AE45" s="97"/>
    </row>
    <row r="46" spans="1:31" s="29" customFormat="1" ht="11.25">
      <c r="A46" s="32">
        <v>40</v>
      </c>
      <c r="B46" s="52"/>
      <c r="C46" s="53" t="s">
        <v>79</v>
      </c>
      <c r="D46" s="54" t="s">
        <v>41</v>
      </c>
      <c r="E46" s="55" t="s">
        <v>52</v>
      </c>
      <c r="F46" s="56">
        <v>42944</v>
      </c>
      <c r="G46" s="57" t="s">
        <v>75</v>
      </c>
      <c r="H46" s="58">
        <v>119</v>
      </c>
      <c r="I46" s="58">
        <v>3</v>
      </c>
      <c r="J46" s="95">
        <v>3</v>
      </c>
      <c r="K46" s="59">
        <v>5</v>
      </c>
      <c r="L46" s="60">
        <v>87.5</v>
      </c>
      <c r="M46" s="61">
        <v>10</v>
      </c>
      <c r="N46" s="60">
        <v>135</v>
      </c>
      <c r="O46" s="61">
        <v>18</v>
      </c>
      <c r="P46" s="60">
        <v>105</v>
      </c>
      <c r="Q46" s="61">
        <v>14</v>
      </c>
      <c r="R46" s="62">
        <f t="shared" si="8"/>
        <v>327.5</v>
      </c>
      <c r="S46" s="63">
        <f t="shared" si="9"/>
        <v>42</v>
      </c>
      <c r="T46" s="64">
        <f>S46/J46</f>
        <v>14</v>
      </c>
      <c r="U46" s="65">
        <f t="shared" si="10"/>
        <v>7.7976190476190474</v>
      </c>
      <c r="V46" s="66">
        <v>2999.25</v>
      </c>
      <c r="W46" s="67">
        <v>309</v>
      </c>
      <c r="X46" s="68">
        <f t="shared" si="6"/>
        <v>-0.8908060348420438</v>
      </c>
      <c r="Y46" s="68">
        <f t="shared" si="7"/>
        <v>-0.8640776699029126</v>
      </c>
      <c r="Z46" s="69">
        <v>5857.5</v>
      </c>
      <c r="AA46" s="70">
        <v>628</v>
      </c>
      <c r="AB46" s="73">
        <v>334428.02</v>
      </c>
      <c r="AC46" s="74">
        <v>29884</v>
      </c>
      <c r="AD46" s="75">
        <f t="shared" si="3"/>
        <v>11.190872038549056</v>
      </c>
      <c r="AE46" s="97"/>
    </row>
    <row r="47" spans="1:31" s="29" customFormat="1" ht="11.25">
      <c r="A47" s="32">
        <v>41</v>
      </c>
      <c r="B47" s="52"/>
      <c r="C47" s="53" t="s">
        <v>99</v>
      </c>
      <c r="D47" s="54" t="s">
        <v>35</v>
      </c>
      <c r="E47" s="55" t="s">
        <v>99</v>
      </c>
      <c r="F47" s="56">
        <v>42958</v>
      </c>
      <c r="G47" s="57" t="s">
        <v>75</v>
      </c>
      <c r="H47" s="58">
        <v>126</v>
      </c>
      <c r="I47" s="58">
        <v>5</v>
      </c>
      <c r="J47" s="95">
        <v>5</v>
      </c>
      <c r="K47" s="59">
        <v>3</v>
      </c>
      <c r="L47" s="60">
        <v>120</v>
      </c>
      <c r="M47" s="61">
        <v>10</v>
      </c>
      <c r="N47" s="60">
        <v>130</v>
      </c>
      <c r="O47" s="61">
        <v>11</v>
      </c>
      <c r="P47" s="60">
        <v>132</v>
      </c>
      <c r="Q47" s="61">
        <v>11</v>
      </c>
      <c r="R47" s="62">
        <f t="shared" si="8"/>
        <v>382</v>
      </c>
      <c r="S47" s="63">
        <f t="shared" si="9"/>
        <v>32</v>
      </c>
      <c r="T47" s="64">
        <f>S47/J47</f>
        <v>6.4</v>
      </c>
      <c r="U47" s="65">
        <f t="shared" si="10"/>
        <v>11.9375</v>
      </c>
      <c r="V47" s="66">
        <v>5877.25</v>
      </c>
      <c r="W47" s="67">
        <v>478</v>
      </c>
      <c r="X47" s="68">
        <f t="shared" si="6"/>
        <v>-0.9350036156365648</v>
      </c>
      <c r="Y47" s="68">
        <f t="shared" si="7"/>
        <v>-0.9330543933054394</v>
      </c>
      <c r="Z47" s="69">
        <v>13046.04</v>
      </c>
      <c r="AA47" s="70">
        <v>1183</v>
      </c>
      <c r="AB47" s="73">
        <v>148572.67</v>
      </c>
      <c r="AC47" s="74">
        <v>16082</v>
      </c>
      <c r="AD47" s="75">
        <f t="shared" si="3"/>
        <v>9.238444845168512</v>
      </c>
      <c r="AE47" s="97"/>
    </row>
    <row r="48" spans="1:31" s="29" customFormat="1" ht="11.25">
      <c r="A48" s="32">
        <v>42</v>
      </c>
      <c r="B48" s="85"/>
      <c r="C48" s="77" t="s">
        <v>57</v>
      </c>
      <c r="D48" s="78" t="s">
        <v>35</v>
      </c>
      <c r="E48" s="79" t="s">
        <v>58</v>
      </c>
      <c r="F48" s="80">
        <v>42832</v>
      </c>
      <c r="G48" s="57" t="s">
        <v>42</v>
      </c>
      <c r="H48" s="81">
        <v>61</v>
      </c>
      <c r="I48" s="81">
        <v>1</v>
      </c>
      <c r="J48" s="95">
        <v>1</v>
      </c>
      <c r="K48" s="59">
        <v>3</v>
      </c>
      <c r="L48" s="60">
        <v>0</v>
      </c>
      <c r="M48" s="61">
        <v>0</v>
      </c>
      <c r="N48" s="60">
        <v>0</v>
      </c>
      <c r="O48" s="61">
        <v>0</v>
      </c>
      <c r="P48" s="60">
        <v>340</v>
      </c>
      <c r="Q48" s="61">
        <v>29</v>
      </c>
      <c r="R48" s="62">
        <f t="shared" si="8"/>
        <v>340</v>
      </c>
      <c r="S48" s="63">
        <f t="shared" si="9"/>
        <v>29</v>
      </c>
      <c r="T48" s="64">
        <f>S48/J48</f>
        <v>29</v>
      </c>
      <c r="U48" s="65">
        <f t="shared" si="10"/>
        <v>11.724137931034482</v>
      </c>
      <c r="V48" s="66">
        <v>1297.1399999999999</v>
      </c>
      <c r="W48" s="67">
        <v>93</v>
      </c>
      <c r="X48" s="68">
        <f t="shared" si="6"/>
        <v>-0.7378848852089982</v>
      </c>
      <c r="Y48" s="68">
        <f t="shared" si="7"/>
        <v>-0.6881720430107527</v>
      </c>
      <c r="Z48" s="69">
        <v>2682.83</v>
      </c>
      <c r="AA48" s="70">
        <v>201</v>
      </c>
      <c r="AB48" s="82">
        <v>88430.28</v>
      </c>
      <c r="AC48" s="83">
        <v>6978</v>
      </c>
      <c r="AD48" s="75">
        <f t="shared" si="3"/>
        <v>12.672725709372314</v>
      </c>
      <c r="AE48" s="97"/>
    </row>
    <row r="49" spans="1:31" s="29" customFormat="1" ht="11.25">
      <c r="A49" s="32">
        <v>43</v>
      </c>
      <c r="B49" s="52"/>
      <c r="C49" s="53" t="s">
        <v>103</v>
      </c>
      <c r="D49" s="54" t="s">
        <v>41</v>
      </c>
      <c r="E49" s="55" t="s">
        <v>103</v>
      </c>
      <c r="F49" s="56">
        <v>42958</v>
      </c>
      <c r="G49" s="57" t="s">
        <v>45</v>
      </c>
      <c r="H49" s="58">
        <v>20</v>
      </c>
      <c r="I49" s="58">
        <v>4</v>
      </c>
      <c r="J49" s="95">
        <v>4</v>
      </c>
      <c r="K49" s="59">
        <v>3</v>
      </c>
      <c r="L49" s="60">
        <v>34</v>
      </c>
      <c r="M49" s="61">
        <v>4</v>
      </c>
      <c r="N49" s="60">
        <v>75</v>
      </c>
      <c r="O49" s="61">
        <v>9</v>
      </c>
      <c r="P49" s="60">
        <v>62</v>
      </c>
      <c r="Q49" s="61">
        <v>8</v>
      </c>
      <c r="R49" s="62">
        <f t="shared" si="8"/>
        <v>171</v>
      </c>
      <c r="S49" s="63">
        <f t="shared" si="9"/>
        <v>21</v>
      </c>
      <c r="T49" s="64">
        <f>S49/J49</f>
        <v>5.25</v>
      </c>
      <c r="U49" s="65">
        <f t="shared" si="10"/>
        <v>8.142857142857142</v>
      </c>
      <c r="V49" s="66">
        <v>279</v>
      </c>
      <c r="W49" s="67">
        <v>34</v>
      </c>
      <c r="X49" s="68">
        <f t="shared" si="6"/>
        <v>-0.3870967741935484</v>
      </c>
      <c r="Y49" s="68">
        <f t="shared" si="7"/>
        <v>-0.38235294117647056</v>
      </c>
      <c r="Z49" s="69">
        <v>472</v>
      </c>
      <c r="AA49" s="70">
        <v>57</v>
      </c>
      <c r="AB49" s="73">
        <v>4875.82</v>
      </c>
      <c r="AC49" s="74">
        <v>485</v>
      </c>
      <c r="AD49" s="75">
        <f t="shared" si="3"/>
        <v>10.05323711340206</v>
      </c>
      <c r="AE49" s="97"/>
    </row>
    <row r="50" spans="1:31" s="29" customFormat="1" ht="11.25">
      <c r="A50" s="32">
        <v>44</v>
      </c>
      <c r="B50" s="52"/>
      <c r="C50" s="53" t="s">
        <v>82</v>
      </c>
      <c r="D50" s="54">
        <v>13</v>
      </c>
      <c r="E50" s="55" t="s">
        <v>82</v>
      </c>
      <c r="F50" s="56">
        <v>42944</v>
      </c>
      <c r="G50" s="57" t="s">
        <v>65</v>
      </c>
      <c r="H50" s="58">
        <v>23</v>
      </c>
      <c r="I50" s="58">
        <v>1</v>
      </c>
      <c r="J50" s="95">
        <v>1</v>
      </c>
      <c r="K50" s="59">
        <v>5</v>
      </c>
      <c r="L50" s="60">
        <v>24</v>
      </c>
      <c r="M50" s="61">
        <v>4</v>
      </c>
      <c r="N50" s="60">
        <v>39</v>
      </c>
      <c r="O50" s="61">
        <v>6</v>
      </c>
      <c r="P50" s="60">
        <v>12</v>
      </c>
      <c r="Q50" s="61">
        <v>2</v>
      </c>
      <c r="R50" s="62">
        <f t="shared" si="8"/>
        <v>75</v>
      </c>
      <c r="S50" s="63">
        <f t="shared" si="9"/>
        <v>12</v>
      </c>
      <c r="T50" s="64">
        <f>S50/J50</f>
        <v>12</v>
      </c>
      <c r="U50" s="65">
        <f t="shared" si="10"/>
        <v>6.25</v>
      </c>
      <c r="V50" s="66">
        <v>0</v>
      </c>
      <c r="W50" s="67">
        <v>0</v>
      </c>
      <c r="X50" s="68">
        <f t="shared" si="6"/>
      </c>
      <c r="Y50" s="68">
        <f t="shared" si="7"/>
      </c>
      <c r="Z50" s="69">
        <v>117</v>
      </c>
      <c r="AA50" s="70">
        <v>13</v>
      </c>
      <c r="AB50" s="73">
        <v>10640</v>
      </c>
      <c r="AC50" s="74">
        <v>1008</v>
      </c>
      <c r="AD50" s="75">
        <f t="shared" si="3"/>
        <v>10.555555555555555</v>
      </c>
      <c r="AE50" s="97"/>
    </row>
    <row r="51" spans="1:31" s="29" customFormat="1" ht="11.25">
      <c r="A51" s="32">
        <v>45</v>
      </c>
      <c r="B51" s="52"/>
      <c r="C51" s="77" t="s">
        <v>66</v>
      </c>
      <c r="D51" s="78" t="s">
        <v>35</v>
      </c>
      <c r="E51" s="79" t="s">
        <v>67</v>
      </c>
      <c r="F51" s="80">
        <v>42902</v>
      </c>
      <c r="G51" s="57" t="s">
        <v>34</v>
      </c>
      <c r="H51" s="81">
        <v>333</v>
      </c>
      <c r="I51" s="81">
        <v>2</v>
      </c>
      <c r="J51" s="95">
        <v>2</v>
      </c>
      <c r="K51" s="59">
        <v>11</v>
      </c>
      <c r="L51" s="60">
        <v>0</v>
      </c>
      <c r="M51" s="61">
        <v>0</v>
      </c>
      <c r="N51" s="60">
        <v>49</v>
      </c>
      <c r="O51" s="61">
        <v>7</v>
      </c>
      <c r="P51" s="60">
        <v>15</v>
      </c>
      <c r="Q51" s="61">
        <v>2</v>
      </c>
      <c r="R51" s="62">
        <f t="shared" si="8"/>
        <v>64</v>
      </c>
      <c r="S51" s="63">
        <f t="shared" si="9"/>
        <v>9</v>
      </c>
      <c r="T51" s="64">
        <f>S51/J51</f>
        <v>4.5</v>
      </c>
      <c r="U51" s="65">
        <f t="shared" si="10"/>
        <v>7.111111111111111</v>
      </c>
      <c r="V51" s="66">
        <v>2834</v>
      </c>
      <c r="W51" s="67">
        <v>265</v>
      </c>
      <c r="X51" s="68">
        <f t="shared" si="6"/>
        <v>-0.9774170783345095</v>
      </c>
      <c r="Y51" s="68">
        <f t="shared" si="7"/>
        <v>-0.9660377358490566</v>
      </c>
      <c r="Z51" s="69">
        <v>4660</v>
      </c>
      <c r="AA51" s="84">
        <v>457</v>
      </c>
      <c r="AB51" s="82">
        <v>9785579</v>
      </c>
      <c r="AC51" s="83">
        <v>828690</v>
      </c>
      <c r="AD51" s="75">
        <f t="shared" si="3"/>
        <v>11.808491715840665</v>
      </c>
      <c r="AE51" s="97"/>
    </row>
    <row r="52" spans="1:31" s="29" customFormat="1" ht="11.25">
      <c r="A52" s="32">
        <v>46</v>
      </c>
      <c r="B52" s="52"/>
      <c r="C52" s="53" t="s">
        <v>71</v>
      </c>
      <c r="D52" s="54" t="s">
        <v>37</v>
      </c>
      <c r="E52" s="55" t="s">
        <v>72</v>
      </c>
      <c r="F52" s="56">
        <v>42930</v>
      </c>
      <c r="G52" s="57" t="s">
        <v>46</v>
      </c>
      <c r="H52" s="58">
        <v>26</v>
      </c>
      <c r="I52" s="58">
        <v>1</v>
      </c>
      <c r="J52" s="95">
        <v>1</v>
      </c>
      <c r="K52" s="59">
        <v>6</v>
      </c>
      <c r="L52" s="60">
        <v>0</v>
      </c>
      <c r="M52" s="61">
        <v>0</v>
      </c>
      <c r="N52" s="60">
        <v>24</v>
      </c>
      <c r="O52" s="61">
        <v>3</v>
      </c>
      <c r="P52" s="60">
        <v>21</v>
      </c>
      <c r="Q52" s="61">
        <v>3</v>
      </c>
      <c r="R52" s="62">
        <f t="shared" si="8"/>
        <v>45</v>
      </c>
      <c r="S52" s="63">
        <f t="shared" si="9"/>
        <v>6</v>
      </c>
      <c r="T52" s="64">
        <f>S52/J52</f>
        <v>6</v>
      </c>
      <c r="U52" s="65">
        <f t="shared" si="10"/>
        <v>7.5</v>
      </c>
      <c r="V52" s="66">
        <v>83</v>
      </c>
      <c r="W52" s="67">
        <v>11</v>
      </c>
      <c r="X52" s="68">
        <f t="shared" si="6"/>
        <v>-0.4578313253012048</v>
      </c>
      <c r="Y52" s="68">
        <f t="shared" si="7"/>
        <v>-0.45454545454545453</v>
      </c>
      <c r="Z52" s="69">
        <v>145</v>
      </c>
      <c r="AA52" s="84">
        <v>19</v>
      </c>
      <c r="AB52" s="82">
        <v>16202.5</v>
      </c>
      <c r="AC52" s="83">
        <v>1467</v>
      </c>
      <c r="AD52" s="75">
        <f t="shared" si="3"/>
        <v>11.044648943421949</v>
      </c>
      <c r="AE52" s="97"/>
    </row>
    <row r="53" spans="1:31" s="29" customFormat="1" ht="11.25">
      <c r="A53" s="32">
        <v>47</v>
      </c>
      <c r="B53" s="52"/>
      <c r="C53" s="53" t="s">
        <v>92</v>
      </c>
      <c r="D53" s="54" t="s">
        <v>51</v>
      </c>
      <c r="E53" s="55" t="s">
        <v>90</v>
      </c>
      <c r="F53" s="56">
        <v>42951</v>
      </c>
      <c r="G53" s="57" t="s">
        <v>75</v>
      </c>
      <c r="H53" s="58">
        <v>92</v>
      </c>
      <c r="I53" s="58">
        <v>2</v>
      </c>
      <c r="J53" s="95">
        <v>2</v>
      </c>
      <c r="K53" s="59">
        <v>4</v>
      </c>
      <c r="L53" s="60">
        <v>20</v>
      </c>
      <c r="M53" s="61">
        <v>2</v>
      </c>
      <c r="N53" s="60">
        <v>0</v>
      </c>
      <c r="O53" s="61">
        <v>0</v>
      </c>
      <c r="P53" s="60">
        <v>20</v>
      </c>
      <c r="Q53" s="61">
        <v>2</v>
      </c>
      <c r="R53" s="62">
        <f t="shared" si="8"/>
        <v>40</v>
      </c>
      <c r="S53" s="63">
        <f t="shared" si="9"/>
        <v>4</v>
      </c>
      <c r="T53" s="64">
        <f>S53/J53</f>
        <v>2</v>
      </c>
      <c r="U53" s="65">
        <f t="shared" si="10"/>
        <v>10</v>
      </c>
      <c r="V53" s="66">
        <v>7721.04</v>
      </c>
      <c r="W53" s="67">
        <v>545</v>
      </c>
      <c r="X53" s="68">
        <f t="shared" si="6"/>
        <v>-0.9948193507610373</v>
      </c>
      <c r="Y53" s="68">
        <f t="shared" si="7"/>
        <v>-0.9926605504587156</v>
      </c>
      <c r="Z53" s="69">
        <v>17119.66</v>
      </c>
      <c r="AA53" s="70">
        <v>1301</v>
      </c>
      <c r="AB53" s="73">
        <v>410369.38</v>
      </c>
      <c r="AC53" s="74">
        <v>31587</v>
      </c>
      <c r="AD53" s="75">
        <f t="shared" si="3"/>
        <v>12.991717478709596</v>
      </c>
      <c r="AE53" s="97"/>
    </row>
    <row r="54" spans="1:31" s="29" customFormat="1" ht="11.25">
      <c r="A54" s="32">
        <v>48</v>
      </c>
      <c r="B54" s="52"/>
      <c r="C54" s="53" t="s">
        <v>68</v>
      </c>
      <c r="D54" s="54" t="s">
        <v>37</v>
      </c>
      <c r="E54" s="55" t="s">
        <v>79</v>
      </c>
      <c r="F54" s="56">
        <v>42923</v>
      </c>
      <c r="G54" s="57" t="s">
        <v>75</v>
      </c>
      <c r="H54" s="58">
        <v>210</v>
      </c>
      <c r="I54" s="58">
        <v>1</v>
      </c>
      <c r="J54" s="95">
        <v>1</v>
      </c>
      <c r="K54" s="59">
        <v>7</v>
      </c>
      <c r="L54" s="60">
        <v>0</v>
      </c>
      <c r="M54" s="61">
        <v>0</v>
      </c>
      <c r="N54" s="60">
        <v>15</v>
      </c>
      <c r="O54" s="61">
        <v>2</v>
      </c>
      <c r="P54" s="60">
        <v>0</v>
      </c>
      <c r="Q54" s="61">
        <v>0</v>
      </c>
      <c r="R54" s="62">
        <f t="shared" si="8"/>
        <v>15</v>
      </c>
      <c r="S54" s="63">
        <f t="shared" si="9"/>
        <v>2</v>
      </c>
      <c r="T54" s="64">
        <f>S54/J54</f>
        <v>2</v>
      </c>
      <c r="U54" s="65">
        <f t="shared" si="10"/>
        <v>7.5</v>
      </c>
      <c r="V54" s="66">
        <v>315.5</v>
      </c>
      <c r="W54" s="67">
        <v>42</v>
      </c>
      <c r="X54" s="68">
        <f t="shared" si="6"/>
        <v>-0.9524564183835182</v>
      </c>
      <c r="Y54" s="68">
        <f t="shared" si="7"/>
        <v>-0.9523809523809523</v>
      </c>
      <c r="Z54" s="69">
        <v>390</v>
      </c>
      <c r="AA54" s="70">
        <v>52</v>
      </c>
      <c r="AB54" s="73">
        <v>1473363.82</v>
      </c>
      <c r="AC54" s="74">
        <v>134782</v>
      </c>
      <c r="AD54" s="75">
        <f t="shared" si="3"/>
        <v>10.931458354973216</v>
      </c>
      <c r="AE54" s="97"/>
    </row>
  </sheetData>
  <sheetProtection formatCells="0" formatColumns="0" formatRows="0" insertColumns="0" insertRows="0" insertHyperlinks="0" deleteColumns="0" deleteRows="0" sort="0" autoFilter="0" pivotTables="0"/>
  <mergeCells count="12">
    <mergeCell ref="AB4:AD4"/>
    <mergeCell ref="Z4:AA4"/>
    <mergeCell ref="B1:D1"/>
    <mergeCell ref="B2:D2"/>
    <mergeCell ref="B3:D3"/>
    <mergeCell ref="L4:M4"/>
    <mergeCell ref="N4:O4"/>
    <mergeCell ref="P4:Q4"/>
    <mergeCell ref="L1:AD3"/>
    <mergeCell ref="R4:U4"/>
    <mergeCell ref="V4:W4"/>
    <mergeCell ref="X4:Y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2017-08-28T12:43:35Z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