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24090" windowHeight="9675" tabRatio="628" activeTab="0"/>
  </bookViews>
  <sheets>
    <sheet name="18-24.8.2017 (hafta)" sheetId="1" r:id="rId1"/>
  </sheets>
  <definedNames>
    <definedName name="_xlnm.Print_Area" localSheetId="0">'18-24.8.2017 (hafta)'!#REF!</definedName>
  </definedNames>
  <calcPr fullCalcOnLoad="1"/>
</workbook>
</file>

<file path=xl/sharedStrings.xml><?xml version="1.0" encoding="utf-8"?>
<sst xmlns="http://schemas.openxmlformats.org/spreadsheetml/2006/main" count="346" uniqueCount="182">
  <si>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</si>
  <si>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</si>
  <si>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</si>
  <si>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</si>
  <si>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</si>
  <si>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</si>
  <si>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</si>
  <si>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</si>
  <si>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</si>
  <si>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</si>
  <si>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</si>
  <si>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</si>
  <si>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</si>
  <si>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</si>
  <si>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</si>
  <si>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</si>
  <si>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</si>
  <si>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</si>
  <si>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</si>
  <si>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</si>
  <si>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</si>
  <si>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</si>
  <si>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</si>
  <si>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</si>
  <si>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</si>
  <si>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</si>
  <si>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</si>
  <si>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</si>
  <si>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r>
      <t xml:space="preserve">BİLET </t>
    </r>
    <r>
      <rPr>
        <b/>
        <sz val="7"/>
        <color indexed="10"/>
        <rFont val="Webdings"/>
        <family val="1"/>
      </rPr>
      <t>6</t>
    </r>
  </si>
  <si>
    <t>BİLET       %</t>
  </si>
  <si>
    <t>YENİ</t>
  </si>
  <si>
    <t>15+</t>
  </si>
  <si>
    <t>CHANTIER FILMS</t>
  </si>
  <si>
    <t>18+</t>
  </si>
  <si>
    <t>UIP TURKEY</t>
  </si>
  <si>
    <t>OLANLAR OLDU</t>
  </si>
  <si>
    <t>7+</t>
  </si>
  <si>
    <t>7A</t>
  </si>
  <si>
    <t>G</t>
  </si>
  <si>
    <t>7+13A</t>
  </si>
  <si>
    <t>PİNEMA</t>
  </si>
  <si>
    <t>WARNER BROS. TURKEY</t>
  </si>
  <si>
    <t>13+</t>
  </si>
  <si>
    <t>TME</t>
  </si>
  <si>
    <t>BİR FİLM</t>
  </si>
  <si>
    <t>FORUSHANDE</t>
  </si>
  <si>
    <t>SATICI</t>
  </si>
  <si>
    <t>BS DAĞITIM</t>
  </si>
  <si>
    <t>M3 FİLM</t>
  </si>
  <si>
    <t>MC FİLM</t>
  </si>
  <si>
    <t>ÖZEN FİLM</t>
  </si>
  <si>
    <t>KURMACA</t>
  </si>
  <si>
    <t>GÖRÜMCE</t>
  </si>
  <si>
    <t>LOS ILUSIONAUTAS</t>
  </si>
  <si>
    <t>MİNİK KAHRAMANLAR: MACERA PEŞİNDE</t>
  </si>
  <si>
    <t>DERİN FİLM</t>
  </si>
  <si>
    <t>13+15A</t>
  </si>
  <si>
    <t>TSCHICK</t>
  </si>
  <si>
    <t>ELVEDA BERLİN</t>
  </si>
  <si>
    <t>DEMOLITION</t>
  </si>
  <si>
    <t>YENİDEN BAŞLA</t>
  </si>
  <si>
    <t>MAVİ BİSİKLET</t>
  </si>
  <si>
    <t>EKŞİ ELMALAR</t>
  </si>
  <si>
    <t>CİN KUYUSU</t>
  </si>
  <si>
    <t>ASSASSIN'S CREED</t>
  </si>
  <si>
    <t>HIDDEN FIGURES</t>
  </si>
  <si>
    <t>GİZLİ SAYILAR</t>
  </si>
  <si>
    <t>PATERSON</t>
  </si>
  <si>
    <t>LOGAN</t>
  </si>
  <si>
    <t>SURF'S UP 2: WAVEMANIA</t>
  </si>
  <si>
    <t>NEŞELİ DALGALAR: DALGAMANYA</t>
  </si>
  <si>
    <t>FİLMARTI</t>
  </si>
  <si>
    <t>TATLIM TATLIM</t>
  </si>
  <si>
    <t>TATLIM TATLIM: HAYBEDEN GERÇEK ÜSTÜ AŞK</t>
  </si>
  <si>
    <t>KOCA DÜNYA</t>
  </si>
  <si>
    <t>BOSS BABY</t>
  </si>
  <si>
    <t>PATRON BEBEK</t>
  </si>
  <si>
    <t>SMURFS: THE LOST VILLAGE</t>
  </si>
  <si>
    <t>ŞİRİNLER: KAYIP KÖY</t>
  </si>
  <si>
    <t>HIZLI VE ÖFKELİ 8</t>
  </si>
  <si>
    <t>TESTROL ES LELEKROL</t>
  </si>
  <si>
    <t>BEDEN VE RUH</t>
  </si>
  <si>
    <t>BLUE</t>
  </si>
  <si>
    <t>MASHA I MEDVED</t>
  </si>
  <si>
    <t>MAŞA İLE KOCA AYI</t>
  </si>
  <si>
    <t>ÇIKIŞ KOPYA SAYISI</t>
  </si>
  <si>
    <t>THE FATE OF THE FURIOUS</t>
  </si>
  <si>
    <t>4N1K</t>
  </si>
  <si>
    <t>KING ARTHUR: LEGEND OF THE SWORD</t>
  </si>
  <si>
    <t>KRAL ARTHUR: KILIÇ EFSANESİ</t>
  </si>
  <si>
    <t>BILAL: A NEW BREED OF HERO</t>
  </si>
  <si>
    <t>ÖZGÜRLÜĞÜN SESİ BİLAL</t>
  </si>
  <si>
    <t>KARAYİP KORSANLARI: SALAZAR'IN İNTİKAMI</t>
  </si>
  <si>
    <t>PIRATES OF THE CARIBBEAN: DEAD MEN TELL NO STORIES</t>
  </si>
  <si>
    <t>KEDİ</t>
  </si>
  <si>
    <t>HJARSTASTEIN</t>
  </si>
  <si>
    <t>GENÇLİK BAŞIMDA DUMAN</t>
  </si>
  <si>
    <t>FFD</t>
  </si>
  <si>
    <t>CARS 3</t>
  </si>
  <si>
    <t>ARABALAR 3</t>
  </si>
  <si>
    <t>TRANSFORMERS: THE LAST KNIGHT</t>
  </si>
  <si>
    <t>TRANSFORMERS 5: SON ŞÖVALYE</t>
  </si>
  <si>
    <t>LADY MACBETH</t>
  </si>
  <si>
    <t>PERSONEL CHOPPER</t>
  </si>
  <si>
    <t>HAYALET HİKAYESİ</t>
  </si>
  <si>
    <t>3 GENERATIONS</t>
  </si>
  <si>
    <t>3 NESİL</t>
  </si>
  <si>
    <t>GENCO</t>
  </si>
  <si>
    <t>DORU</t>
  </si>
  <si>
    <t>SPARK: BİR UZAY MACERASI</t>
  </si>
  <si>
    <t>SPARK: A SPACE TAIL</t>
  </si>
  <si>
    <t>SPIDER-MAN HOMECOMING</t>
  </si>
  <si>
    <t>ÖRÜMCEK-ADAM: EVE DÖNÜŞ</t>
  </si>
  <si>
    <t>AY KARDEŞLER 3: SİRKTE CURCUNA</t>
  </si>
  <si>
    <t>BOONIE BEARS: THE BIG TOP SECRET</t>
  </si>
  <si>
    <t>PATTERSON UND FINDUS</t>
  </si>
  <si>
    <t>FIRILDAK KEDİ</t>
  </si>
  <si>
    <t>MAYMUNLAR CEHENNEMİ: SAVAŞ</t>
  </si>
  <si>
    <t>WAR FOR THE PLANET OF THE APES</t>
  </si>
  <si>
    <t>CGVMARS DAĞITIM</t>
  </si>
  <si>
    <t>ROCK'N ROLL</t>
  </si>
  <si>
    <t>ZOMBİ EKSPRESİ</t>
  </si>
  <si>
    <t>BUSAN HAENG</t>
  </si>
  <si>
    <t>DUNKIRK</t>
  </si>
  <si>
    <t>GHOST HOUSE</t>
  </si>
  <si>
    <t>RUHLAR EVİ</t>
  </si>
  <si>
    <t>LES AS DE LA JUNGLE - OPERATION BENQUISE</t>
  </si>
  <si>
    <t>ORMAN ÇETESİ</t>
  </si>
  <si>
    <t>CİN AYET-İ AŞK</t>
  </si>
  <si>
    <t>SARIŞIN BOMBA</t>
  </si>
  <si>
    <t>ATOMIC BLONDE</t>
  </si>
  <si>
    <t>VALERIAN VE BİN GEZEGEN İMPARATORLUĞU</t>
  </si>
  <si>
    <t>VALERIAN AND THE CITY OF A THOUSAND PLANETS</t>
  </si>
  <si>
    <t>THE DARK TOWER</t>
  </si>
  <si>
    <t>KARA KULE</t>
  </si>
  <si>
    <t>İSMAİL'İN HAYALETLERİ</t>
  </si>
  <si>
    <t>LES FANTOMES D'ISMAEL</t>
  </si>
  <si>
    <t>İKİ</t>
  </si>
  <si>
    <t>BALERİN VE AFACAN MUCİT</t>
  </si>
  <si>
    <t>DENİZDE DEHŞET</t>
  </si>
  <si>
    <t>BALLERINA</t>
  </si>
  <si>
    <t>47 METERS DOWN</t>
  </si>
  <si>
    <t>CUMALİ CEBER: ALLAH SENİ ALSIN</t>
  </si>
  <si>
    <t>LASCIATI ANDARE</t>
  </si>
  <si>
    <t>BIRAK KENDİNİ</t>
  </si>
  <si>
    <t>SCIENCE FICTION VOLUME 1: THE OSIRIS CHILD</t>
  </si>
  <si>
    <t>BİLİM KURGU BÖLÜM 1: SON SAVAŞÇI</t>
  </si>
  <si>
    <t>MANIFESTO</t>
  </si>
  <si>
    <t>THE MOJICONS</t>
  </si>
  <si>
    <t>SEVİMLİ EMOJİLER</t>
  </si>
  <si>
    <t>MEZARCI</t>
  </si>
  <si>
    <t>BAS GAZA</t>
  </si>
  <si>
    <t>OVERDRIVE</t>
  </si>
  <si>
    <t>ORGANİK AŞK HİKAYELERİ</t>
  </si>
  <si>
    <t>AMİGOS: MEKSİKA HAZİNESİ</t>
  </si>
  <si>
    <t>HİZMETÇİ</t>
  </si>
  <si>
    <t>AH-GA-SSI</t>
  </si>
  <si>
    <t>THE MODEL</t>
  </si>
  <si>
    <t>MODEL</t>
  </si>
  <si>
    <t>VIER GEGEN DIE BANK</t>
  </si>
  <si>
    <t>ÇILGIN BANKA SOYGUNU</t>
  </si>
  <si>
    <t>EVERYTHING, EVERYTHING</t>
  </si>
  <si>
    <t>HER ŞEY</t>
  </si>
  <si>
    <t>DORAEMON: BUZ DEVRİ MACERASI</t>
  </si>
  <si>
    <t>EIGA DORAEMON: NOBITA NO NANKYOKUKACHIKOCHI DAIBOUKEN</t>
  </si>
  <si>
    <t>PLAN B: SCHEIB AUF PLAN A</t>
  </si>
  <si>
    <t>B PLANI</t>
  </si>
  <si>
    <t>FINAL PORTRAIT</t>
  </si>
  <si>
    <t>SON PORTRE</t>
  </si>
  <si>
    <t>DANGAL</t>
  </si>
  <si>
    <t>AVCI'NIN İNTİKAMI</t>
  </si>
  <si>
    <t>HUNTER'S PRAYER</t>
  </si>
  <si>
    <t>SEMUR: ŞEYTANIN KABİLESİ</t>
  </si>
  <si>
    <t>THE HITMAN'S BODYGUARD</t>
  </si>
  <si>
    <t>BELALI TANIK</t>
  </si>
  <si>
    <t>CAGE DIVE</t>
  </si>
  <si>
    <t>AÇIK DENİZ 3: KAFES DALIŞI</t>
  </si>
  <si>
    <t>ANNABELLA: CREATION</t>
  </si>
  <si>
    <t>ANNABELLA: KÖTÜLÜĞÜN DOĞUŞU</t>
  </si>
  <si>
    <t>18 - 24 AĞUSTOS 2017 / 34. VİZYON HAFTASI</t>
  </si>
  <si>
    <t>L'AMANT DOUBLE</t>
  </si>
  <si>
    <t>TUTKU OYUNU</t>
  </si>
</sst>
</file>

<file path=xl/styles.xml><?xml version="1.0" encoding="utf-8"?>
<styleSheet xmlns="http://schemas.openxmlformats.org/spreadsheetml/2006/main">
  <numFmts count="4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5"/>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5"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6"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8"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3"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70" fillId="0" borderId="13" xfId="44" applyNumberFormat="1" applyFont="1" applyFill="1" applyBorder="1" applyAlignment="1" applyProtection="1">
      <alignment vertical="center"/>
      <protection locked="0"/>
    </xf>
    <xf numFmtId="3" fontId="70"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3"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0" fillId="0" borderId="13" xfId="46" applyNumberFormat="1" applyFont="1" applyFill="1" applyBorder="1" applyAlignment="1" applyProtection="1">
      <alignment vertical="center"/>
      <protection locked="0"/>
    </xf>
    <xf numFmtId="0" fontId="18" fillId="34" borderId="13" xfId="0" applyFont="1" applyFill="1" applyBorder="1" applyAlignment="1">
      <alignment horizontal="center" vertical="center"/>
    </xf>
    <xf numFmtId="0" fontId="45" fillId="0" borderId="13" xfId="0" applyNumberFormat="1" applyFont="1" applyFill="1" applyBorder="1" applyAlignment="1" applyProtection="1">
      <alignment horizontal="center" vertical="center"/>
      <protection/>
    </xf>
    <xf numFmtId="49" fontId="69"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3" fontId="14" fillId="34" borderId="0" xfId="0" applyNumberFormat="1" applyFont="1" applyFill="1" applyBorder="1" applyAlignment="1" applyProtection="1">
      <alignment horizontal="left" vertical="center"/>
      <protection/>
    </xf>
    <xf numFmtId="0" fontId="4" fillId="34" borderId="0" xfId="0" applyNumberFormat="1" applyFont="1" applyFill="1" applyBorder="1" applyAlignment="1" applyProtection="1">
      <alignment horizontal="center" vertical="center" wrapText="1"/>
      <protection locked="0"/>
    </xf>
    <xf numFmtId="2" fontId="17"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7"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19"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1"/>
  <sheetViews>
    <sheetView tabSelected="1" zoomScalePageLayoutView="0" workbookViewId="0" topLeftCell="A1">
      <pane xSplit="3" ySplit="5" topLeftCell="T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3" bestFit="1" customWidth="1"/>
    <col min="3" max="3" width="37.7109375" style="5" bestFit="1" customWidth="1"/>
    <col min="4" max="4" width="4.00390625" style="34" bestFit="1" customWidth="1"/>
    <col min="5" max="5" width="25.7109375" style="24" bestFit="1" customWidth="1"/>
    <col min="6" max="6" width="5.8515625" style="6" bestFit="1" customWidth="1"/>
    <col min="7" max="7" width="13.57421875" style="7" bestFit="1" customWidth="1"/>
    <col min="8" max="9" width="3.140625" style="8" bestFit="1" customWidth="1"/>
    <col min="10" max="10" width="3.140625" style="92" bestFit="1" customWidth="1"/>
    <col min="11" max="11" width="2.57421875" style="9" bestFit="1" customWidth="1"/>
    <col min="12" max="12" width="7.28125" style="36" hidden="1" customWidth="1"/>
    <col min="13" max="13" width="4.8515625" style="30" hidden="1" customWidth="1"/>
    <col min="14" max="14" width="7.28125" style="36" hidden="1" customWidth="1"/>
    <col min="15" max="15" width="4.8515625" style="30" hidden="1" customWidth="1"/>
    <col min="16" max="16" width="7.28125" style="27" hidden="1" customWidth="1"/>
    <col min="17" max="17" width="4.8515625" style="32" hidden="1" customWidth="1"/>
    <col min="18" max="18" width="7.28125" style="37" hidden="1" customWidth="1"/>
    <col min="19" max="19" width="6.28125" style="38" hidden="1" customWidth="1"/>
    <col min="20" max="20" width="8.28125" style="27" bestFit="1" customWidth="1"/>
    <col min="21" max="21" width="5.57421875" style="32" bestFit="1" customWidth="1"/>
    <col min="22" max="22" width="4.28125" style="30" bestFit="1" customWidth="1"/>
    <col min="23" max="23" width="4.28125" style="36" bestFit="1" customWidth="1"/>
    <col min="24" max="24" width="8.28125" style="36" bestFit="1" customWidth="1"/>
    <col min="25" max="25" width="5.57421875" style="36" bestFit="1" customWidth="1"/>
    <col min="26" max="27" width="4.7109375" style="30" bestFit="1" customWidth="1"/>
    <col min="28" max="28" width="9.00390625" style="27" bestFit="1" customWidth="1"/>
    <col min="29" max="29" width="6.57421875" style="28" bestFit="1" customWidth="1"/>
    <col min="30" max="30" width="4.28125" style="39" bestFit="1" customWidth="1"/>
    <col min="31" max="31" width="5.57421875" style="5" bestFit="1" customWidth="1"/>
    <col min="32" max="16384" width="4.57421875" style="5" customWidth="1"/>
  </cols>
  <sheetData>
    <row r="1" spans="1:30" s="1" customFormat="1" ht="12.75">
      <c r="A1" s="10" t="s">
        <v>0</v>
      </c>
      <c r="B1" s="96" t="s">
        <v>1</v>
      </c>
      <c r="C1" s="96"/>
      <c r="D1" s="96"/>
      <c r="E1" s="43"/>
      <c r="F1" s="44"/>
      <c r="G1" s="43"/>
      <c r="H1" s="11"/>
      <c r="I1" s="11"/>
      <c r="J1" s="88"/>
      <c r="K1" s="11"/>
      <c r="L1" s="102" t="s">
        <v>2</v>
      </c>
      <c r="M1" s="103"/>
      <c r="N1" s="103"/>
      <c r="O1" s="103"/>
      <c r="P1" s="103"/>
      <c r="Q1" s="103"/>
      <c r="R1" s="103"/>
      <c r="S1" s="103"/>
      <c r="T1" s="103"/>
      <c r="U1" s="103"/>
      <c r="V1" s="103"/>
      <c r="W1" s="103"/>
      <c r="X1" s="103"/>
      <c r="Y1" s="103"/>
      <c r="Z1" s="103"/>
      <c r="AA1" s="103"/>
      <c r="AB1" s="103"/>
      <c r="AC1" s="103"/>
      <c r="AD1" s="103"/>
    </row>
    <row r="2" spans="1:30" s="1" customFormat="1" ht="12.75">
      <c r="A2" s="10"/>
      <c r="B2" s="97" t="s">
        <v>3</v>
      </c>
      <c r="C2" s="98"/>
      <c r="D2" s="98"/>
      <c r="E2" s="12"/>
      <c r="F2" s="13"/>
      <c r="G2" s="12"/>
      <c r="H2" s="47"/>
      <c r="I2" s="47"/>
      <c r="J2" s="89"/>
      <c r="K2" s="14"/>
      <c r="L2" s="104"/>
      <c r="M2" s="104"/>
      <c r="N2" s="104"/>
      <c r="O2" s="104"/>
      <c r="P2" s="104"/>
      <c r="Q2" s="104"/>
      <c r="R2" s="104"/>
      <c r="S2" s="104"/>
      <c r="T2" s="104"/>
      <c r="U2" s="104"/>
      <c r="V2" s="104"/>
      <c r="W2" s="104"/>
      <c r="X2" s="104"/>
      <c r="Y2" s="104"/>
      <c r="Z2" s="104"/>
      <c r="AA2" s="104"/>
      <c r="AB2" s="104"/>
      <c r="AC2" s="104"/>
      <c r="AD2" s="104"/>
    </row>
    <row r="3" spans="1:30" s="1" customFormat="1" ht="11.25">
      <c r="A3" s="10"/>
      <c r="B3" s="99" t="s">
        <v>179</v>
      </c>
      <c r="C3" s="99"/>
      <c r="D3" s="99"/>
      <c r="E3" s="45"/>
      <c r="F3" s="46"/>
      <c r="G3" s="45"/>
      <c r="H3" s="15"/>
      <c r="I3" s="15"/>
      <c r="J3" s="90"/>
      <c r="K3" s="15"/>
      <c r="L3" s="105"/>
      <c r="M3" s="105"/>
      <c r="N3" s="105"/>
      <c r="O3" s="105"/>
      <c r="P3" s="105"/>
      <c r="Q3" s="105"/>
      <c r="R3" s="105"/>
      <c r="S3" s="105"/>
      <c r="T3" s="105"/>
      <c r="U3" s="105"/>
      <c r="V3" s="105"/>
      <c r="W3" s="105"/>
      <c r="X3" s="105"/>
      <c r="Y3" s="105"/>
      <c r="Z3" s="105"/>
      <c r="AA3" s="105"/>
      <c r="AB3" s="105"/>
      <c r="AC3" s="105"/>
      <c r="AD3" s="105"/>
    </row>
    <row r="4" spans="1:30" s="2" customFormat="1" ht="11.25" customHeight="1">
      <c r="A4" s="86"/>
      <c r="B4" s="40"/>
      <c r="C4" s="16"/>
      <c r="D4" s="41"/>
      <c r="E4" s="16"/>
      <c r="F4" s="17"/>
      <c r="G4" s="18"/>
      <c r="H4" s="18"/>
      <c r="I4" s="18"/>
      <c r="J4" s="91"/>
      <c r="K4" s="18"/>
      <c r="L4" s="100" t="s">
        <v>4</v>
      </c>
      <c r="M4" s="101"/>
      <c r="N4" s="100" t="s">
        <v>5</v>
      </c>
      <c r="O4" s="101"/>
      <c r="P4" s="100" t="s">
        <v>6</v>
      </c>
      <c r="Q4" s="101"/>
      <c r="R4" s="100" t="s">
        <v>7</v>
      </c>
      <c r="S4" s="106"/>
      <c r="T4" s="107" t="s">
        <v>9</v>
      </c>
      <c r="U4" s="108"/>
      <c r="V4" s="100" t="s">
        <v>9</v>
      </c>
      <c r="W4" s="101"/>
      <c r="X4" s="100" t="s">
        <v>10</v>
      </c>
      <c r="Y4" s="101"/>
      <c r="Z4" s="100" t="s">
        <v>8</v>
      </c>
      <c r="AA4" s="101"/>
      <c r="AB4" s="107" t="s">
        <v>11</v>
      </c>
      <c r="AC4" s="107"/>
      <c r="AD4" s="107"/>
    </row>
    <row r="5" spans="1:30" s="3" customFormat="1" ht="57.75">
      <c r="A5" s="87"/>
      <c r="B5" s="42"/>
      <c r="C5" s="19" t="s">
        <v>12</v>
      </c>
      <c r="D5" s="20" t="s">
        <v>13</v>
      </c>
      <c r="E5" s="19" t="s">
        <v>14</v>
      </c>
      <c r="F5" s="21" t="s">
        <v>15</v>
      </c>
      <c r="G5" s="22" t="s">
        <v>16</v>
      </c>
      <c r="H5" s="23" t="s">
        <v>85</v>
      </c>
      <c r="I5" s="23" t="s">
        <v>17</v>
      </c>
      <c r="J5" s="94" t="s">
        <v>18</v>
      </c>
      <c r="K5" s="23" t="s">
        <v>19</v>
      </c>
      <c r="L5" s="25" t="s">
        <v>20</v>
      </c>
      <c r="M5" s="26" t="s">
        <v>21</v>
      </c>
      <c r="N5" s="25" t="s">
        <v>20</v>
      </c>
      <c r="O5" s="26" t="s">
        <v>21</v>
      </c>
      <c r="P5" s="25" t="s">
        <v>20</v>
      </c>
      <c r="Q5" s="26" t="s">
        <v>21</v>
      </c>
      <c r="R5" s="25" t="s">
        <v>22</v>
      </c>
      <c r="S5" s="26" t="s">
        <v>23</v>
      </c>
      <c r="T5" s="25" t="s">
        <v>20</v>
      </c>
      <c r="U5" s="26" t="s">
        <v>28</v>
      </c>
      <c r="V5" s="48" t="s">
        <v>24</v>
      </c>
      <c r="W5" s="48" t="s">
        <v>25</v>
      </c>
      <c r="X5" s="25" t="s">
        <v>20</v>
      </c>
      <c r="Y5" s="26" t="s">
        <v>26</v>
      </c>
      <c r="Z5" s="48" t="s">
        <v>27</v>
      </c>
      <c r="AA5" s="48" t="s">
        <v>29</v>
      </c>
      <c r="AB5" s="25" t="s">
        <v>20</v>
      </c>
      <c r="AC5" s="26" t="s">
        <v>21</v>
      </c>
      <c r="AD5" s="48" t="s">
        <v>25</v>
      </c>
    </row>
    <row r="6" ht="11.25">
      <c r="D6" s="35"/>
    </row>
    <row r="7" spans="1:30" s="29" customFormat="1" ht="11.25">
      <c r="A7" s="31">
        <v>1</v>
      </c>
      <c r="B7" s="71" t="s">
        <v>30</v>
      </c>
      <c r="C7" s="72" t="s">
        <v>177</v>
      </c>
      <c r="D7" s="73" t="s">
        <v>31</v>
      </c>
      <c r="E7" s="74" t="s">
        <v>178</v>
      </c>
      <c r="F7" s="75">
        <v>42965</v>
      </c>
      <c r="G7" s="54" t="s">
        <v>41</v>
      </c>
      <c r="H7" s="76">
        <v>226</v>
      </c>
      <c r="I7" s="76">
        <v>226</v>
      </c>
      <c r="J7" s="93">
        <v>226</v>
      </c>
      <c r="K7" s="56">
        <v>1</v>
      </c>
      <c r="L7" s="57">
        <v>206227</v>
      </c>
      <c r="M7" s="58">
        <v>15541</v>
      </c>
      <c r="N7" s="57">
        <v>225220</v>
      </c>
      <c r="O7" s="58">
        <v>16581</v>
      </c>
      <c r="P7" s="57">
        <v>227783</v>
      </c>
      <c r="Q7" s="58">
        <v>17251</v>
      </c>
      <c r="R7" s="59">
        <f aca="true" t="shared" si="0" ref="R7:R38">L7+N7+P7</f>
        <v>659230</v>
      </c>
      <c r="S7" s="60">
        <f aca="true" t="shared" si="1" ref="S7:S38">M7+O7+Q7</f>
        <v>49373</v>
      </c>
      <c r="T7" s="63">
        <v>1318547</v>
      </c>
      <c r="U7" s="64">
        <v>104512</v>
      </c>
      <c r="V7" s="61">
        <f>U7/J7</f>
        <v>462.4424778761062</v>
      </c>
      <c r="W7" s="62">
        <f aca="true" t="shared" si="2" ref="W7:W15">T7/U7</f>
        <v>12.616225887936313</v>
      </c>
      <c r="X7" s="77"/>
      <c r="Y7" s="78"/>
      <c r="Z7" s="67"/>
      <c r="AA7" s="67"/>
      <c r="AB7" s="79">
        <v>1318547</v>
      </c>
      <c r="AC7" s="80">
        <v>104512</v>
      </c>
      <c r="AD7" s="70">
        <f aca="true" t="shared" si="3" ref="AD7:AD70">AB7/AC7</f>
        <v>12.616225887936313</v>
      </c>
    </row>
    <row r="8" spans="1:30" s="29" customFormat="1" ht="11.25">
      <c r="A8" s="31">
        <v>2</v>
      </c>
      <c r="B8" s="49"/>
      <c r="C8" s="50" t="s">
        <v>142</v>
      </c>
      <c r="D8" s="51" t="s">
        <v>42</v>
      </c>
      <c r="E8" s="52" t="s">
        <v>142</v>
      </c>
      <c r="F8" s="53">
        <v>42951</v>
      </c>
      <c r="G8" s="54" t="s">
        <v>32</v>
      </c>
      <c r="H8" s="55">
        <v>301</v>
      </c>
      <c r="I8" s="55">
        <v>299</v>
      </c>
      <c r="J8" s="93">
        <v>299</v>
      </c>
      <c r="K8" s="56">
        <v>3</v>
      </c>
      <c r="L8" s="57">
        <v>100854.18000000002</v>
      </c>
      <c r="M8" s="58">
        <v>8989</v>
      </c>
      <c r="N8" s="57">
        <v>137582.44</v>
      </c>
      <c r="O8" s="58">
        <v>11872</v>
      </c>
      <c r="P8" s="57">
        <v>197852.92</v>
      </c>
      <c r="Q8" s="58">
        <v>16981</v>
      </c>
      <c r="R8" s="59">
        <f t="shared" si="0"/>
        <v>436289.54000000004</v>
      </c>
      <c r="S8" s="60">
        <f t="shared" si="1"/>
        <v>37842</v>
      </c>
      <c r="T8" s="63">
        <v>774929.33</v>
      </c>
      <c r="U8" s="64">
        <v>71504</v>
      </c>
      <c r="V8" s="61">
        <f>U8/J8</f>
        <v>239.1438127090301</v>
      </c>
      <c r="W8" s="62">
        <f t="shared" si="2"/>
        <v>10.837566150145445</v>
      </c>
      <c r="X8" s="65">
        <v>1284827.85</v>
      </c>
      <c r="Y8" s="66">
        <v>117057</v>
      </c>
      <c r="Z8" s="67">
        <f>IF(X8&lt;&gt;0,-(X8-T8)/X8,"")</f>
        <v>-0.3968613538381816</v>
      </c>
      <c r="AA8" s="67">
        <f>IF(Y8&lt;&gt;0,-(Y8-U8)/Y8,"")</f>
        <v>-0.3891522933271825</v>
      </c>
      <c r="AB8" s="68">
        <v>4445148.73</v>
      </c>
      <c r="AC8" s="69">
        <v>407071</v>
      </c>
      <c r="AD8" s="70">
        <f t="shared" si="3"/>
        <v>10.919836416743026</v>
      </c>
    </row>
    <row r="9" spans="1:30" s="29" customFormat="1" ht="11.25">
      <c r="A9" s="31">
        <v>3</v>
      </c>
      <c r="B9" s="82"/>
      <c r="C9" s="72" t="s">
        <v>133</v>
      </c>
      <c r="D9" s="73" t="s">
        <v>39</v>
      </c>
      <c r="E9" s="74" t="s">
        <v>134</v>
      </c>
      <c r="F9" s="75">
        <v>42951</v>
      </c>
      <c r="G9" s="54" t="s">
        <v>41</v>
      </c>
      <c r="H9" s="76">
        <v>316</v>
      </c>
      <c r="I9" s="76">
        <v>284</v>
      </c>
      <c r="J9" s="93">
        <v>357</v>
      </c>
      <c r="K9" s="56">
        <v>3</v>
      </c>
      <c r="L9" s="57">
        <v>105172</v>
      </c>
      <c r="M9" s="58">
        <v>8118</v>
      </c>
      <c r="N9" s="57">
        <v>140962</v>
      </c>
      <c r="O9" s="58">
        <v>10474</v>
      </c>
      <c r="P9" s="57">
        <v>181839</v>
      </c>
      <c r="Q9" s="58">
        <v>13989</v>
      </c>
      <c r="R9" s="59">
        <f t="shared" si="0"/>
        <v>427973</v>
      </c>
      <c r="S9" s="60">
        <f t="shared" si="1"/>
        <v>32581</v>
      </c>
      <c r="T9" s="63">
        <v>802978</v>
      </c>
      <c r="U9" s="64">
        <v>66220</v>
      </c>
      <c r="V9" s="61">
        <f>U9/J9</f>
        <v>185.49019607843138</v>
      </c>
      <c r="W9" s="62">
        <f t="shared" si="2"/>
        <v>12.125913621262459</v>
      </c>
      <c r="X9" s="77">
        <v>1224522</v>
      </c>
      <c r="Y9" s="78">
        <v>99259</v>
      </c>
      <c r="Z9" s="67">
        <f>IF(X9&lt;&gt;0,-(X9-T9)/X9,"")</f>
        <v>-0.34425187950890224</v>
      </c>
      <c r="AA9" s="67">
        <f>IF(Y9&lt;&gt;0,-(Y9-U9)/Y9,"")</f>
        <v>-0.33285646641614364</v>
      </c>
      <c r="AB9" s="79">
        <v>3619915</v>
      </c>
      <c r="AC9" s="80">
        <v>293977</v>
      </c>
      <c r="AD9" s="70">
        <f t="shared" si="3"/>
        <v>12.31359936321549</v>
      </c>
    </row>
    <row r="10" spans="1:30" s="29" customFormat="1" ht="11.25">
      <c r="A10" s="31">
        <v>4</v>
      </c>
      <c r="B10" s="71" t="s">
        <v>30</v>
      </c>
      <c r="C10" s="50" t="s">
        <v>173</v>
      </c>
      <c r="D10" s="51" t="s">
        <v>31</v>
      </c>
      <c r="E10" s="52" t="s">
        <v>174</v>
      </c>
      <c r="F10" s="53">
        <v>42965</v>
      </c>
      <c r="G10" s="54" t="s">
        <v>40</v>
      </c>
      <c r="H10" s="55">
        <v>243</v>
      </c>
      <c r="I10" s="55">
        <v>243</v>
      </c>
      <c r="J10" s="93">
        <v>243</v>
      </c>
      <c r="K10" s="56">
        <v>1</v>
      </c>
      <c r="L10" s="57">
        <v>112833.06</v>
      </c>
      <c r="M10" s="58">
        <v>8188</v>
      </c>
      <c r="N10" s="57">
        <v>147460.46</v>
      </c>
      <c r="O10" s="58">
        <v>10447</v>
      </c>
      <c r="P10" s="57">
        <v>165597.34</v>
      </c>
      <c r="Q10" s="58">
        <v>12313</v>
      </c>
      <c r="R10" s="59">
        <f t="shared" si="0"/>
        <v>425890.86</v>
      </c>
      <c r="S10" s="60">
        <f t="shared" si="1"/>
        <v>30948</v>
      </c>
      <c r="T10" s="63">
        <v>766759.81</v>
      </c>
      <c r="U10" s="64">
        <v>60962</v>
      </c>
      <c r="V10" s="61">
        <f>U10/J10</f>
        <v>250.8724279835391</v>
      </c>
      <c r="W10" s="62">
        <f t="shared" si="2"/>
        <v>12.577668219546604</v>
      </c>
      <c r="X10" s="65"/>
      <c r="Y10" s="66"/>
      <c r="Z10" s="67"/>
      <c r="AA10" s="67"/>
      <c r="AB10" s="65">
        <v>766759.81</v>
      </c>
      <c r="AC10" s="66">
        <v>60962</v>
      </c>
      <c r="AD10" s="70">
        <f t="shared" si="3"/>
        <v>12.577668219546604</v>
      </c>
    </row>
    <row r="11" spans="1:30" s="29" customFormat="1" ht="11.25">
      <c r="A11" s="31">
        <v>5</v>
      </c>
      <c r="B11" s="71" t="s">
        <v>30</v>
      </c>
      <c r="C11" s="50" t="s">
        <v>169</v>
      </c>
      <c r="D11" s="51" t="s">
        <v>36</v>
      </c>
      <c r="E11" s="52" t="s">
        <v>169</v>
      </c>
      <c r="F11" s="53">
        <v>42965</v>
      </c>
      <c r="G11" s="54" t="s">
        <v>119</v>
      </c>
      <c r="H11" s="55">
        <v>160</v>
      </c>
      <c r="I11" s="55">
        <v>161</v>
      </c>
      <c r="J11" s="93">
        <v>161</v>
      </c>
      <c r="K11" s="56">
        <v>1</v>
      </c>
      <c r="L11" s="57">
        <v>48838.84</v>
      </c>
      <c r="M11" s="58">
        <v>5216</v>
      </c>
      <c r="N11" s="57">
        <v>67170.79</v>
      </c>
      <c r="O11" s="58">
        <v>7292</v>
      </c>
      <c r="P11" s="57">
        <v>82497.59</v>
      </c>
      <c r="Q11" s="58">
        <v>8938</v>
      </c>
      <c r="R11" s="59">
        <f t="shared" si="0"/>
        <v>198507.21999999997</v>
      </c>
      <c r="S11" s="60">
        <f t="shared" si="1"/>
        <v>21446</v>
      </c>
      <c r="T11" s="63">
        <v>407328.34</v>
      </c>
      <c r="U11" s="64">
        <v>45551</v>
      </c>
      <c r="V11" s="61">
        <f>U11/J11</f>
        <v>282.9254658385093</v>
      </c>
      <c r="W11" s="62">
        <f t="shared" si="2"/>
        <v>8.942248029681018</v>
      </c>
      <c r="X11" s="65"/>
      <c r="Y11" s="66"/>
      <c r="Z11" s="67"/>
      <c r="AA11" s="67"/>
      <c r="AB11" s="68">
        <v>407328.34</v>
      </c>
      <c r="AC11" s="69">
        <v>45551</v>
      </c>
      <c r="AD11" s="70">
        <f t="shared" si="3"/>
        <v>8.942248029681018</v>
      </c>
    </row>
    <row r="12" spans="1:30" s="29" customFormat="1" ht="11.25">
      <c r="A12" s="31">
        <v>6</v>
      </c>
      <c r="B12" s="82"/>
      <c r="C12" s="72" t="s">
        <v>118</v>
      </c>
      <c r="D12" s="73" t="s">
        <v>39</v>
      </c>
      <c r="E12" s="74" t="s">
        <v>117</v>
      </c>
      <c r="F12" s="75">
        <v>42930</v>
      </c>
      <c r="G12" s="54" t="s">
        <v>43</v>
      </c>
      <c r="H12" s="76">
        <v>346</v>
      </c>
      <c r="I12" s="76">
        <v>179</v>
      </c>
      <c r="J12" s="93">
        <v>198</v>
      </c>
      <c r="K12" s="56">
        <v>6</v>
      </c>
      <c r="L12" s="57">
        <v>67074.51</v>
      </c>
      <c r="M12" s="58">
        <v>4790</v>
      </c>
      <c r="N12" s="57">
        <v>87993.85</v>
      </c>
      <c r="O12" s="58">
        <v>6141</v>
      </c>
      <c r="P12" s="57">
        <v>124632.56</v>
      </c>
      <c r="Q12" s="58">
        <v>8858</v>
      </c>
      <c r="R12" s="59">
        <f t="shared" si="0"/>
        <v>279700.92</v>
      </c>
      <c r="S12" s="60">
        <f t="shared" si="1"/>
        <v>19789</v>
      </c>
      <c r="T12" s="63">
        <v>516192.46</v>
      </c>
      <c r="U12" s="64">
        <v>39836</v>
      </c>
      <c r="V12" s="61">
        <f>U12/J12</f>
        <v>201.1919191919192</v>
      </c>
      <c r="W12" s="62">
        <f t="shared" si="2"/>
        <v>12.957939050105432</v>
      </c>
      <c r="X12" s="77">
        <v>777046.5</v>
      </c>
      <c r="Y12" s="78">
        <v>60943</v>
      </c>
      <c r="Z12" s="67">
        <f aca="true" t="shared" si="4" ref="Z12:AA14">IF(X12&lt;&gt;0,-(X12-T12)/X12,"")</f>
        <v>-0.33569939508124674</v>
      </c>
      <c r="AA12" s="67">
        <f t="shared" si="4"/>
        <v>-0.34634002264411007</v>
      </c>
      <c r="AB12" s="79">
        <v>9218818.690000001</v>
      </c>
      <c r="AC12" s="80">
        <v>738352</v>
      </c>
      <c r="AD12" s="70">
        <f t="shared" si="3"/>
        <v>12.485669016945849</v>
      </c>
    </row>
    <row r="13" spans="1:30" s="29" customFormat="1" ht="11.25">
      <c r="A13" s="31">
        <v>7</v>
      </c>
      <c r="B13" s="49"/>
      <c r="C13" s="50" t="s">
        <v>148</v>
      </c>
      <c r="D13" s="51" t="s">
        <v>38</v>
      </c>
      <c r="E13" s="52" t="s">
        <v>149</v>
      </c>
      <c r="F13" s="53">
        <v>42958</v>
      </c>
      <c r="G13" s="54" t="s">
        <v>119</v>
      </c>
      <c r="H13" s="55">
        <v>261</v>
      </c>
      <c r="I13" s="55">
        <v>247</v>
      </c>
      <c r="J13" s="93">
        <v>247</v>
      </c>
      <c r="K13" s="56">
        <v>2</v>
      </c>
      <c r="L13" s="57">
        <v>51273.2</v>
      </c>
      <c r="M13" s="58">
        <v>4236</v>
      </c>
      <c r="N13" s="57">
        <v>70724.41</v>
      </c>
      <c r="O13" s="58">
        <v>5483</v>
      </c>
      <c r="P13" s="57">
        <v>76221.9</v>
      </c>
      <c r="Q13" s="58">
        <v>5970</v>
      </c>
      <c r="R13" s="59">
        <f t="shared" si="0"/>
        <v>198219.51</v>
      </c>
      <c r="S13" s="60">
        <f t="shared" si="1"/>
        <v>15689</v>
      </c>
      <c r="T13" s="63">
        <v>357155.99</v>
      </c>
      <c r="U13" s="64">
        <v>30566</v>
      </c>
      <c r="V13" s="61">
        <f>U13/J13</f>
        <v>123.74898785425101</v>
      </c>
      <c r="W13" s="62">
        <f t="shared" si="2"/>
        <v>11.684747431786953</v>
      </c>
      <c r="X13" s="65">
        <v>530606.59</v>
      </c>
      <c r="Y13" s="66">
        <v>45978</v>
      </c>
      <c r="Z13" s="67">
        <f t="shared" si="4"/>
        <v>-0.32689115301036875</v>
      </c>
      <c r="AA13" s="67">
        <f t="shared" si="4"/>
        <v>-0.33520379311844795</v>
      </c>
      <c r="AB13" s="68">
        <v>887762.58</v>
      </c>
      <c r="AC13" s="69">
        <v>76544</v>
      </c>
      <c r="AD13" s="70">
        <f t="shared" si="3"/>
        <v>11.598068823160535</v>
      </c>
    </row>
    <row r="14" spans="1:30" s="29" customFormat="1" ht="11.25">
      <c r="A14" s="31">
        <v>8</v>
      </c>
      <c r="B14" s="49"/>
      <c r="C14" s="50" t="s">
        <v>140</v>
      </c>
      <c r="D14" s="51" t="s">
        <v>37</v>
      </c>
      <c r="E14" s="52" t="s">
        <v>138</v>
      </c>
      <c r="F14" s="53">
        <v>42951</v>
      </c>
      <c r="G14" s="54" t="s">
        <v>119</v>
      </c>
      <c r="H14" s="55">
        <v>235</v>
      </c>
      <c r="I14" s="55">
        <v>156</v>
      </c>
      <c r="J14" s="93">
        <v>156</v>
      </c>
      <c r="K14" s="56">
        <v>3</v>
      </c>
      <c r="L14" s="57">
        <v>41345.78</v>
      </c>
      <c r="M14" s="58">
        <v>3324</v>
      </c>
      <c r="N14" s="57">
        <v>61294.22</v>
      </c>
      <c r="O14" s="58">
        <v>4620</v>
      </c>
      <c r="P14" s="57">
        <v>67644.58</v>
      </c>
      <c r="Q14" s="58">
        <v>5134</v>
      </c>
      <c r="R14" s="59">
        <f t="shared" si="0"/>
        <v>170284.58000000002</v>
      </c>
      <c r="S14" s="60">
        <f t="shared" si="1"/>
        <v>13078</v>
      </c>
      <c r="T14" s="63">
        <v>314012.07</v>
      </c>
      <c r="U14" s="64">
        <v>26171</v>
      </c>
      <c r="V14" s="61">
        <f>U14/J14</f>
        <v>167.76282051282053</v>
      </c>
      <c r="W14" s="62">
        <f t="shared" si="2"/>
        <v>11.998474265408277</v>
      </c>
      <c r="X14" s="65">
        <v>489264.25</v>
      </c>
      <c r="Y14" s="66">
        <v>42046</v>
      </c>
      <c r="Z14" s="67">
        <f t="shared" si="4"/>
        <v>-0.35819535148950693</v>
      </c>
      <c r="AA14" s="67">
        <f t="shared" si="4"/>
        <v>-0.3775626694572611</v>
      </c>
      <c r="AB14" s="68">
        <v>1530590.42</v>
      </c>
      <c r="AC14" s="69">
        <v>131530</v>
      </c>
      <c r="AD14" s="70">
        <f t="shared" si="3"/>
        <v>11.636816087584581</v>
      </c>
    </row>
    <row r="15" spans="1:30" s="29" customFormat="1" ht="11.25">
      <c r="A15" s="31">
        <v>9</v>
      </c>
      <c r="B15" s="71" t="s">
        <v>30</v>
      </c>
      <c r="C15" s="72" t="s">
        <v>175</v>
      </c>
      <c r="D15" s="73" t="s">
        <v>31</v>
      </c>
      <c r="E15" s="74" t="s">
        <v>176</v>
      </c>
      <c r="F15" s="75">
        <v>42934</v>
      </c>
      <c r="G15" s="54" t="s">
        <v>43</v>
      </c>
      <c r="H15" s="76">
        <v>205</v>
      </c>
      <c r="I15" s="76">
        <v>205</v>
      </c>
      <c r="J15" s="93">
        <v>225</v>
      </c>
      <c r="K15" s="56">
        <v>1</v>
      </c>
      <c r="L15" s="57">
        <v>36821.17</v>
      </c>
      <c r="M15" s="58">
        <v>3064</v>
      </c>
      <c r="N15" s="57">
        <v>47041.36</v>
      </c>
      <c r="O15" s="58">
        <v>3841</v>
      </c>
      <c r="P15" s="57">
        <v>61215.73</v>
      </c>
      <c r="Q15" s="58">
        <v>4972</v>
      </c>
      <c r="R15" s="59">
        <f t="shared" si="0"/>
        <v>145078.26</v>
      </c>
      <c r="S15" s="60">
        <f t="shared" si="1"/>
        <v>11877</v>
      </c>
      <c r="T15" s="63">
        <v>285822.83</v>
      </c>
      <c r="U15" s="64">
        <v>25045</v>
      </c>
      <c r="V15" s="61">
        <f>U15/J15</f>
        <v>111.31111111111112</v>
      </c>
      <c r="W15" s="62">
        <f t="shared" si="2"/>
        <v>11.41237093232182</v>
      </c>
      <c r="X15" s="77"/>
      <c r="Y15" s="78"/>
      <c r="Z15" s="67"/>
      <c r="AA15" s="67"/>
      <c r="AB15" s="79">
        <v>285822.83</v>
      </c>
      <c r="AC15" s="80">
        <v>25045</v>
      </c>
      <c r="AD15" s="70">
        <f t="shared" si="3"/>
        <v>11.41237093232182</v>
      </c>
    </row>
    <row r="16" spans="1:30" s="29" customFormat="1" ht="11.25">
      <c r="A16" s="31">
        <v>10</v>
      </c>
      <c r="B16" s="71" t="s">
        <v>30</v>
      </c>
      <c r="C16" s="50" t="s">
        <v>164</v>
      </c>
      <c r="D16" s="51" t="s">
        <v>38</v>
      </c>
      <c r="E16" s="52" t="s">
        <v>163</v>
      </c>
      <c r="F16" s="53">
        <v>42965</v>
      </c>
      <c r="G16" s="54" t="s">
        <v>44</v>
      </c>
      <c r="H16" s="55">
        <v>125</v>
      </c>
      <c r="I16" s="55">
        <v>125</v>
      </c>
      <c r="J16" s="93">
        <v>125</v>
      </c>
      <c r="K16" s="56">
        <v>1</v>
      </c>
      <c r="L16" s="57">
        <v>26652.92</v>
      </c>
      <c r="M16" s="58">
        <v>2300</v>
      </c>
      <c r="N16" s="57">
        <v>39906.62</v>
      </c>
      <c r="O16" s="58">
        <v>3326</v>
      </c>
      <c r="P16" s="57">
        <v>42008.9</v>
      </c>
      <c r="Q16" s="58">
        <v>3498</v>
      </c>
      <c r="R16" s="59">
        <f t="shared" si="0"/>
        <v>108568.44</v>
      </c>
      <c r="S16" s="60">
        <f t="shared" si="1"/>
        <v>9124</v>
      </c>
      <c r="T16" s="63">
        <v>199427.63</v>
      </c>
      <c r="U16" s="81">
        <v>18054</v>
      </c>
      <c r="V16" s="61">
        <f>U16/J16</f>
        <v>144.432</v>
      </c>
      <c r="W16" s="62">
        <f aca="true" t="shared" si="5" ref="W16:W41">T16/U16</f>
        <v>11.04617425501274</v>
      </c>
      <c r="X16" s="65"/>
      <c r="Y16" s="66"/>
      <c r="Z16" s="67"/>
      <c r="AA16" s="67"/>
      <c r="AB16" s="79">
        <v>199427.63</v>
      </c>
      <c r="AC16" s="80">
        <v>18054</v>
      </c>
      <c r="AD16" s="70">
        <f t="shared" si="3"/>
        <v>11.04617425501274</v>
      </c>
    </row>
    <row r="17" spans="1:30" s="29" customFormat="1" ht="11.25">
      <c r="A17" s="31">
        <v>11</v>
      </c>
      <c r="B17" s="82"/>
      <c r="C17" s="72" t="s">
        <v>123</v>
      </c>
      <c r="D17" s="73" t="s">
        <v>42</v>
      </c>
      <c r="E17" s="74" t="s">
        <v>123</v>
      </c>
      <c r="F17" s="75">
        <v>42937</v>
      </c>
      <c r="G17" s="54" t="s">
        <v>41</v>
      </c>
      <c r="H17" s="76">
        <v>309</v>
      </c>
      <c r="I17" s="76">
        <v>63</v>
      </c>
      <c r="J17" s="93">
        <v>63</v>
      </c>
      <c r="K17" s="56">
        <v>5</v>
      </c>
      <c r="L17" s="57">
        <v>33001</v>
      </c>
      <c r="M17" s="58">
        <v>1804</v>
      </c>
      <c r="N17" s="57">
        <v>46720</v>
      </c>
      <c r="O17" s="58">
        <v>2404</v>
      </c>
      <c r="P17" s="57">
        <v>48298</v>
      </c>
      <c r="Q17" s="58">
        <v>2619</v>
      </c>
      <c r="R17" s="59">
        <f t="shared" si="0"/>
        <v>128019</v>
      </c>
      <c r="S17" s="60">
        <f t="shared" si="1"/>
        <v>6827</v>
      </c>
      <c r="T17" s="63">
        <v>229683</v>
      </c>
      <c r="U17" s="64">
        <v>13506</v>
      </c>
      <c r="V17" s="61">
        <f>U17/J17</f>
        <v>214.38095238095238</v>
      </c>
      <c r="W17" s="62">
        <f t="shared" si="5"/>
        <v>17.005997334517993</v>
      </c>
      <c r="X17" s="77">
        <v>458863</v>
      </c>
      <c r="Y17" s="78">
        <v>29412</v>
      </c>
      <c r="Z17" s="67">
        <f>IF(X17&lt;&gt;0,-(X17-T17)/X17,"")</f>
        <v>-0.499451906124486</v>
      </c>
      <c r="AA17" s="67">
        <f>IF(Y17&lt;&gt;0,-(Y17-U17)/Y17,"")</f>
        <v>-0.5407996736026112</v>
      </c>
      <c r="AB17" s="79">
        <v>4865995</v>
      </c>
      <c r="AC17" s="80">
        <v>338530</v>
      </c>
      <c r="AD17" s="70">
        <f t="shared" si="3"/>
        <v>14.373895961953151</v>
      </c>
    </row>
    <row r="18" spans="1:30" s="29" customFormat="1" ht="11.25">
      <c r="A18" s="31">
        <v>12</v>
      </c>
      <c r="B18" s="71" t="s">
        <v>30</v>
      </c>
      <c r="C18" s="50" t="s">
        <v>172</v>
      </c>
      <c r="D18" s="51" t="s">
        <v>31</v>
      </c>
      <c r="E18" s="52" t="s">
        <v>172</v>
      </c>
      <c r="F18" s="53">
        <v>42958</v>
      </c>
      <c r="G18" s="54" t="s">
        <v>49</v>
      </c>
      <c r="H18" s="55">
        <v>107</v>
      </c>
      <c r="I18" s="55">
        <v>107</v>
      </c>
      <c r="J18" s="93">
        <v>107</v>
      </c>
      <c r="K18" s="56">
        <v>1</v>
      </c>
      <c r="L18" s="57">
        <v>18299.02</v>
      </c>
      <c r="M18" s="58">
        <v>1711</v>
      </c>
      <c r="N18" s="57">
        <v>20848.35</v>
      </c>
      <c r="O18" s="58">
        <v>1905</v>
      </c>
      <c r="P18" s="57">
        <v>32159.5</v>
      </c>
      <c r="Q18" s="58">
        <v>2917</v>
      </c>
      <c r="R18" s="59">
        <f t="shared" si="0"/>
        <v>71306.87</v>
      </c>
      <c r="S18" s="60">
        <f t="shared" si="1"/>
        <v>6533</v>
      </c>
      <c r="T18" s="63">
        <v>132599.12</v>
      </c>
      <c r="U18" s="64">
        <v>13063</v>
      </c>
      <c r="V18" s="61">
        <f>U18/J18</f>
        <v>122.08411214953271</v>
      </c>
      <c r="W18" s="62">
        <f t="shared" si="5"/>
        <v>10.150740258746076</v>
      </c>
      <c r="X18" s="65"/>
      <c r="Y18" s="66"/>
      <c r="Z18" s="67"/>
      <c r="AA18" s="67"/>
      <c r="AB18" s="68">
        <v>132599.12</v>
      </c>
      <c r="AC18" s="69">
        <v>13063</v>
      </c>
      <c r="AD18" s="70">
        <f t="shared" si="3"/>
        <v>10.150740258746076</v>
      </c>
    </row>
    <row r="19" spans="1:30" s="29" customFormat="1" ht="11.25">
      <c r="A19" s="31">
        <v>13</v>
      </c>
      <c r="B19" s="82"/>
      <c r="C19" s="72" t="s">
        <v>75</v>
      </c>
      <c r="D19" s="73" t="s">
        <v>36</v>
      </c>
      <c r="E19" s="74" t="s">
        <v>76</v>
      </c>
      <c r="F19" s="75">
        <v>42825</v>
      </c>
      <c r="G19" s="54" t="s">
        <v>43</v>
      </c>
      <c r="H19" s="76">
        <v>269</v>
      </c>
      <c r="I19" s="76">
        <v>65</v>
      </c>
      <c r="J19" s="93">
        <v>65</v>
      </c>
      <c r="K19" s="56">
        <v>21</v>
      </c>
      <c r="L19" s="57">
        <v>4416</v>
      </c>
      <c r="M19" s="58">
        <v>881</v>
      </c>
      <c r="N19" s="57">
        <v>8205.34</v>
      </c>
      <c r="O19" s="58">
        <v>1628</v>
      </c>
      <c r="P19" s="57">
        <v>13178.24</v>
      </c>
      <c r="Q19" s="58">
        <v>2613</v>
      </c>
      <c r="R19" s="59">
        <f t="shared" si="0"/>
        <v>25799.58</v>
      </c>
      <c r="S19" s="60">
        <f t="shared" si="1"/>
        <v>5122</v>
      </c>
      <c r="T19" s="63">
        <v>51888.94</v>
      </c>
      <c r="U19" s="64">
        <v>10177</v>
      </c>
      <c r="V19" s="61">
        <f>U19/J19</f>
        <v>156.56923076923076</v>
      </c>
      <c r="W19" s="62">
        <f t="shared" si="5"/>
        <v>5.098647931610494</v>
      </c>
      <c r="X19" s="77">
        <v>1144.5</v>
      </c>
      <c r="Y19" s="78">
        <v>163</v>
      </c>
      <c r="Z19" s="67">
        <f aca="true" t="shared" si="6" ref="Z19:AA24">IF(X19&lt;&gt;0,-(X19-T19)/X19,"")</f>
        <v>44.3376496286588</v>
      </c>
      <c r="AA19" s="67">
        <f t="shared" si="6"/>
        <v>61.43558282208589</v>
      </c>
      <c r="AB19" s="79">
        <v>7116209.12</v>
      </c>
      <c r="AC19" s="80">
        <v>589433</v>
      </c>
      <c r="AD19" s="70">
        <f t="shared" si="3"/>
        <v>12.072973722204221</v>
      </c>
    </row>
    <row r="20" spans="1:30" s="29" customFormat="1" ht="11.25">
      <c r="A20" s="31">
        <v>14</v>
      </c>
      <c r="B20" s="82"/>
      <c r="C20" s="72" t="s">
        <v>161</v>
      </c>
      <c r="D20" s="73" t="s">
        <v>36</v>
      </c>
      <c r="E20" s="74" t="s">
        <v>162</v>
      </c>
      <c r="F20" s="75">
        <v>42958</v>
      </c>
      <c r="G20" s="54" t="s">
        <v>41</v>
      </c>
      <c r="H20" s="76">
        <v>122</v>
      </c>
      <c r="I20" s="76">
        <v>94</v>
      </c>
      <c r="J20" s="93">
        <v>94</v>
      </c>
      <c r="K20" s="56">
        <v>2</v>
      </c>
      <c r="L20" s="57">
        <v>20231</v>
      </c>
      <c r="M20" s="58">
        <v>1435</v>
      </c>
      <c r="N20" s="57">
        <v>20570</v>
      </c>
      <c r="O20" s="58">
        <v>1532</v>
      </c>
      <c r="P20" s="57">
        <v>23630</v>
      </c>
      <c r="Q20" s="58">
        <v>1690</v>
      </c>
      <c r="R20" s="59">
        <f t="shared" si="0"/>
        <v>64431</v>
      </c>
      <c r="S20" s="60">
        <f t="shared" si="1"/>
        <v>4657</v>
      </c>
      <c r="T20" s="63">
        <v>127962</v>
      </c>
      <c r="U20" s="64">
        <v>10076</v>
      </c>
      <c r="V20" s="61">
        <f>U20/J20</f>
        <v>107.19148936170212</v>
      </c>
      <c r="W20" s="62">
        <f t="shared" si="5"/>
        <v>12.699682413656213</v>
      </c>
      <c r="X20" s="77">
        <v>264674</v>
      </c>
      <c r="Y20" s="78">
        <v>21592</v>
      </c>
      <c r="Z20" s="67">
        <f t="shared" si="6"/>
        <v>-0.5165297686965852</v>
      </c>
      <c r="AA20" s="67">
        <f t="shared" si="6"/>
        <v>-0.5333456835865136</v>
      </c>
      <c r="AB20" s="79">
        <v>392636</v>
      </c>
      <c r="AC20" s="80">
        <v>31668</v>
      </c>
      <c r="AD20" s="70">
        <f t="shared" si="3"/>
        <v>12.39850953644057</v>
      </c>
    </row>
    <row r="21" spans="1:30" s="29" customFormat="1" ht="11.25">
      <c r="A21" s="31">
        <v>15</v>
      </c>
      <c r="B21" s="49"/>
      <c r="C21" s="50" t="s">
        <v>152</v>
      </c>
      <c r="D21" s="51" t="s">
        <v>42</v>
      </c>
      <c r="E21" s="52" t="s">
        <v>151</v>
      </c>
      <c r="F21" s="53">
        <v>42958</v>
      </c>
      <c r="G21" s="54" t="s">
        <v>32</v>
      </c>
      <c r="H21" s="55">
        <v>161</v>
      </c>
      <c r="I21" s="55">
        <v>108</v>
      </c>
      <c r="J21" s="93">
        <v>108</v>
      </c>
      <c r="K21" s="56">
        <v>2</v>
      </c>
      <c r="L21" s="57">
        <v>13811.019999999999</v>
      </c>
      <c r="M21" s="58">
        <v>1197</v>
      </c>
      <c r="N21" s="57">
        <v>17946.260000000002</v>
      </c>
      <c r="O21" s="58">
        <v>1550</v>
      </c>
      <c r="P21" s="57">
        <v>24901.390000000003</v>
      </c>
      <c r="Q21" s="58">
        <v>2115</v>
      </c>
      <c r="R21" s="59">
        <f t="shared" si="0"/>
        <v>56658.67</v>
      </c>
      <c r="S21" s="60">
        <f t="shared" si="1"/>
        <v>4862</v>
      </c>
      <c r="T21" s="63">
        <v>107124.92999999998</v>
      </c>
      <c r="U21" s="64">
        <v>9730</v>
      </c>
      <c r="V21" s="61">
        <f>U21/J21</f>
        <v>90.0925925925926</v>
      </c>
      <c r="W21" s="62">
        <f t="shared" si="5"/>
        <v>11.00975642343268</v>
      </c>
      <c r="X21" s="65">
        <v>287716.65</v>
      </c>
      <c r="Y21" s="66">
        <v>25698</v>
      </c>
      <c r="Z21" s="67">
        <f t="shared" si="6"/>
        <v>-0.6276721211650421</v>
      </c>
      <c r="AA21" s="67">
        <f t="shared" si="6"/>
        <v>-0.6213713129426415</v>
      </c>
      <c r="AB21" s="68">
        <v>394841.58</v>
      </c>
      <c r="AC21" s="69">
        <v>35428</v>
      </c>
      <c r="AD21" s="70">
        <f t="shared" si="3"/>
        <v>11.144901772609236</v>
      </c>
    </row>
    <row r="22" spans="1:30" s="29" customFormat="1" ht="11.25">
      <c r="A22" s="31">
        <v>16</v>
      </c>
      <c r="B22" s="49"/>
      <c r="C22" s="50" t="s">
        <v>130</v>
      </c>
      <c r="D22" s="51" t="s">
        <v>33</v>
      </c>
      <c r="E22" s="52" t="s">
        <v>129</v>
      </c>
      <c r="F22" s="53">
        <v>42944</v>
      </c>
      <c r="G22" s="54" t="s">
        <v>32</v>
      </c>
      <c r="H22" s="55">
        <v>330</v>
      </c>
      <c r="I22" s="55">
        <v>61</v>
      </c>
      <c r="J22" s="93">
        <v>61</v>
      </c>
      <c r="K22" s="56">
        <v>4</v>
      </c>
      <c r="L22" s="57">
        <v>21819.079999999998</v>
      </c>
      <c r="M22" s="58">
        <v>1346</v>
      </c>
      <c r="N22" s="57">
        <v>28574.829999999998</v>
      </c>
      <c r="O22" s="58">
        <v>1680</v>
      </c>
      <c r="P22" s="57">
        <v>30819.28</v>
      </c>
      <c r="Q22" s="58">
        <v>1875</v>
      </c>
      <c r="R22" s="59">
        <f t="shared" si="0"/>
        <v>81213.19</v>
      </c>
      <c r="S22" s="60">
        <f t="shared" si="1"/>
        <v>4901</v>
      </c>
      <c r="T22" s="63">
        <v>142709.84</v>
      </c>
      <c r="U22" s="64">
        <v>9399</v>
      </c>
      <c r="V22" s="61">
        <f>U22/J22</f>
        <v>154.08196721311475</v>
      </c>
      <c r="W22" s="62">
        <f t="shared" si="5"/>
        <v>15.183513139695712</v>
      </c>
      <c r="X22" s="65">
        <v>357164.05</v>
      </c>
      <c r="Y22" s="66">
        <v>26139</v>
      </c>
      <c r="Z22" s="67">
        <f t="shared" si="6"/>
        <v>-0.6004361581183773</v>
      </c>
      <c r="AA22" s="67">
        <f t="shared" si="6"/>
        <v>-0.640422357396993</v>
      </c>
      <c r="AB22" s="68">
        <v>2384348.85</v>
      </c>
      <c r="AC22" s="69">
        <v>185960</v>
      </c>
      <c r="AD22" s="70">
        <f t="shared" si="3"/>
        <v>12.821837223058722</v>
      </c>
    </row>
    <row r="23" spans="1:30" s="29" customFormat="1" ht="11.25">
      <c r="A23" s="31">
        <v>17</v>
      </c>
      <c r="B23" s="82"/>
      <c r="C23" s="72" t="s">
        <v>132</v>
      </c>
      <c r="D23" s="73" t="s">
        <v>36</v>
      </c>
      <c r="E23" s="74" t="s">
        <v>131</v>
      </c>
      <c r="F23" s="75">
        <v>42944</v>
      </c>
      <c r="G23" s="54" t="s">
        <v>43</v>
      </c>
      <c r="H23" s="76">
        <v>337</v>
      </c>
      <c r="I23" s="76">
        <v>64</v>
      </c>
      <c r="J23" s="93">
        <v>68</v>
      </c>
      <c r="K23" s="56">
        <v>4</v>
      </c>
      <c r="L23" s="57">
        <v>18014.81</v>
      </c>
      <c r="M23" s="58">
        <v>1172</v>
      </c>
      <c r="N23" s="57">
        <v>22684.09</v>
      </c>
      <c r="O23" s="58">
        <v>1423</v>
      </c>
      <c r="P23" s="57">
        <v>24127.9</v>
      </c>
      <c r="Q23" s="58">
        <v>1616</v>
      </c>
      <c r="R23" s="59">
        <f t="shared" si="0"/>
        <v>64826.8</v>
      </c>
      <c r="S23" s="60">
        <f t="shared" si="1"/>
        <v>4211</v>
      </c>
      <c r="T23" s="63">
        <v>116986.12</v>
      </c>
      <c r="U23" s="64">
        <v>8252</v>
      </c>
      <c r="V23" s="61">
        <f>U23/J23</f>
        <v>121.3529411764706</v>
      </c>
      <c r="W23" s="62">
        <f t="shared" si="5"/>
        <v>14.176698982064954</v>
      </c>
      <c r="X23" s="77">
        <v>349482.16</v>
      </c>
      <c r="Y23" s="78">
        <v>26280</v>
      </c>
      <c r="Z23" s="67">
        <f t="shared" si="6"/>
        <v>-0.6652586787262618</v>
      </c>
      <c r="AA23" s="67">
        <f t="shared" si="6"/>
        <v>-0.6859969558599696</v>
      </c>
      <c r="AB23" s="79">
        <v>2476414.7600000002</v>
      </c>
      <c r="AC23" s="80">
        <v>190416</v>
      </c>
      <c r="AD23" s="70">
        <f t="shared" si="3"/>
        <v>13.005287160742796</v>
      </c>
    </row>
    <row r="24" spans="1:30" s="29" customFormat="1" ht="11.25">
      <c r="A24" s="31">
        <v>18</v>
      </c>
      <c r="B24" s="49"/>
      <c r="C24" s="50" t="s">
        <v>87</v>
      </c>
      <c r="D24" s="51" t="s">
        <v>38</v>
      </c>
      <c r="E24" s="52" t="s">
        <v>87</v>
      </c>
      <c r="F24" s="53">
        <v>42867</v>
      </c>
      <c r="G24" s="54" t="s">
        <v>119</v>
      </c>
      <c r="H24" s="55">
        <v>326</v>
      </c>
      <c r="I24" s="55">
        <v>65</v>
      </c>
      <c r="J24" s="93">
        <v>65</v>
      </c>
      <c r="K24" s="56">
        <v>12</v>
      </c>
      <c r="L24" s="57">
        <v>3653.22</v>
      </c>
      <c r="M24" s="58">
        <v>723</v>
      </c>
      <c r="N24" s="57">
        <v>4096</v>
      </c>
      <c r="O24" s="58">
        <v>803</v>
      </c>
      <c r="P24" s="57">
        <v>3404.48</v>
      </c>
      <c r="Q24" s="58">
        <v>675</v>
      </c>
      <c r="R24" s="59">
        <f t="shared" si="0"/>
        <v>11153.699999999999</v>
      </c>
      <c r="S24" s="60">
        <f t="shared" si="1"/>
        <v>2201</v>
      </c>
      <c r="T24" s="63">
        <v>25158.41</v>
      </c>
      <c r="U24" s="64">
        <v>4942</v>
      </c>
      <c r="V24" s="61">
        <f>U24/J24</f>
        <v>76.03076923076924</v>
      </c>
      <c r="W24" s="62">
        <f t="shared" si="5"/>
        <v>5.09073452043707</v>
      </c>
      <c r="X24" s="65">
        <v>51907.74</v>
      </c>
      <c r="Y24" s="66">
        <v>10292</v>
      </c>
      <c r="Z24" s="67">
        <f t="shared" si="6"/>
        <v>-0.5153244968862062</v>
      </c>
      <c r="AA24" s="67">
        <f t="shared" si="6"/>
        <v>-0.5198212203653323</v>
      </c>
      <c r="AB24" s="68">
        <v>4960048.23</v>
      </c>
      <c r="AC24" s="69">
        <v>459472</v>
      </c>
      <c r="AD24" s="70">
        <f t="shared" si="3"/>
        <v>10.79510444597277</v>
      </c>
    </row>
    <row r="25" spans="1:30" s="29" customFormat="1" ht="11.25">
      <c r="A25" s="31">
        <v>19</v>
      </c>
      <c r="B25" s="71" t="s">
        <v>30</v>
      </c>
      <c r="C25" s="50" t="s">
        <v>171</v>
      </c>
      <c r="D25" s="51" t="s">
        <v>31</v>
      </c>
      <c r="E25" s="52" t="s">
        <v>170</v>
      </c>
      <c r="F25" s="53">
        <v>42965</v>
      </c>
      <c r="G25" s="54" t="s">
        <v>32</v>
      </c>
      <c r="H25" s="55">
        <v>42</v>
      </c>
      <c r="I25" s="55">
        <v>42</v>
      </c>
      <c r="J25" s="93">
        <v>42</v>
      </c>
      <c r="K25" s="56">
        <v>1</v>
      </c>
      <c r="L25" s="57">
        <v>7253.74</v>
      </c>
      <c r="M25" s="58">
        <v>501</v>
      </c>
      <c r="N25" s="57">
        <v>10076.279999999999</v>
      </c>
      <c r="O25" s="58">
        <v>689</v>
      </c>
      <c r="P25" s="57">
        <v>12122.899999999998</v>
      </c>
      <c r="Q25" s="58">
        <v>814</v>
      </c>
      <c r="R25" s="59">
        <f t="shared" si="0"/>
        <v>29452.919999999995</v>
      </c>
      <c r="S25" s="60">
        <f t="shared" si="1"/>
        <v>2004</v>
      </c>
      <c r="T25" s="63">
        <v>55602.54</v>
      </c>
      <c r="U25" s="64">
        <v>4076</v>
      </c>
      <c r="V25" s="61">
        <f>U25/J25</f>
        <v>97.04761904761905</v>
      </c>
      <c r="W25" s="62">
        <f t="shared" si="5"/>
        <v>13.641447497546615</v>
      </c>
      <c r="X25" s="65"/>
      <c r="Y25" s="66"/>
      <c r="Z25" s="67"/>
      <c r="AA25" s="67"/>
      <c r="AB25" s="68">
        <v>55602.54</v>
      </c>
      <c r="AC25" s="69">
        <v>4076</v>
      </c>
      <c r="AD25" s="70">
        <f t="shared" si="3"/>
        <v>13.641447497546615</v>
      </c>
    </row>
    <row r="26" spans="1:30" s="29" customFormat="1" ht="11.25">
      <c r="A26" s="31">
        <v>20</v>
      </c>
      <c r="B26" s="82"/>
      <c r="C26" s="72" t="s">
        <v>111</v>
      </c>
      <c r="D26" s="73" t="s">
        <v>42</v>
      </c>
      <c r="E26" s="74" t="s">
        <v>112</v>
      </c>
      <c r="F26" s="75">
        <v>42923</v>
      </c>
      <c r="G26" s="54" t="s">
        <v>41</v>
      </c>
      <c r="H26" s="76">
        <v>355</v>
      </c>
      <c r="I26" s="76">
        <v>23</v>
      </c>
      <c r="J26" s="93">
        <v>23</v>
      </c>
      <c r="K26" s="56">
        <v>7</v>
      </c>
      <c r="L26" s="57">
        <v>5320</v>
      </c>
      <c r="M26" s="58">
        <v>377</v>
      </c>
      <c r="N26" s="57">
        <v>8132</v>
      </c>
      <c r="O26" s="58">
        <v>507</v>
      </c>
      <c r="P26" s="57">
        <v>11173</v>
      </c>
      <c r="Q26" s="58">
        <v>742</v>
      </c>
      <c r="R26" s="59">
        <f t="shared" si="0"/>
        <v>24625</v>
      </c>
      <c r="S26" s="60">
        <f t="shared" si="1"/>
        <v>1626</v>
      </c>
      <c r="T26" s="63">
        <v>50517</v>
      </c>
      <c r="U26" s="64">
        <v>3492</v>
      </c>
      <c r="V26" s="61">
        <f>U26/J26</f>
        <v>151.82608695652175</v>
      </c>
      <c r="W26" s="62">
        <f t="shared" si="5"/>
        <v>14.466494845360824</v>
      </c>
      <c r="X26" s="77">
        <v>162830</v>
      </c>
      <c r="Y26" s="78">
        <v>12136</v>
      </c>
      <c r="Z26" s="67">
        <f aca="true" t="shared" si="7" ref="Z26:AA29">IF(X26&lt;&gt;0,-(X26-T26)/X26,"")</f>
        <v>-0.6897561874347479</v>
      </c>
      <c r="AA26" s="67">
        <f t="shared" si="7"/>
        <v>-0.7122610415293342</v>
      </c>
      <c r="AB26" s="79">
        <v>9142940</v>
      </c>
      <c r="AC26" s="80">
        <v>706733</v>
      </c>
      <c r="AD26" s="70">
        <f t="shared" si="3"/>
        <v>12.936908280779305</v>
      </c>
    </row>
    <row r="27" spans="1:30" s="29" customFormat="1" ht="11.25">
      <c r="A27" s="31">
        <v>21</v>
      </c>
      <c r="B27" s="49"/>
      <c r="C27" s="50" t="s">
        <v>62</v>
      </c>
      <c r="D27" s="51"/>
      <c r="E27" s="52" t="s">
        <v>62</v>
      </c>
      <c r="F27" s="53">
        <v>42671</v>
      </c>
      <c r="G27" s="54" t="s">
        <v>119</v>
      </c>
      <c r="H27" s="55">
        <v>357</v>
      </c>
      <c r="I27" s="55">
        <v>3</v>
      </c>
      <c r="J27" s="93">
        <v>3</v>
      </c>
      <c r="K27" s="56">
        <v>17</v>
      </c>
      <c r="L27" s="57">
        <v>0</v>
      </c>
      <c r="M27" s="58">
        <v>0</v>
      </c>
      <c r="N27" s="57">
        <v>0</v>
      </c>
      <c r="O27" s="58">
        <v>0</v>
      </c>
      <c r="P27" s="57">
        <v>0</v>
      </c>
      <c r="Q27" s="58">
        <v>0</v>
      </c>
      <c r="R27" s="59">
        <f t="shared" si="0"/>
        <v>0</v>
      </c>
      <c r="S27" s="60">
        <f t="shared" si="1"/>
        <v>0</v>
      </c>
      <c r="T27" s="63">
        <v>22136.2</v>
      </c>
      <c r="U27" s="64">
        <v>3164</v>
      </c>
      <c r="V27" s="61">
        <f>U27/J27</f>
        <v>1054.6666666666667</v>
      </c>
      <c r="W27" s="62">
        <f t="shared" si="5"/>
        <v>6.996270543615677</v>
      </c>
      <c r="X27" s="65">
        <v>3589.65</v>
      </c>
      <c r="Y27" s="66">
        <v>513</v>
      </c>
      <c r="Z27" s="67">
        <f t="shared" si="7"/>
        <v>5.166673631133954</v>
      </c>
      <c r="AA27" s="67">
        <f t="shared" si="7"/>
        <v>5.167641325536063</v>
      </c>
      <c r="AB27" s="68">
        <v>14044522.94</v>
      </c>
      <c r="AC27" s="69">
        <v>1237921</v>
      </c>
      <c r="AD27" s="70">
        <f t="shared" si="3"/>
        <v>11.345249769573341</v>
      </c>
    </row>
    <row r="28" spans="1:30" s="29" customFormat="1" ht="11.25">
      <c r="A28" s="31">
        <v>22</v>
      </c>
      <c r="B28" s="82"/>
      <c r="C28" s="50" t="s">
        <v>147</v>
      </c>
      <c r="D28" s="51" t="s">
        <v>36</v>
      </c>
      <c r="E28" s="52" t="s">
        <v>147</v>
      </c>
      <c r="F28" s="53">
        <v>42958</v>
      </c>
      <c r="G28" s="54" t="s">
        <v>47</v>
      </c>
      <c r="H28" s="55">
        <v>18</v>
      </c>
      <c r="I28" s="55">
        <v>18</v>
      </c>
      <c r="J28" s="93">
        <v>18</v>
      </c>
      <c r="K28" s="56">
        <v>2</v>
      </c>
      <c r="L28" s="57">
        <v>7743.98</v>
      </c>
      <c r="M28" s="58">
        <v>490</v>
      </c>
      <c r="N28" s="57">
        <v>8152.3</v>
      </c>
      <c r="O28" s="58">
        <v>493</v>
      </c>
      <c r="P28" s="57">
        <v>9649.61</v>
      </c>
      <c r="Q28" s="58">
        <v>583</v>
      </c>
      <c r="R28" s="59">
        <f t="shared" si="0"/>
        <v>25545.89</v>
      </c>
      <c r="S28" s="60">
        <f t="shared" si="1"/>
        <v>1566</v>
      </c>
      <c r="T28" s="63">
        <v>46952.54</v>
      </c>
      <c r="U28" s="64">
        <v>3048</v>
      </c>
      <c r="V28" s="61">
        <f>U28/J28</f>
        <v>169.33333333333334</v>
      </c>
      <c r="W28" s="62">
        <f t="shared" si="5"/>
        <v>15.404376640419947</v>
      </c>
      <c r="X28" s="65">
        <v>82790.05</v>
      </c>
      <c r="Y28" s="66">
        <v>5163</v>
      </c>
      <c r="Z28" s="67">
        <f t="shared" si="7"/>
        <v>-0.43287218693550733</v>
      </c>
      <c r="AA28" s="67">
        <f t="shared" si="7"/>
        <v>-0.4096455549099361</v>
      </c>
      <c r="AB28" s="68">
        <v>129742.59</v>
      </c>
      <c r="AC28" s="69">
        <v>8211</v>
      </c>
      <c r="AD28" s="70">
        <f t="shared" si="3"/>
        <v>15.801070515162586</v>
      </c>
    </row>
    <row r="29" spans="1:30" s="29" customFormat="1" ht="11.25">
      <c r="A29" s="31">
        <v>23</v>
      </c>
      <c r="B29" s="49"/>
      <c r="C29" s="50" t="s">
        <v>145</v>
      </c>
      <c r="D29" s="51" t="s">
        <v>31</v>
      </c>
      <c r="E29" s="52" t="s">
        <v>146</v>
      </c>
      <c r="F29" s="53">
        <v>42958</v>
      </c>
      <c r="G29" s="54" t="s">
        <v>44</v>
      </c>
      <c r="H29" s="55">
        <v>79</v>
      </c>
      <c r="I29" s="55">
        <v>35</v>
      </c>
      <c r="J29" s="93">
        <v>35</v>
      </c>
      <c r="K29" s="56">
        <v>2</v>
      </c>
      <c r="L29" s="57">
        <v>3683.72</v>
      </c>
      <c r="M29" s="58">
        <v>300</v>
      </c>
      <c r="N29" s="57">
        <v>4764.71</v>
      </c>
      <c r="O29" s="58">
        <v>380</v>
      </c>
      <c r="P29" s="57">
        <v>6209.2</v>
      </c>
      <c r="Q29" s="58">
        <v>482</v>
      </c>
      <c r="R29" s="59">
        <f t="shared" si="0"/>
        <v>14657.630000000001</v>
      </c>
      <c r="S29" s="60">
        <f t="shared" si="1"/>
        <v>1162</v>
      </c>
      <c r="T29" s="63">
        <v>26623.39</v>
      </c>
      <c r="U29" s="81">
        <v>2304</v>
      </c>
      <c r="V29" s="61">
        <f>U29/J29</f>
        <v>65.82857142857142</v>
      </c>
      <c r="W29" s="62">
        <f t="shared" si="5"/>
        <v>11.55529079861111</v>
      </c>
      <c r="X29" s="65">
        <v>120518.48</v>
      </c>
      <c r="Y29" s="66">
        <v>10890</v>
      </c>
      <c r="Z29" s="67">
        <f t="shared" si="7"/>
        <v>-0.7790928826848795</v>
      </c>
      <c r="AA29" s="67">
        <f t="shared" si="7"/>
        <v>-0.7884297520661157</v>
      </c>
      <c r="AB29" s="79">
        <v>147141.87</v>
      </c>
      <c r="AC29" s="80">
        <v>13194</v>
      </c>
      <c r="AD29" s="70">
        <f t="shared" si="3"/>
        <v>11.152180536607549</v>
      </c>
    </row>
    <row r="30" spans="1:30" s="29" customFormat="1" ht="11.25">
      <c r="A30" s="31">
        <v>24</v>
      </c>
      <c r="B30" s="71" t="s">
        <v>30</v>
      </c>
      <c r="C30" s="50" t="s">
        <v>165</v>
      </c>
      <c r="D30" s="51" t="s">
        <v>31</v>
      </c>
      <c r="E30" s="52" t="s">
        <v>166</v>
      </c>
      <c r="F30" s="53">
        <v>42965</v>
      </c>
      <c r="G30" s="54" t="s">
        <v>44</v>
      </c>
      <c r="H30" s="55">
        <v>55</v>
      </c>
      <c r="I30" s="55">
        <v>55</v>
      </c>
      <c r="J30" s="93">
        <v>55</v>
      </c>
      <c r="K30" s="56">
        <v>1</v>
      </c>
      <c r="L30" s="57">
        <v>2377.48</v>
      </c>
      <c r="M30" s="58">
        <v>225</v>
      </c>
      <c r="N30" s="57">
        <v>3523.24</v>
      </c>
      <c r="O30" s="58">
        <v>318</v>
      </c>
      <c r="P30" s="57">
        <v>5654.39</v>
      </c>
      <c r="Q30" s="58">
        <v>498</v>
      </c>
      <c r="R30" s="59">
        <f t="shared" si="0"/>
        <v>11555.11</v>
      </c>
      <c r="S30" s="60">
        <f t="shared" si="1"/>
        <v>1041</v>
      </c>
      <c r="T30" s="63">
        <v>21606.5</v>
      </c>
      <c r="U30" s="81">
        <v>2077</v>
      </c>
      <c r="V30" s="61">
        <f>U30/J30</f>
        <v>37.763636363636365</v>
      </c>
      <c r="W30" s="62">
        <f t="shared" si="5"/>
        <v>10.402744342802118</v>
      </c>
      <c r="X30" s="65"/>
      <c r="Y30" s="66"/>
      <c r="Z30" s="67"/>
      <c r="AA30" s="67"/>
      <c r="AB30" s="79">
        <v>21606.5</v>
      </c>
      <c r="AC30" s="80">
        <v>2077</v>
      </c>
      <c r="AD30" s="70">
        <f t="shared" si="3"/>
        <v>10.402744342802118</v>
      </c>
    </row>
    <row r="31" spans="1:30" s="29" customFormat="1" ht="11.25">
      <c r="A31" s="31">
        <v>25</v>
      </c>
      <c r="B31" s="82"/>
      <c r="C31" s="72" t="s">
        <v>68</v>
      </c>
      <c r="D31" s="73" t="s">
        <v>31</v>
      </c>
      <c r="E31" s="74" t="s">
        <v>68</v>
      </c>
      <c r="F31" s="75">
        <v>42797</v>
      </c>
      <c r="G31" s="54" t="s">
        <v>43</v>
      </c>
      <c r="H31" s="76">
        <v>291</v>
      </c>
      <c r="I31" s="76">
        <v>65</v>
      </c>
      <c r="J31" s="93">
        <v>65</v>
      </c>
      <c r="K31" s="56">
        <v>9</v>
      </c>
      <c r="L31" s="57">
        <v>1010</v>
      </c>
      <c r="M31" s="58">
        <v>202</v>
      </c>
      <c r="N31" s="57">
        <v>1088.8</v>
      </c>
      <c r="O31" s="58">
        <v>215</v>
      </c>
      <c r="P31" s="57">
        <v>3322.3</v>
      </c>
      <c r="Q31" s="58">
        <v>423</v>
      </c>
      <c r="R31" s="59">
        <f t="shared" si="0"/>
        <v>5421.1</v>
      </c>
      <c r="S31" s="60">
        <f t="shared" si="1"/>
        <v>840</v>
      </c>
      <c r="T31" s="63">
        <v>10619.26</v>
      </c>
      <c r="U31" s="64">
        <v>1864</v>
      </c>
      <c r="V31" s="61">
        <f>U31/J31</f>
        <v>28.676923076923078</v>
      </c>
      <c r="W31" s="62">
        <f t="shared" si="5"/>
        <v>5.697027896995708</v>
      </c>
      <c r="X31" s="77">
        <v>19218.96</v>
      </c>
      <c r="Y31" s="78">
        <v>1154</v>
      </c>
      <c r="Z31" s="67">
        <f>IF(X31&lt;&gt;0,-(X31-T31)/X31,"")</f>
        <v>-0.44745917573063265</v>
      </c>
      <c r="AA31" s="67">
        <f>IF(Y31&lt;&gt;0,-(Y31-U31)/Y31,"")</f>
        <v>0.6152512998266898</v>
      </c>
      <c r="AB31" s="79">
        <v>11549724.54</v>
      </c>
      <c r="AC31" s="80">
        <v>899705</v>
      </c>
      <c r="AD31" s="70">
        <f t="shared" si="3"/>
        <v>12.83723502703664</v>
      </c>
    </row>
    <row r="32" spans="1:30" s="29" customFormat="1" ht="11.25">
      <c r="A32" s="31">
        <v>26</v>
      </c>
      <c r="B32" s="71" t="s">
        <v>30</v>
      </c>
      <c r="C32" s="50" t="s">
        <v>167</v>
      </c>
      <c r="D32" s="51" t="s">
        <v>42</v>
      </c>
      <c r="E32" s="52" t="s">
        <v>168</v>
      </c>
      <c r="F32" s="53">
        <v>42965</v>
      </c>
      <c r="G32" s="54" t="s">
        <v>47</v>
      </c>
      <c r="H32" s="55">
        <v>13</v>
      </c>
      <c r="I32" s="55">
        <v>13</v>
      </c>
      <c r="J32" s="93">
        <v>13</v>
      </c>
      <c r="K32" s="56">
        <v>1</v>
      </c>
      <c r="L32" s="57">
        <v>4004.5</v>
      </c>
      <c r="M32" s="58">
        <v>252</v>
      </c>
      <c r="N32" s="57">
        <v>6278.71</v>
      </c>
      <c r="O32" s="58">
        <v>377</v>
      </c>
      <c r="P32" s="57">
        <v>6073.3</v>
      </c>
      <c r="Q32" s="58">
        <v>370</v>
      </c>
      <c r="R32" s="59">
        <f t="shared" si="0"/>
        <v>16356.509999999998</v>
      </c>
      <c r="S32" s="60">
        <f t="shared" si="1"/>
        <v>999</v>
      </c>
      <c r="T32" s="63">
        <v>27417.39</v>
      </c>
      <c r="U32" s="64">
        <v>1832</v>
      </c>
      <c r="V32" s="61">
        <f>U32/J32</f>
        <v>140.92307692307693</v>
      </c>
      <c r="W32" s="62">
        <f t="shared" si="5"/>
        <v>14.96582423580786</v>
      </c>
      <c r="X32" s="65"/>
      <c r="Y32" s="66"/>
      <c r="Z32" s="67"/>
      <c r="AA32" s="67"/>
      <c r="AB32" s="68">
        <v>27417.39</v>
      </c>
      <c r="AC32" s="69">
        <v>1832</v>
      </c>
      <c r="AD32" s="70">
        <f t="shared" si="3"/>
        <v>14.96582423580786</v>
      </c>
    </row>
    <row r="33" spans="1:30" s="29" customFormat="1" ht="11.25">
      <c r="A33" s="31">
        <v>27</v>
      </c>
      <c r="B33" s="49"/>
      <c r="C33" s="72" t="s">
        <v>86</v>
      </c>
      <c r="D33" s="73" t="s">
        <v>42</v>
      </c>
      <c r="E33" s="74" t="s">
        <v>79</v>
      </c>
      <c r="F33" s="75">
        <v>42839</v>
      </c>
      <c r="G33" s="54" t="s">
        <v>34</v>
      </c>
      <c r="H33" s="76">
        <v>377</v>
      </c>
      <c r="I33" s="76">
        <v>1</v>
      </c>
      <c r="J33" s="93">
        <v>1</v>
      </c>
      <c r="K33" s="56">
        <v>12</v>
      </c>
      <c r="L33" s="57">
        <v>0</v>
      </c>
      <c r="M33" s="58">
        <v>0</v>
      </c>
      <c r="N33" s="57">
        <v>0</v>
      </c>
      <c r="O33" s="58">
        <v>0</v>
      </c>
      <c r="P33" s="57">
        <v>0</v>
      </c>
      <c r="Q33" s="58">
        <v>0</v>
      </c>
      <c r="R33" s="59">
        <f t="shared" si="0"/>
        <v>0</v>
      </c>
      <c r="S33" s="60">
        <f t="shared" si="1"/>
        <v>0</v>
      </c>
      <c r="T33" s="63">
        <v>10773</v>
      </c>
      <c r="U33" s="81">
        <v>1806</v>
      </c>
      <c r="V33" s="61">
        <f>U33/J33</f>
        <v>1806</v>
      </c>
      <c r="W33" s="62">
        <f t="shared" si="5"/>
        <v>5.965116279069767</v>
      </c>
      <c r="X33" s="77">
        <v>3591</v>
      </c>
      <c r="Y33" s="78">
        <v>602</v>
      </c>
      <c r="Z33" s="67">
        <f aca="true" t="shared" si="8" ref="Z33:Z62">IF(X33&lt;&gt;0,-(X33-T33)/X33,"")</f>
        <v>2</v>
      </c>
      <c r="AA33" s="67">
        <f aca="true" t="shared" si="9" ref="AA33:AA62">IF(Y33&lt;&gt;0,-(Y33-U33)/Y33,"")</f>
        <v>2</v>
      </c>
      <c r="AB33" s="79">
        <v>31746684</v>
      </c>
      <c r="AC33" s="80">
        <v>2653878</v>
      </c>
      <c r="AD33" s="70">
        <f t="shared" si="3"/>
        <v>11.96237506019493</v>
      </c>
    </row>
    <row r="34" spans="1:31" s="29" customFormat="1" ht="11.25">
      <c r="A34" s="31">
        <v>28</v>
      </c>
      <c r="B34" s="82"/>
      <c r="C34" s="72" t="s">
        <v>64</v>
      </c>
      <c r="D34" s="83" t="s">
        <v>56</v>
      </c>
      <c r="E34" s="74" t="s">
        <v>64</v>
      </c>
      <c r="F34" s="75">
        <v>42727</v>
      </c>
      <c r="G34" s="54" t="s">
        <v>43</v>
      </c>
      <c r="H34" s="76">
        <v>270</v>
      </c>
      <c r="I34" s="76">
        <v>64</v>
      </c>
      <c r="J34" s="93">
        <v>64</v>
      </c>
      <c r="K34" s="56">
        <v>7</v>
      </c>
      <c r="L34" s="57">
        <v>936.47</v>
      </c>
      <c r="M34" s="58">
        <v>184</v>
      </c>
      <c r="N34" s="57">
        <v>1463.6</v>
      </c>
      <c r="O34" s="58">
        <v>290</v>
      </c>
      <c r="P34" s="57">
        <v>1120.9</v>
      </c>
      <c r="Q34" s="58">
        <v>220</v>
      </c>
      <c r="R34" s="59">
        <f t="shared" si="0"/>
        <v>3520.97</v>
      </c>
      <c r="S34" s="60">
        <f t="shared" si="1"/>
        <v>694</v>
      </c>
      <c r="T34" s="63">
        <v>8872</v>
      </c>
      <c r="U34" s="64">
        <v>1752</v>
      </c>
      <c r="V34" s="61">
        <f>U34/J34</f>
        <v>27.375</v>
      </c>
      <c r="W34" s="62">
        <f t="shared" si="5"/>
        <v>5.063926940639269</v>
      </c>
      <c r="X34" s="77">
        <v>32765.5</v>
      </c>
      <c r="Y34" s="78">
        <v>2035</v>
      </c>
      <c r="Z34" s="67">
        <f t="shared" si="8"/>
        <v>-0.729227388564191</v>
      </c>
      <c r="AA34" s="67">
        <f t="shared" si="9"/>
        <v>-0.13906633906633906</v>
      </c>
      <c r="AB34" s="79">
        <v>7768500.21</v>
      </c>
      <c r="AC34" s="80">
        <v>592929</v>
      </c>
      <c r="AD34" s="70">
        <f t="shared" si="3"/>
        <v>13.101906315933274</v>
      </c>
      <c r="AE34" s="95"/>
    </row>
    <row r="35" spans="1:31" s="29" customFormat="1" ht="11.25">
      <c r="A35" s="31">
        <v>29</v>
      </c>
      <c r="B35" s="49"/>
      <c r="C35" s="50" t="s">
        <v>153</v>
      </c>
      <c r="D35" s="51" t="s">
        <v>38</v>
      </c>
      <c r="E35" s="52" t="s">
        <v>153</v>
      </c>
      <c r="F35" s="53">
        <v>42958</v>
      </c>
      <c r="G35" s="54" t="s">
        <v>97</v>
      </c>
      <c r="H35" s="55">
        <v>90</v>
      </c>
      <c r="I35" s="55">
        <v>28</v>
      </c>
      <c r="J35" s="93">
        <v>28</v>
      </c>
      <c r="K35" s="56">
        <v>2</v>
      </c>
      <c r="L35" s="57">
        <v>1573.8</v>
      </c>
      <c r="M35" s="58">
        <v>159</v>
      </c>
      <c r="N35" s="57">
        <v>2308.4</v>
      </c>
      <c r="O35" s="58">
        <v>237</v>
      </c>
      <c r="P35" s="57">
        <v>3018.7</v>
      </c>
      <c r="Q35" s="58">
        <v>298</v>
      </c>
      <c r="R35" s="59">
        <f t="shared" si="0"/>
        <v>6900.9</v>
      </c>
      <c r="S35" s="60">
        <f t="shared" si="1"/>
        <v>694</v>
      </c>
      <c r="T35" s="63">
        <v>13673.44</v>
      </c>
      <c r="U35" s="64">
        <v>1435</v>
      </c>
      <c r="V35" s="61">
        <f>U35/J35</f>
        <v>51.25</v>
      </c>
      <c r="W35" s="62">
        <f t="shared" si="5"/>
        <v>9.52852961672474</v>
      </c>
      <c r="X35" s="65">
        <v>96850.21</v>
      </c>
      <c r="Y35" s="66">
        <v>9244</v>
      </c>
      <c r="Z35" s="67">
        <f t="shared" si="8"/>
        <v>-0.8588186850601562</v>
      </c>
      <c r="AA35" s="67">
        <f t="shared" si="9"/>
        <v>-0.8447641713543921</v>
      </c>
      <c r="AB35" s="68">
        <v>110523.65</v>
      </c>
      <c r="AC35" s="69">
        <v>10679</v>
      </c>
      <c r="AD35" s="70">
        <f t="shared" si="3"/>
        <v>10.349625433092985</v>
      </c>
      <c r="AE35" s="95"/>
    </row>
    <row r="36" spans="1:31" s="29" customFormat="1" ht="11.25">
      <c r="A36" s="31">
        <v>30</v>
      </c>
      <c r="B36" s="49"/>
      <c r="C36" s="50" t="s">
        <v>35</v>
      </c>
      <c r="D36" s="51" t="s">
        <v>36</v>
      </c>
      <c r="E36" s="52" t="s">
        <v>35</v>
      </c>
      <c r="F36" s="53">
        <v>42755</v>
      </c>
      <c r="G36" s="54" t="s">
        <v>119</v>
      </c>
      <c r="H36" s="55">
        <v>330</v>
      </c>
      <c r="I36" s="55">
        <v>2</v>
      </c>
      <c r="J36" s="93">
        <v>2</v>
      </c>
      <c r="K36" s="56">
        <v>18</v>
      </c>
      <c r="L36" s="57">
        <v>0</v>
      </c>
      <c r="M36" s="58">
        <v>0</v>
      </c>
      <c r="N36" s="57">
        <v>0</v>
      </c>
      <c r="O36" s="58">
        <v>0</v>
      </c>
      <c r="P36" s="57">
        <v>0</v>
      </c>
      <c r="Q36" s="58">
        <v>0</v>
      </c>
      <c r="R36" s="59">
        <f t="shared" si="0"/>
        <v>0</v>
      </c>
      <c r="S36" s="60">
        <f t="shared" si="1"/>
        <v>0</v>
      </c>
      <c r="T36" s="63">
        <v>9572.4</v>
      </c>
      <c r="U36" s="64">
        <v>1368</v>
      </c>
      <c r="V36" s="61">
        <f>U36/J36</f>
        <v>684</v>
      </c>
      <c r="W36" s="62">
        <f t="shared" si="5"/>
        <v>6.997368421052632</v>
      </c>
      <c r="X36" s="65">
        <v>2393.1</v>
      </c>
      <c r="Y36" s="66">
        <v>342</v>
      </c>
      <c r="Z36" s="67">
        <f t="shared" si="8"/>
        <v>3</v>
      </c>
      <c r="AA36" s="67">
        <f t="shared" si="9"/>
        <v>3</v>
      </c>
      <c r="AB36" s="68">
        <v>21334911.68</v>
      </c>
      <c r="AC36" s="69">
        <v>1808564</v>
      </c>
      <c r="AD36" s="70">
        <f t="shared" si="3"/>
        <v>11.796603095052207</v>
      </c>
      <c r="AE36" s="95"/>
    </row>
    <row r="37" spans="1:31" s="29" customFormat="1" ht="11.25">
      <c r="A37" s="31">
        <v>31</v>
      </c>
      <c r="B37" s="49"/>
      <c r="C37" s="50" t="s">
        <v>141</v>
      </c>
      <c r="D37" s="51" t="s">
        <v>56</v>
      </c>
      <c r="E37" s="52" t="s">
        <v>139</v>
      </c>
      <c r="F37" s="53">
        <v>42951</v>
      </c>
      <c r="G37" s="54" t="s">
        <v>119</v>
      </c>
      <c r="H37" s="55">
        <v>92</v>
      </c>
      <c r="I37" s="55">
        <v>16</v>
      </c>
      <c r="J37" s="93">
        <v>16</v>
      </c>
      <c r="K37" s="56">
        <v>3</v>
      </c>
      <c r="L37" s="57">
        <v>2779.01</v>
      </c>
      <c r="M37" s="58">
        <v>198</v>
      </c>
      <c r="N37" s="57">
        <v>2595.32</v>
      </c>
      <c r="O37" s="58">
        <v>182</v>
      </c>
      <c r="P37" s="57">
        <v>2346.71</v>
      </c>
      <c r="Q37" s="58">
        <v>165</v>
      </c>
      <c r="R37" s="59">
        <f t="shared" si="0"/>
        <v>7721.04</v>
      </c>
      <c r="S37" s="60">
        <f t="shared" si="1"/>
        <v>545</v>
      </c>
      <c r="T37" s="63">
        <v>17119.66</v>
      </c>
      <c r="U37" s="64">
        <v>1301</v>
      </c>
      <c r="V37" s="61">
        <f>U37/J37</f>
        <v>81.3125</v>
      </c>
      <c r="W37" s="62">
        <f t="shared" si="5"/>
        <v>13.158847040737895</v>
      </c>
      <c r="X37" s="65">
        <v>138906.9</v>
      </c>
      <c r="Y37" s="66">
        <v>10386</v>
      </c>
      <c r="Z37" s="67">
        <f t="shared" si="8"/>
        <v>-0.8767544304854546</v>
      </c>
      <c r="AA37" s="67">
        <f t="shared" si="9"/>
        <v>-0.87473522048912</v>
      </c>
      <c r="AB37" s="68">
        <v>410329.38</v>
      </c>
      <c r="AC37" s="69">
        <v>31583</v>
      </c>
      <c r="AD37" s="70">
        <f t="shared" si="3"/>
        <v>12.992096380964442</v>
      </c>
      <c r="AE37" s="95"/>
    </row>
    <row r="38" spans="1:31" s="29" customFormat="1" ht="11.25">
      <c r="A38" s="31">
        <v>32</v>
      </c>
      <c r="B38" s="49"/>
      <c r="C38" s="50" t="s">
        <v>156</v>
      </c>
      <c r="D38" s="51" t="s">
        <v>33</v>
      </c>
      <c r="E38" s="52" t="s">
        <v>155</v>
      </c>
      <c r="F38" s="53">
        <v>42958</v>
      </c>
      <c r="G38" s="54" t="s">
        <v>51</v>
      </c>
      <c r="H38" s="55">
        <v>33</v>
      </c>
      <c r="I38" s="55">
        <v>18</v>
      </c>
      <c r="J38" s="93">
        <v>18</v>
      </c>
      <c r="K38" s="56">
        <v>2</v>
      </c>
      <c r="L38" s="57">
        <v>2152.06</v>
      </c>
      <c r="M38" s="58">
        <v>108</v>
      </c>
      <c r="N38" s="57">
        <v>3008.14</v>
      </c>
      <c r="O38" s="58">
        <v>199</v>
      </c>
      <c r="P38" s="57">
        <v>2595.94</v>
      </c>
      <c r="Q38" s="58">
        <v>160</v>
      </c>
      <c r="R38" s="59">
        <f t="shared" si="0"/>
        <v>7756.139999999999</v>
      </c>
      <c r="S38" s="60">
        <f t="shared" si="1"/>
        <v>467</v>
      </c>
      <c r="T38" s="63">
        <v>16797</v>
      </c>
      <c r="U38" s="64">
        <v>1200</v>
      </c>
      <c r="V38" s="61">
        <f>U38/J38</f>
        <v>66.66666666666667</v>
      </c>
      <c r="W38" s="62">
        <f t="shared" si="5"/>
        <v>13.9975</v>
      </c>
      <c r="X38" s="65">
        <v>55185.07</v>
      </c>
      <c r="Y38" s="66">
        <v>4489</v>
      </c>
      <c r="Z38" s="67">
        <f t="shared" si="8"/>
        <v>-0.6956241969068808</v>
      </c>
      <c r="AA38" s="67">
        <f t="shared" si="9"/>
        <v>-0.7326798841612832</v>
      </c>
      <c r="AB38" s="68">
        <v>71982.07</v>
      </c>
      <c r="AC38" s="69">
        <v>5689</v>
      </c>
      <c r="AD38" s="70">
        <f t="shared" si="3"/>
        <v>12.652851116189138</v>
      </c>
      <c r="AE38" s="95"/>
    </row>
    <row r="39" spans="1:31" s="29" customFormat="1" ht="11.25">
      <c r="A39" s="31">
        <v>33</v>
      </c>
      <c r="B39" s="49"/>
      <c r="C39" s="50" t="s">
        <v>150</v>
      </c>
      <c r="D39" s="51" t="s">
        <v>36</v>
      </c>
      <c r="E39" s="52" t="s">
        <v>150</v>
      </c>
      <c r="F39" s="53">
        <v>42958</v>
      </c>
      <c r="G39" s="54" t="s">
        <v>119</v>
      </c>
      <c r="H39" s="55">
        <v>126</v>
      </c>
      <c r="I39" s="55">
        <v>42</v>
      </c>
      <c r="J39" s="93">
        <v>42</v>
      </c>
      <c r="K39" s="56">
        <v>2</v>
      </c>
      <c r="L39" s="57">
        <v>1565.55</v>
      </c>
      <c r="M39" s="58">
        <v>126</v>
      </c>
      <c r="N39" s="57">
        <v>1863.41</v>
      </c>
      <c r="O39" s="58">
        <v>152</v>
      </c>
      <c r="P39" s="57">
        <v>2448.29</v>
      </c>
      <c r="Q39" s="58">
        <v>200</v>
      </c>
      <c r="R39" s="59">
        <f aca="true" t="shared" si="10" ref="R39:R62">L39+N39+P39</f>
        <v>5877.25</v>
      </c>
      <c r="S39" s="60">
        <f aca="true" t="shared" si="11" ref="S39:S62">M39+O39+Q39</f>
        <v>478</v>
      </c>
      <c r="T39" s="63">
        <v>13046.04</v>
      </c>
      <c r="U39" s="64">
        <v>1183</v>
      </c>
      <c r="V39" s="61">
        <f>U39/J39</f>
        <v>28.166666666666668</v>
      </c>
      <c r="W39" s="62">
        <f t="shared" si="5"/>
        <v>11.02792899408284</v>
      </c>
      <c r="X39" s="65">
        <v>135144.63</v>
      </c>
      <c r="Y39" s="66">
        <v>14867</v>
      </c>
      <c r="Z39" s="67">
        <f t="shared" si="8"/>
        <v>-0.9034660866658186</v>
      </c>
      <c r="AA39" s="67">
        <f t="shared" si="9"/>
        <v>-0.9204277930988094</v>
      </c>
      <c r="AB39" s="68">
        <v>148190.67</v>
      </c>
      <c r="AC39" s="69">
        <v>16050</v>
      </c>
      <c r="AD39" s="70">
        <f t="shared" si="3"/>
        <v>9.23306355140187</v>
      </c>
      <c r="AE39" s="95"/>
    </row>
    <row r="40" spans="1:31" s="29" customFormat="1" ht="11.25">
      <c r="A40" s="31">
        <v>34</v>
      </c>
      <c r="B40" s="49"/>
      <c r="C40" s="50" t="s">
        <v>72</v>
      </c>
      <c r="D40" s="51" t="s">
        <v>38</v>
      </c>
      <c r="E40" s="52" t="s">
        <v>73</v>
      </c>
      <c r="F40" s="53">
        <v>42811</v>
      </c>
      <c r="G40" s="54" t="s">
        <v>119</v>
      </c>
      <c r="H40" s="55">
        <v>348</v>
      </c>
      <c r="I40" s="55">
        <v>2</v>
      </c>
      <c r="J40" s="93">
        <v>2</v>
      </c>
      <c r="K40" s="56">
        <v>15</v>
      </c>
      <c r="L40" s="57">
        <v>0</v>
      </c>
      <c r="M40" s="58">
        <v>0</v>
      </c>
      <c r="N40" s="57">
        <v>0</v>
      </c>
      <c r="O40" s="58">
        <v>0</v>
      </c>
      <c r="P40" s="57">
        <v>0</v>
      </c>
      <c r="Q40" s="58">
        <v>0</v>
      </c>
      <c r="R40" s="59">
        <f t="shared" si="10"/>
        <v>0</v>
      </c>
      <c r="S40" s="60">
        <f t="shared" si="11"/>
        <v>0</v>
      </c>
      <c r="T40" s="63">
        <v>7174.75</v>
      </c>
      <c r="U40" s="64">
        <v>967</v>
      </c>
      <c r="V40" s="61">
        <f>U40/J40</f>
        <v>483.5</v>
      </c>
      <c r="W40" s="62">
        <f t="shared" si="5"/>
        <v>7.419596690796277</v>
      </c>
      <c r="X40" s="65">
        <v>8129.06</v>
      </c>
      <c r="Y40" s="66">
        <v>1599</v>
      </c>
      <c r="Z40" s="67">
        <f t="shared" si="8"/>
        <v>-0.11739487714446693</v>
      </c>
      <c r="AA40" s="67">
        <f t="shared" si="9"/>
        <v>-0.39524702939337086</v>
      </c>
      <c r="AB40" s="68">
        <v>8731100.85</v>
      </c>
      <c r="AC40" s="69">
        <v>726819</v>
      </c>
      <c r="AD40" s="70">
        <f t="shared" si="3"/>
        <v>12.012758128227247</v>
      </c>
      <c r="AE40" s="95"/>
    </row>
    <row r="41" spans="1:31" s="29" customFormat="1" ht="11.25">
      <c r="A41" s="31">
        <v>35</v>
      </c>
      <c r="B41" s="49"/>
      <c r="C41" s="50" t="s">
        <v>52</v>
      </c>
      <c r="D41" s="51" t="s">
        <v>36</v>
      </c>
      <c r="E41" s="52" t="s">
        <v>52</v>
      </c>
      <c r="F41" s="53">
        <v>42706</v>
      </c>
      <c r="G41" s="54" t="s">
        <v>119</v>
      </c>
      <c r="H41" s="55">
        <v>327</v>
      </c>
      <c r="I41" s="55">
        <v>1</v>
      </c>
      <c r="J41" s="93">
        <v>1</v>
      </c>
      <c r="K41" s="56">
        <v>21</v>
      </c>
      <c r="L41" s="57">
        <v>0</v>
      </c>
      <c r="M41" s="58">
        <v>0</v>
      </c>
      <c r="N41" s="57">
        <v>0</v>
      </c>
      <c r="O41" s="58">
        <v>0</v>
      </c>
      <c r="P41" s="57">
        <v>0</v>
      </c>
      <c r="Q41" s="58">
        <v>0</v>
      </c>
      <c r="R41" s="59">
        <f t="shared" si="10"/>
        <v>0</v>
      </c>
      <c r="S41" s="60">
        <f t="shared" si="11"/>
        <v>0</v>
      </c>
      <c r="T41" s="63">
        <v>5892.75</v>
      </c>
      <c r="U41" s="64">
        <v>855</v>
      </c>
      <c r="V41" s="61">
        <f>U41/J41</f>
        <v>855</v>
      </c>
      <c r="W41" s="62">
        <f t="shared" si="5"/>
        <v>6.8921052631578945</v>
      </c>
      <c r="X41" s="65">
        <v>1794.85</v>
      </c>
      <c r="Y41" s="66">
        <v>257</v>
      </c>
      <c r="Z41" s="67">
        <f t="shared" si="8"/>
        <v>2.2831434381703204</v>
      </c>
      <c r="AA41" s="67">
        <f t="shared" si="9"/>
        <v>2.3268482490272375</v>
      </c>
      <c r="AB41" s="68">
        <v>22221269.18</v>
      </c>
      <c r="AC41" s="69">
        <v>1913515</v>
      </c>
      <c r="AD41" s="70">
        <f t="shared" si="3"/>
        <v>11.61280114344544</v>
      </c>
      <c r="AE41" s="95"/>
    </row>
    <row r="42" spans="1:31" s="29" customFormat="1" ht="11.25">
      <c r="A42" s="31">
        <v>36</v>
      </c>
      <c r="B42" s="49"/>
      <c r="C42" s="50" t="s">
        <v>53</v>
      </c>
      <c r="D42" s="51" t="s">
        <v>37</v>
      </c>
      <c r="E42" s="52" t="s">
        <v>54</v>
      </c>
      <c r="F42" s="53">
        <v>42755</v>
      </c>
      <c r="G42" s="54" t="s">
        <v>55</v>
      </c>
      <c r="H42" s="55">
        <v>12</v>
      </c>
      <c r="I42" s="55">
        <v>1</v>
      </c>
      <c r="J42" s="93">
        <v>1</v>
      </c>
      <c r="K42" s="56">
        <v>8</v>
      </c>
      <c r="L42" s="57">
        <v>300</v>
      </c>
      <c r="M42" s="58">
        <v>60</v>
      </c>
      <c r="N42" s="57">
        <v>750</v>
      </c>
      <c r="O42" s="58">
        <v>150</v>
      </c>
      <c r="P42" s="57">
        <v>550</v>
      </c>
      <c r="Q42" s="58">
        <v>110</v>
      </c>
      <c r="R42" s="59">
        <f t="shared" si="10"/>
        <v>1600</v>
      </c>
      <c r="S42" s="60">
        <f t="shared" si="11"/>
        <v>320</v>
      </c>
      <c r="T42" s="63">
        <v>3600</v>
      </c>
      <c r="U42" s="64">
        <v>720</v>
      </c>
      <c r="V42" s="61">
        <f>U42/J42</f>
        <v>720</v>
      </c>
      <c r="W42" s="62">
        <f aca="true" t="shared" si="12" ref="W42:W81">T42/U42</f>
        <v>5</v>
      </c>
      <c r="X42" s="65">
        <v>170</v>
      </c>
      <c r="Y42" s="66">
        <v>30</v>
      </c>
      <c r="Z42" s="67">
        <f t="shared" si="8"/>
        <v>20.176470588235293</v>
      </c>
      <c r="AA42" s="67">
        <f t="shared" si="9"/>
        <v>23</v>
      </c>
      <c r="AB42" s="68">
        <v>59440</v>
      </c>
      <c r="AC42" s="69">
        <v>7277</v>
      </c>
      <c r="AD42" s="70">
        <f t="shared" si="3"/>
        <v>8.168201181805689</v>
      </c>
      <c r="AE42" s="95"/>
    </row>
    <row r="43" spans="1:31" s="29" customFormat="1" ht="11.25">
      <c r="A43" s="31">
        <v>37</v>
      </c>
      <c r="B43" s="49"/>
      <c r="C43" s="50" t="s">
        <v>57</v>
      </c>
      <c r="D43" s="51"/>
      <c r="E43" s="52" t="s">
        <v>58</v>
      </c>
      <c r="F43" s="53">
        <v>42643</v>
      </c>
      <c r="G43" s="54" t="s">
        <v>44</v>
      </c>
      <c r="H43" s="55">
        <v>25</v>
      </c>
      <c r="I43" s="55">
        <v>1</v>
      </c>
      <c r="J43" s="93">
        <v>1</v>
      </c>
      <c r="K43" s="56">
        <v>13</v>
      </c>
      <c r="L43" s="57">
        <v>0</v>
      </c>
      <c r="M43" s="58">
        <v>0</v>
      </c>
      <c r="N43" s="57">
        <v>0</v>
      </c>
      <c r="O43" s="58">
        <v>0</v>
      </c>
      <c r="P43" s="57">
        <v>0</v>
      </c>
      <c r="Q43" s="58">
        <v>0</v>
      </c>
      <c r="R43" s="59">
        <f t="shared" si="10"/>
        <v>0</v>
      </c>
      <c r="S43" s="60">
        <f t="shared" si="11"/>
        <v>0</v>
      </c>
      <c r="T43" s="63">
        <v>3564</v>
      </c>
      <c r="U43" s="81">
        <v>712</v>
      </c>
      <c r="V43" s="61">
        <f>U43/J43</f>
        <v>712</v>
      </c>
      <c r="W43" s="62">
        <f t="shared" si="12"/>
        <v>5.00561797752809</v>
      </c>
      <c r="X43" s="65">
        <v>2376</v>
      </c>
      <c r="Y43" s="66">
        <v>475</v>
      </c>
      <c r="Z43" s="67">
        <f t="shared" si="8"/>
        <v>0.5</v>
      </c>
      <c r="AA43" s="67">
        <f t="shared" si="9"/>
        <v>0.49894736842105264</v>
      </c>
      <c r="AB43" s="79">
        <v>237763.98000000004</v>
      </c>
      <c r="AC43" s="80">
        <v>19076</v>
      </c>
      <c r="AD43" s="70">
        <f t="shared" si="3"/>
        <v>12.464037534074231</v>
      </c>
      <c r="AE43" s="95"/>
    </row>
    <row r="44" spans="1:31" s="29" customFormat="1" ht="11.25">
      <c r="A44" s="31">
        <v>38</v>
      </c>
      <c r="B44" s="82"/>
      <c r="C44" s="72" t="s">
        <v>77</v>
      </c>
      <c r="D44" s="73" t="s">
        <v>38</v>
      </c>
      <c r="E44" s="74" t="s">
        <v>78</v>
      </c>
      <c r="F44" s="75">
        <v>42832</v>
      </c>
      <c r="G44" s="54" t="s">
        <v>41</v>
      </c>
      <c r="H44" s="76">
        <v>349</v>
      </c>
      <c r="I44" s="76">
        <v>2</v>
      </c>
      <c r="J44" s="93">
        <v>2</v>
      </c>
      <c r="K44" s="56">
        <v>13</v>
      </c>
      <c r="L44" s="57">
        <v>3570</v>
      </c>
      <c r="M44" s="58">
        <v>238</v>
      </c>
      <c r="N44" s="57">
        <v>3570</v>
      </c>
      <c r="O44" s="58">
        <v>397</v>
      </c>
      <c r="P44" s="57">
        <v>0</v>
      </c>
      <c r="Q44" s="58">
        <v>0</v>
      </c>
      <c r="R44" s="59">
        <f t="shared" si="10"/>
        <v>7140</v>
      </c>
      <c r="S44" s="60">
        <f t="shared" si="11"/>
        <v>635</v>
      </c>
      <c r="T44" s="63">
        <v>7140</v>
      </c>
      <c r="U44" s="64">
        <v>635</v>
      </c>
      <c r="V44" s="61">
        <f>U44/J44</f>
        <v>317.5</v>
      </c>
      <c r="W44" s="62">
        <f t="shared" si="12"/>
        <v>11.244094488188976</v>
      </c>
      <c r="X44" s="77">
        <v>7049</v>
      </c>
      <c r="Y44" s="78">
        <v>371</v>
      </c>
      <c r="Z44" s="67">
        <f t="shared" si="8"/>
        <v>0.012909632571996028</v>
      </c>
      <c r="AA44" s="67">
        <f t="shared" si="9"/>
        <v>0.7115902964959568</v>
      </c>
      <c r="AB44" s="79">
        <v>10143259</v>
      </c>
      <c r="AC44" s="80">
        <v>840130</v>
      </c>
      <c r="AD44" s="70">
        <f t="shared" si="3"/>
        <v>12.073439824789022</v>
      </c>
      <c r="AE44" s="95"/>
    </row>
    <row r="45" spans="1:31" s="29" customFormat="1" ht="11.25">
      <c r="A45" s="31">
        <v>39</v>
      </c>
      <c r="B45" s="49"/>
      <c r="C45" s="50" t="s">
        <v>128</v>
      </c>
      <c r="D45" s="51" t="s">
        <v>42</v>
      </c>
      <c r="E45" s="52" t="s">
        <v>63</v>
      </c>
      <c r="F45" s="53">
        <v>42944</v>
      </c>
      <c r="G45" s="54" t="s">
        <v>119</v>
      </c>
      <c r="H45" s="55">
        <v>119</v>
      </c>
      <c r="I45" s="55">
        <v>4</v>
      </c>
      <c r="J45" s="93">
        <v>4</v>
      </c>
      <c r="K45" s="56">
        <v>4</v>
      </c>
      <c r="L45" s="57">
        <v>554.5</v>
      </c>
      <c r="M45" s="58">
        <v>67</v>
      </c>
      <c r="N45" s="57">
        <v>775.75</v>
      </c>
      <c r="O45" s="58">
        <v>94</v>
      </c>
      <c r="P45" s="57">
        <v>1669</v>
      </c>
      <c r="Q45" s="58">
        <v>148</v>
      </c>
      <c r="R45" s="59">
        <f t="shared" si="10"/>
        <v>2999.25</v>
      </c>
      <c r="S45" s="60">
        <f t="shared" si="11"/>
        <v>309</v>
      </c>
      <c r="T45" s="63">
        <v>5857.5</v>
      </c>
      <c r="U45" s="64">
        <v>628</v>
      </c>
      <c r="V45" s="61">
        <f>U45/J45</f>
        <v>157</v>
      </c>
      <c r="W45" s="62">
        <f t="shared" si="12"/>
        <v>9.327229299363058</v>
      </c>
      <c r="X45" s="65">
        <v>18249.74</v>
      </c>
      <c r="Y45" s="66">
        <v>1770</v>
      </c>
      <c r="Z45" s="67">
        <f t="shared" si="8"/>
        <v>-0.6790365232600575</v>
      </c>
      <c r="AA45" s="67">
        <f t="shared" si="9"/>
        <v>-0.6451977401129944</v>
      </c>
      <c r="AB45" s="68">
        <v>334100.52</v>
      </c>
      <c r="AC45" s="69">
        <v>29842</v>
      </c>
      <c r="AD45" s="70">
        <f t="shared" si="3"/>
        <v>11.195647744789223</v>
      </c>
      <c r="AE45" s="95"/>
    </row>
    <row r="46" spans="1:31" s="29" customFormat="1" ht="11.25">
      <c r="A46" s="31">
        <v>40</v>
      </c>
      <c r="B46" s="49"/>
      <c r="C46" s="50" t="s">
        <v>82</v>
      </c>
      <c r="D46" s="51" t="s">
        <v>38</v>
      </c>
      <c r="E46" s="52" t="s">
        <v>82</v>
      </c>
      <c r="F46" s="53">
        <v>42846</v>
      </c>
      <c r="G46" s="54" t="s">
        <v>51</v>
      </c>
      <c r="H46" s="55">
        <v>13</v>
      </c>
      <c r="I46" s="55">
        <v>1</v>
      </c>
      <c r="J46" s="93">
        <v>1</v>
      </c>
      <c r="K46" s="56">
        <v>10</v>
      </c>
      <c r="L46" s="57">
        <v>30</v>
      </c>
      <c r="M46" s="58">
        <v>3</v>
      </c>
      <c r="N46" s="57">
        <v>20</v>
      </c>
      <c r="O46" s="58">
        <v>2</v>
      </c>
      <c r="P46" s="57">
        <v>20</v>
      </c>
      <c r="Q46" s="58">
        <v>2</v>
      </c>
      <c r="R46" s="59">
        <f t="shared" si="10"/>
        <v>70</v>
      </c>
      <c r="S46" s="60">
        <f t="shared" si="11"/>
        <v>7</v>
      </c>
      <c r="T46" s="63">
        <v>2970</v>
      </c>
      <c r="U46" s="64">
        <v>594</v>
      </c>
      <c r="V46" s="61">
        <f>U46/J46</f>
        <v>594</v>
      </c>
      <c r="W46" s="62">
        <f t="shared" si="12"/>
        <v>5</v>
      </c>
      <c r="X46" s="65">
        <v>105.82</v>
      </c>
      <c r="Y46" s="66">
        <v>11</v>
      </c>
      <c r="Z46" s="67">
        <f t="shared" si="8"/>
        <v>27.06652806652807</v>
      </c>
      <c r="AA46" s="67">
        <f t="shared" si="9"/>
        <v>53</v>
      </c>
      <c r="AB46" s="68">
        <v>124951.55</v>
      </c>
      <c r="AC46" s="69">
        <v>11533</v>
      </c>
      <c r="AD46" s="70">
        <f t="shared" si="3"/>
        <v>10.834262550940778</v>
      </c>
      <c r="AE46" s="95"/>
    </row>
    <row r="47" spans="1:31" s="29" customFormat="1" ht="11.25">
      <c r="A47" s="31">
        <v>41</v>
      </c>
      <c r="B47" s="49"/>
      <c r="C47" s="50" t="s">
        <v>94</v>
      </c>
      <c r="D47" s="51" t="s">
        <v>38</v>
      </c>
      <c r="E47" s="52" t="s">
        <v>94</v>
      </c>
      <c r="F47" s="53">
        <v>42895</v>
      </c>
      <c r="G47" s="54" t="s">
        <v>47</v>
      </c>
      <c r="H47" s="55">
        <v>15</v>
      </c>
      <c r="I47" s="55">
        <v>2</v>
      </c>
      <c r="J47" s="93">
        <v>2</v>
      </c>
      <c r="K47" s="56">
        <v>10</v>
      </c>
      <c r="L47" s="57">
        <v>0</v>
      </c>
      <c r="M47" s="58">
        <v>0</v>
      </c>
      <c r="N47" s="57">
        <v>0</v>
      </c>
      <c r="O47" s="58">
        <v>0</v>
      </c>
      <c r="P47" s="57">
        <v>0</v>
      </c>
      <c r="Q47" s="58">
        <v>0</v>
      </c>
      <c r="R47" s="59">
        <f t="shared" si="10"/>
        <v>0</v>
      </c>
      <c r="S47" s="60">
        <f t="shared" si="11"/>
        <v>0</v>
      </c>
      <c r="T47" s="63">
        <v>2656</v>
      </c>
      <c r="U47" s="64">
        <v>495</v>
      </c>
      <c r="V47" s="61">
        <f>U47/J47</f>
        <v>247.5</v>
      </c>
      <c r="W47" s="62">
        <f t="shared" si="12"/>
        <v>5.365656565656566</v>
      </c>
      <c r="X47" s="65">
        <v>2584.24</v>
      </c>
      <c r="Y47" s="66">
        <v>218</v>
      </c>
      <c r="Z47" s="67">
        <f t="shared" si="8"/>
        <v>0.027768318732006404</v>
      </c>
      <c r="AA47" s="67">
        <f t="shared" si="9"/>
        <v>1.2706422018348624</v>
      </c>
      <c r="AB47" s="68">
        <v>266704.01</v>
      </c>
      <c r="AC47" s="69">
        <v>20884</v>
      </c>
      <c r="AD47" s="70">
        <f t="shared" si="3"/>
        <v>12.770734054778778</v>
      </c>
      <c r="AE47" s="95"/>
    </row>
    <row r="48" spans="1:31" s="29" customFormat="1" ht="11.25">
      <c r="A48" s="31">
        <v>42</v>
      </c>
      <c r="B48" s="49"/>
      <c r="C48" s="50" t="s">
        <v>69</v>
      </c>
      <c r="D48" s="51" t="s">
        <v>37</v>
      </c>
      <c r="E48" s="52" t="s">
        <v>70</v>
      </c>
      <c r="F48" s="53">
        <v>42804</v>
      </c>
      <c r="G48" s="54" t="s">
        <v>44</v>
      </c>
      <c r="H48" s="55">
        <v>192</v>
      </c>
      <c r="I48" s="55">
        <v>1</v>
      </c>
      <c r="J48" s="93">
        <v>1</v>
      </c>
      <c r="K48" s="56">
        <v>18</v>
      </c>
      <c r="L48" s="57">
        <v>0</v>
      </c>
      <c r="M48" s="58">
        <v>0</v>
      </c>
      <c r="N48" s="57">
        <v>0</v>
      </c>
      <c r="O48" s="58">
        <v>0</v>
      </c>
      <c r="P48" s="57">
        <v>0</v>
      </c>
      <c r="Q48" s="58">
        <v>0</v>
      </c>
      <c r="R48" s="59">
        <f t="shared" si="10"/>
        <v>0</v>
      </c>
      <c r="S48" s="60">
        <f t="shared" si="11"/>
        <v>0</v>
      </c>
      <c r="T48" s="63">
        <v>2376</v>
      </c>
      <c r="U48" s="81">
        <v>475</v>
      </c>
      <c r="V48" s="61">
        <f>U48/J48</f>
        <v>475</v>
      </c>
      <c r="W48" s="62">
        <f t="shared" si="12"/>
        <v>5.002105263157895</v>
      </c>
      <c r="X48" s="65">
        <v>1020</v>
      </c>
      <c r="Y48" s="66">
        <v>102</v>
      </c>
      <c r="Z48" s="67">
        <f t="shared" si="8"/>
        <v>1.3294117647058823</v>
      </c>
      <c r="AA48" s="67">
        <f t="shared" si="9"/>
        <v>3.656862745098039</v>
      </c>
      <c r="AB48" s="79">
        <v>1368093.8</v>
      </c>
      <c r="AC48" s="80">
        <v>126122</v>
      </c>
      <c r="AD48" s="70">
        <f t="shared" si="3"/>
        <v>10.84738427871426</v>
      </c>
      <c r="AE48" s="95"/>
    </row>
    <row r="49" spans="1:31" s="29" customFormat="1" ht="11.25">
      <c r="A49" s="31">
        <v>43</v>
      </c>
      <c r="B49" s="49"/>
      <c r="C49" s="50" t="s">
        <v>59</v>
      </c>
      <c r="D49" s="51"/>
      <c r="E49" s="52" t="s">
        <v>60</v>
      </c>
      <c r="F49" s="53">
        <v>42468</v>
      </c>
      <c r="G49" s="54" t="s">
        <v>44</v>
      </c>
      <c r="H49" s="55">
        <v>20</v>
      </c>
      <c r="I49" s="55">
        <v>1</v>
      </c>
      <c r="J49" s="93">
        <v>1</v>
      </c>
      <c r="K49" s="56">
        <v>12</v>
      </c>
      <c r="L49" s="57">
        <v>0</v>
      </c>
      <c r="M49" s="58">
        <v>0</v>
      </c>
      <c r="N49" s="57">
        <v>0</v>
      </c>
      <c r="O49" s="58">
        <v>0</v>
      </c>
      <c r="P49" s="57">
        <v>0</v>
      </c>
      <c r="Q49" s="58">
        <v>0</v>
      </c>
      <c r="R49" s="59">
        <f t="shared" si="10"/>
        <v>0</v>
      </c>
      <c r="S49" s="60">
        <f t="shared" si="11"/>
        <v>0</v>
      </c>
      <c r="T49" s="63">
        <v>2376</v>
      </c>
      <c r="U49" s="81">
        <v>475</v>
      </c>
      <c r="V49" s="61">
        <f>U49/J49</f>
        <v>475</v>
      </c>
      <c r="W49" s="62">
        <f t="shared" si="12"/>
        <v>5.002105263157895</v>
      </c>
      <c r="X49" s="65">
        <v>1425.6</v>
      </c>
      <c r="Y49" s="66">
        <v>285</v>
      </c>
      <c r="Z49" s="67">
        <f t="shared" si="8"/>
        <v>0.6666666666666667</v>
      </c>
      <c r="AA49" s="67">
        <f t="shared" si="9"/>
        <v>0.6666666666666666</v>
      </c>
      <c r="AB49" s="79">
        <v>384193.37</v>
      </c>
      <c r="AC49" s="80">
        <v>27961</v>
      </c>
      <c r="AD49" s="70">
        <f t="shared" si="3"/>
        <v>13.740330102642966</v>
      </c>
      <c r="AE49" s="95"/>
    </row>
    <row r="50" spans="1:31" s="29" customFormat="1" ht="11.25">
      <c r="A50" s="31">
        <v>44</v>
      </c>
      <c r="B50" s="49"/>
      <c r="C50" s="50" t="s">
        <v>45</v>
      </c>
      <c r="D50" s="51" t="s">
        <v>36</v>
      </c>
      <c r="E50" s="52" t="s">
        <v>46</v>
      </c>
      <c r="F50" s="53">
        <v>42396</v>
      </c>
      <c r="G50" s="54" t="s">
        <v>47</v>
      </c>
      <c r="H50" s="55">
        <v>9</v>
      </c>
      <c r="I50" s="55">
        <v>1</v>
      </c>
      <c r="J50" s="93">
        <v>1</v>
      </c>
      <c r="K50" s="56">
        <v>17</v>
      </c>
      <c r="L50" s="57">
        <v>0</v>
      </c>
      <c r="M50" s="58">
        <v>0</v>
      </c>
      <c r="N50" s="57">
        <v>0</v>
      </c>
      <c r="O50" s="58">
        <v>0</v>
      </c>
      <c r="P50" s="57">
        <v>0</v>
      </c>
      <c r="Q50" s="58">
        <v>0</v>
      </c>
      <c r="R50" s="59">
        <f t="shared" si="10"/>
        <v>0</v>
      </c>
      <c r="S50" s="60">
        <f t="shared" si="11"/>
        <v>0</v>
      </c>
      <c r="T50" s="63">
        <v>2376</v>
      </c>
      <c r="U50" s="64">
        <v>475</v>
      </c>
      <c r="V50" s="61">
        <f>U50/J50</f>
        <v>475</v>
      </c>
      <c r="W50" s="62">
        <f t="shared" si="12"/>
        <v>5.002105263157895</v>
      </c>
      <c r="X50" s="65">
        <v>4752</v>
      </c>
      <c r="Y50" s="66">
        <v>950</v>
      </c>
      <c r="Z50" s="67">
        <f t="shared" si="8"/>
        <v>-0.5</v>
      </c>
      <c r="AA50" s="67">
        <f t="shared" si="9"/>
        <v>-0.5</v>
      </c>
      <c r="AB50" s="68">
        <v>249743.80000000002</v>
      </c>
      <c r="AC50" s="69">
        <v>20830</v>
      </c>
      <c r="AD50" s="70">
        <f t="shared" si="3"/>
        <v>11.989620739318292</v>
      </c>
      <c r="AE50" s="95"/>
    </row>
    <row r="51" spans="1:31" s="29" customFormat="1" ht="11.25">
      <c r="A51" s="31">
        <v>45</v>
      </c>
      <c r="B51" s="49"/>
      <c r="C51" s="50" t="s">
        <v>74</v>
      </c>
      <c r="D51" s="51" t="s">
        <v>42</v>
      </c>
      <c r="E51" s="52" t="s">
        <v>74</v>
      </c>
      <c r="F51" s="53">
        <v>42832</v>
      </c>
      <c r="G51" s="54" t="s">
        <v>47</v>
      </c>
      <c r="H51" s="55">
        <v>15</v>
      </c>
      <c r="I51" s="55">
        <v>1</v>
      </c>
      <c r="J51" s="93">
        <v>1</v>
      </c>
      <c r="K51" s="56">
        <v>12</v>
      </c>
      <c r="L51" s="57">
        <v>0</v>
      </c>
      <c r="M51" s="58">
        <v>0</v>
      </c>
      <c r="N51" s="57">
        <v>0</v>
      </c>
      <c r="O51" s="58">
        <v>0</v>
      </c>
      <c r="P51" s="57">
        <v>0</v>
      </c>
      <c r="Q51" s="58">
        <v>0</v>
      </c>
      <c r="R51" s="59">
        <f t="shared" si="10"/>
        <v>0</v>
      </c>
      <c r="S51" s="60">
        <f t="shared" si="11"/>
        <v>0</v>
      </c>
      <c r="T51" s="63">
        <v>2376</v>
      </c>
      <c r="U51" s="64">
        <v>475</v>
      </c>
      <c r="V51" s="61">
        <f>U51/J51</f>
        <v>475</v>
      </c>
      <c r="W51" s="62">
        <f t="shared" si="12"/>
        <v>5.002105263157895</v>
      </c>
      <c r="X51" s="65">
        <v>2376</v>
      </c>
      <c r="Y51" s="66">
        <v>475</v>
      </c>
      <c r="Z51" s="67">
        <f t="shared" si="8"/>
        <v>0</v>
      </c>
      <c r="AA51" s="67">
        <f t="shared" si="9"/>
        <v>0</v>
      </c>
      <c r="AB51" s="68">
        <v>113993.2</v>
      </c>
      <c r="AC51" s="69">
        <v>11048</v>
      </c>
      <c r="AD51" s="70">
        <f t="shared" si="3"/>
        <v>10.317994207096307</v>
      </c>
      <c r="AE51" s="95"/>
    </row>
    <row r="52" spans="1:31" s="29" customFormat="1" ht="11.25">
      <c r="A52" s="31">
        <v>46</v>
      </c>
      <c r="B52" s="49"/>
      <c r="C52" s="50" t="s">
        <v>61</v>
      </c>
      <c r="D52" s="51"/>
      <c r="E52" s="52" t="s">
        <v>61</v>
      </c>
      <c r="F52" s="53">
        <v>42706</v>
      </c>
      <c r="G52" s="54" t="s">
        <v>48</v>
      </c>
      <c r="H52" s="55">
        <v>10</v>
      </c>
      <c r="I52" s="55">
        <v>1</v>
      </c>
      <c r="J52" s="93">
        <v>1</v>
      </c>
      <c r="K52" s="56">
        <v>14</v>
      </c>
      <c r="L52" s="57">
        <v>0</v>
      </c>
      <c r="M52" s="58">
        <v>0</v>
      </c>
      <c r="N52" s="57">
        <v>0</v>
      </c>
      <c r="O52" s="58">
        <v>0</v>
      </c>
      <c r="P52" s="57">
        <v>0</v>
      </c>
      <c r="Q52" s="58">
        <v>0</v>
      </c>
      <c r="R52" s="59">
        <f t="shared" si="10"/>
        <v>0</v>
      </c>
      <c r="S52" s="60">
        <f t="shared" si="11"/>
        <v>0</v>
      </c>
      <c r="T52" s="63">
        <v>2376</v>
      </c>
      <c r="U52" s="64">
        <v>475</v>
      </c>
      <c r="V52" s="61">
        <f>U52/J52</f>
        <v>475</v>
      </c>
      <c r="W52" s="62">
        <f t="shared" si="12"/>
        <v>5.002105263157895</v>
      </c>
      <c r="X52" s="65">
        <v>2376</v>
      </c>
      <c r="Y52" s="66">
        <v>475</v>
      </c>
      <c r="Z52" s="67">
        <f t="shared" si="8"/>
        <v>0</v>
      </c>
      <c r="AA52" s="67">
        <f t="shared" si="9"/>
        <v>0</v>
      </c>
      <c r="AB52" s="68">
        <v>70376.34</v>
      </c>
      <c r="AC52" s="69">
        <v>9006</v>
      </c>
      <c r="AD52" s="70">
        <f t="shared" si="3"/>
        <v>7.814383744170552</v>
      </c>
      <c r="AE52" s="95"/>
    </row>
    <row r="53" spans="1:31" s="29" customFormat="1" ht="11.25">
      <c r="A53" s="31">
        <v>47</v>
      </c>
      <c r="B53" s="49"/>
      <c r="C53" s="50" t="s">
        <v>67</v>
      </c>
      <c r="D53" s="51" t="s">
        <v>38</v>
      </c>
      <c r="E53" s="52" t="s">
        <v>67</v>
      </c>
      <c r="F53" s="53">
        <v>42790</v>
      </c>
      <c r="G53" s="54" t="s">
        <v>47</v>
      </c>
      <c r="H53" s="55">
        <v>9</v>
      </c>
      <c r="I53" s="55">
        <v>1</v>
      </c>
      <c r="J53" s="93">
        <v>1</v>
      </c>
      <c r="K53" s="56">
        <v>14</v>
      </c>
      <c r="L53" s="57">
        <v>0</v>
      </c>
      <c r="M53" s="58">
        <v>0</v>
      </c>
      <c r="N53" s="57">
        <v>0</v>
      </c>
      <c r="O53" s="58">
        <v>0</v>
      </c>
      <c r="P53" s="57">
        <v>0</v>
      </c>
      <c r="Q53" s="58">
        <v>0</v>
      </c>
      <c r="R53" s="59">
        <f t="shared" si="10"/>
        <v>0</v>
      </c>
      <c r="S53" s="60">
        <f t="shared" si="11"/>
        <v>0</v>
      </c>
      <c r="T53" s="63">
        <v>2376</v>
      </c>
      <c r="U53" s="64">
        <v>475</v>
      </c>
      <c r="V53" s="61">
        <f>U53/J53</f>
        <v>475</v>
      </c>
      <c r="W53" s="62">
        <f t="shared" si="12"/>
        <v>5.002105263157895</v>
      </c>
      <c r="X53" s="65">
        <v>1599.5</v>
      </c>
      <c r="Y53" s="66">
        <v>128</v>
      </c>
      <c r="Z53" s="67">
        <f t="shared" si="8"/>
        <v>0.485464207564864</v>
      </c>
      <c r="AA53" s="67">
        <f t="shared" si="9"/>
        <v>2.7109375</v>
      </c>
      <c r="AB53" s="68">
        <v>102174.90000000001</v>
      </c>
      <c r="AC53" s="69">
        <v>8567</v>
      </c>
      <c r="AD53" s="70">
        <f t="shared" si="3"/>
        <v>11.926567059647486</v>
      </c>
      <c r="AE53" s="95"/>
    </row>
    <row r="54" spans="1:31" s="29" customFormat="1" ht="11.25">
      <c r="A54" s="31">
        <v>48</v>
      </c>
      <c r="B54" s="49"/>
      <c r="C54" s="50" t="s">
        <v>103</v>
      </c>
      <c r="D54" s="51" t="s">
        <v>31</v>
      </c>
      <c r="E54" s="52" t="s">
        <v>104</v>
      </c>
      <c r="F54" s="53">
        <v>42916</v>
      </c>
      <c r="G54" s="54" t="s">
        <v>51</v>
      </c>
      <c r="H54" s="55">
        <v>45</v>
      </c>
      <c r="I54" s="55">
        <v>1</v>
      </c>
      <c r="J54" s="93">
        <v>1</v>
      </c>
      <c r="K54" s="56">
        <v>7</v>
      </c>
      <c r="L54" s="57">
        <v>0</v>
      </c>
      <c r="M54" s="58">
        <v>0</v>
      </c>
      <c r="N54" s="57">
        <v>0</v>
      </c>
      <c r="O54" s="58">
        <v>0</v>
      </c>
      <c r="P54" s="57">
        <v>0</v>
      </c>
      <c r="Q54" s="58">
        <v>0</v>
      </c>
      <c r="R54" s="59">
        <f t="shared" si="10"/>
        <v>0</v>
      </c>
      <c r="S54" s="60">
        <f t="shared" si="11"/>
        <v>0</v>
      </c>
      <c r="T54" s="63">
        <v>2376</v>
      </c>
      <c r="U54" s="64">
        <v>475</v>
      </c>
      <c r="V54" s="61">
        <f>U54/J54</f>
        <v>475</v>
      </c>
      <c r="W54" s="62">
        <f t="shared" si="12"/>
        <v>5.002105263157895</v>
      </c>
      <c r="X54" s="65">
        <v>5013.66</v>
      </c>
      <c r="Y54" s="66">
        <v>501</v>
      </c>
      <c r="Z54" s="67">
        <f t="shared" si="8"/>
        <v>-0.5260947092543172</v>
      </c>
      <c r="AA54" s="67">
        <f t="shared" si="9"/>
        <v>-0.05189620758483034</v>
      </c>
      <c r="AB54" s="68">
        <v>76350.78000000001</v>
      </c>
      <c r="AC54" s="69">
        <v>7382</v>
      </c>
      <c r="AD54" s="70">
        <f t="shared" si="3"/>
        <v>10.342831211053916</v>
      </c>
      <c r="AE54" s="95"/>
    </row>
    <row r="55" spans="1:31" s="29" customFormat="1" ht="11.25">
      <c r="A55" s="31">
        <v>49</v>
      </c>
      <c r="B55" s="49"/>
      <c r="C55" s="84" t="s">
        <v>105</v>
      </c>
      <c r="D55" s="51" t="s">
        <v>42</v>
      </c>
      <c r="E55" s="85" t="s">
        <v>106</v>
      </c>
      <c r="F55" s="53">
        <v>42923</v>
      </c>
      <c r="G55" s="54" t="s">
        <v>44</v>
      </c>
      <c r="H55" s="55">
        <v>27</v>
      </c>
      <c r="I55" s="55">
        <v>1</v>
      </c>
      <c r="J55" s="93">
        <v>1</v>
      </c>
      <c r="K55" s="56">
        <v>5</v>
      </c>
      <c r="L55" s="57">
        <v>0</v>
      </c>
      <c r="M55" s="58">
        <v>0</v>
      </c>
      <c r="N55" s="57">
        <v>0</v>
      </c>
      <c r="O55" s="58">
        <v>0</v>
      </c>
      <c r="P55" s="57">
        <v>0</v>
      </c>
      <c r="Q55" s="58">
        <v>0</v>
      </c>
      <c r="R55" s="59">
        <f t="shared" si="10"/>
        <v>0</v>
      </c>
      <c r="S55" s="60">
        <f t="shared" si="11"/>
        <v>0</v>
      </c>
      <c r="T55" s="63">
        <v>2376</v>
      </c>
      <c r="U55" s="81">
        <v>475</v>
      </c>
      <c r="V55" s="61">
        <f>U55/J55</f>
        <v>475</v>
      </c>
      <c r="W55" s="62">
        <f t="shared" si="12"/>
        <v>5.002105263157895</v>
      </c>
      <c r="X55" s="65">
        <v>1590</v>
      </c>
      <c r="Y55" s="66">
        <v>144</v>
      </c>
      <c r="Z55" s="67">
        <f t="shared" si="8"/>
        <v>0.49433962264150944</v>
      </c>
      <c r="AA55" s="67">
        <f t="shared" si="9"/>
        <v>2.298611111111111</v>
      </c>
      <c r="AB55" s="79">
        <v>83238.3</v>
      </c>
      <c r="AC55" s="80">
        <v>5874</v>
      </c>
      <c r="AD55" s="70">
        <f t="shared" si="3"/>
        <v>14.170633299284985</v>
      </c>
      <c r="AE55" s="95"/>
    </row>
    <row r="56" spans="1:31" s="29" customFormat="1" ht="11.25">
      <c r="A56" s="31">
        <v>50</v>
      </c>
      <c r="B56" s="49"/>
      <c r="C56" s="50" t="s">
        <v>95</v>
      </c>
      <c r="D56" s="51" t="s">
        <v>42</v>
      </c>
      <c r="E56" s="52" t="s">
        <v>96</v>
      </c>
      <c r="F56" s="53">
        <v>42902</v>
      </c>
      <c r="G56" s="54" t="s">
        <v>47</v>
      </c>
      <c r="H56" s="55">
        <v>10</v>
      </c>
      <c r="I56" s="55">
        <v>1</v>
      </c>
      <c r="J56" s="93">
        <v>1</v>
      </c>
      <c r="K56" s="56">
        <v>8</v>
      </c>
      <c r="L56" s="57">
        <v>0</v>
      </c>
      <c r="M56" s="58">
        <v>0</v>
      </c>
      <c r="N56" s="57">
        <v>0</v>
      </c>
      <c r="O56" s="58">
        <v>0</v>
      </c>
      <c r="P56" s="57">
        <v>0</v>
      </c>
      <c r="Q56" s="58">
        <v>0</v>
      </c>
      <c r="R56" s="59">
        <f t="shared" si="10"/>
        <v>0</v>
      </c>
      <c r="S56" s="60">
        <f t="shared" si="11"/>
        <v>0</v>
      </c>
      <c r="T56" s="63">
        <v>2376</v>
      </c>
      <c r="U56" s="64">
        <v>475</v>
      </c>
      <c r="V56" s="61">
        <f>U56/J56</f>
        <v>475</v>
      </c>
      <c r="W56" s="62">
        <f t="shared" si="12"/>
        <v>5.002105263157895</v>
      </c>
      <c r="X56" s="65">
        <v>180.000000008447</v>
      </c>
      <c r="Y56" s="66">
        <v>18</v>
      </c>
      <c r="Z56" s="67">
        <f t="shared" si="8"/>
        <v>12.199999999380555</v>
      </c>
      <c r="AA56" s="67">
        <f t="shared" si="9"/>
        <v>25.38888888888889</v>
      </c>
      <c r="AB56" s="68">
        <v>40166.8</v>
      </c>
      <c r="AC56" s="69">
        <v>3372</v>
      </c>
      <c r="AD56" s="70">
        <f t="shared" si="3"/>
        <v>11.911862396204034</v>
      </c>
      <c r="AE56" s="95"/>
    </row>
    <row r="57" spans="1:31" s="29" customFormat="1" ht="11.25">
      <c r="A57" s="31">
        <v>51</v>
      </c>
      <c r="B57" s="49"/>
      <c r="C57" s="72" t="s">
        <v>98</v>
      </c>
      <c r="D57" s="73" t="s">
        <v>36</v>
      </c>
      <c r="E57" s="74" t="s">
        <v>99</v>
      </c>
      <c r="F57" s="75">
        <v>42902</v>
      </c>
      <c r="G57" s="54" t="s">
        <v>34</v>
      </c>
      <c r="H57" s="76">
        <v>333</v>
      </c>
      <c r="I57" s="76">
        <v>3</v>
      </c>
      <c r="J57" s="93">
        <v>3</v>
      </c>
      <c r="K57" s="56">
        <v>10</v>
      </c>
      <c r="L57" s="57">
        <v>1061</v>
      </c>
      <c r="M57" s="58">
        <v>113</v>
      </c>
      <c r="N57" s="57">
        <v>903</v>
      </c>
      <c r="O57" s="58">
        <v>73</v>
      </c>
      <c r="P57" s="57">
        <v>870</v>
      </c>
      <c r="Q57" s="58">
        <v>79</v>
      </c>
      <c r="R57" s="59">
        <f t="shared" si="10"/>
        <v>2834</v>
      </c>
      <c r="S57" s="60">
        <f t="shared" si="11"/>
        <v>265</v>
      </c>
      <c r="T57" s="63">
        <v>4660</v>
      </c>
      <c r="U57" s="81">
        <v>457</v>
      </c>
      <c r="V57" s="61">
        <f>U57/J57</f>
        <v>152.33333333333334</v>
      </c>
      <c r="W57" s="62">
        <f t="shared" si="12"/>
        <v>10.196936542669585</v>
      </c>
      <c r="X57" s="77">
        <v>6366</v>
      </c>
      <c r="Y57" s="78">
        <v>620</v>
      </c>
      <c r="Z57" s="67">
        <f t="shared" si="8"/>
        <v>-0.2679861765629909</v>
      </c>
      <c r="AA57" s="67">
        <f t="shared" si="9"/>
        <v>-0.2629032258064516</v>
      </c>
      <c r="AB57" s="79">
        <v>9785515</v>
      </c>
      <c r="AC57" s="80">
        <v>828681</v>
      </c>
      <c r="AD57" s="70">
        <f t="shared" si="3"/>
        <v>11.808542732366254</v>
      </c>
      <c r="AE57" s="95"/>
    </row>
    <row r="58" spans="1:31" s="29" customFormat="1" ht="11.25">
      <c r="A58" s="31">
        <v>52</v>
      </c>
      <c r="B58" s="49"/>
      <c r="C58" s="50" t="s">
        <v>136</v>
      </c>
      <c r="D58" s="51" t="s">
        <v>31</v>
      </c>
      <c r="E58" s="52" t="s">
        <v>135</v>
      </c>
      <c r="F58" s="53">
        <v>42951</v>
      </c>
      <c r="G58" s="54" t="s">
        <v>47</v>
      </c>
      <c r="H58" s="55">
        <v>11</v>
      </c>
      <c r="I58" s="55">
        <v>9</v>
      </c>
      <c r="J58" s="93">
        <v>9</v>
      </c>
      <c r="K58" s="56">
        <v>3</v>
      </c>
      <c r="L58" s="57">
        <v>672</v>
      </c>
      <c r="M58" s="58">
        <v>55</v>
      </c>
      <c r="N58" s="57">
        <v>1475</v>
      </c>
      <c r="O58" s="58">
        <v>114</v>
      </c>
      <c r="P58" s="57">
        <v>1097</v>
      </c>
      <c r="Q58" s="58">
        <v>76</v>
      </c>
      <c r="R58" s="59">
        <f t="shared" si="10"/>
        <v>3244</v>
      </c>
      <c r="S58" s="60">
        <f t="shared" si="11"/>
        <v>245</v>
      </c>
      <c r="T58" s="63">
        <v>5583</v>
      </c>
      <c r="U58" s="64">
        <v>437</v>
      </c>
      <c r="V58" s="61">
        <f>U58/J58</f>
        <v>48.55555555555556</v>
      </c>
      <c r="W58" s="62">
        <f t="shared" si="12"/>
        <v>12.775743707093822</v>
      </c>
      <c r="X58" s="65">
        <v>11423.05</v>
      </c>
      <c r="Y58" s="66">
        <v>956</v>
      </c>
      <c r="Z58" s="67">
        <f t="shared" si="8"/>
        <v>-0.511251373319735</v>
      </c>
      <c r="AA58" s="67">
        <f t="shared" si="9"/>
        <v>-0.5428870292887029</v>
      </c>
      <c r="AB58" s="68">
        <v>36119.05</v>
      </c>
      <c r="AC58" s="69">
        <v>2730</v>
      </c>
      <c r="AD58" s="70">
        <f t="shared" si="3"/>
        <v>13.230421245421246</v>
      </c>
      <c r="AE58" s="95"/>
    </row>
    <row r="59" spans="1:31" s="29" customFormat="1" ht="11.25">
      <c r="A59" s="31">
        <v>53</v>
      </c>
      <c r="B59" s="49"/>
      <c r="C59" s="50" t="s">
        <v>114</v>
      </c>
      <c r="D59" s="51" t="s">
        <v>37</v>
      </c>
      <c r="E59" s="52" t="s">
        <v>113</v>
      </c>
      <c r="F59" s="53">
        <v>42930</v>
      </c>
      <c r="G59" s="54" t="s">
        <v>44</v>
      </c>
      <c r="H59" s="55">
        <v>210</v>
      </c>
      <c r="I59" s="55">
        <v>3</v>
      </c>
      <c r="J59" s="93">
        <v>3</v>
      </c>
      <c r="K59" s="56">
        <v>6</v>
      </c>
      <c r="L59" s="57">
        <v>0</v>
      </c>
      <c r="M59" s="58">
        <v>0</v>
      </c>
      <c r="N59" s="57">
        <v>0</v>
      </c>
      <c r="O59" s="58">
        <v>0</v>
      </c>
      <c r="P59" s="57">
        <v>0</v>
      </c>
      <c r="Q59" s="58">
        <v>0</v>
      </c>
      <c r="R59" s="59">
        <f t="shared" si="10"/>
        <v>0</v>
      </c>
      <c r="S59" s="60">
        <f t="shared" si="11"/>
        <v>0</v>
      </c>
      <c r="T59" s="63">
        <v>2400.2</v>
      </c>
      <c r="U59" s="81">
        <v>425</v>
      </c>
      <c r="V59" s="61">
        <f>U59/J59</f>
        <v>141.66666666666666</v>
      </c>
      <c r="W59" s="62">
        <f t="shared" si="12"/>
        <v>5.6475294117647055</v>
      </c>
      <c r="X59" s="65">
        <v>639</v>
      </c>
      <c r="Y59" s="66">
        <v>81</v>
      </c>
      <c r="Z59" s="67">
        <f t="shared" si="8"/>
        <v>2.756181533646322</v>
      </c>
      <c r="AA59" s="67">
        <f t="shared" si="9"/>
        <v>4.246913580246914</v>
      </c>
      <c r="AB59" s="79">
        <v>677648.78</v>
      </c>
      <c r="AC59" s="80">
        <v>60659</v>
      </c>
      <c r="AD59" s="70">
        <f t="shared" si="3"/>
        <v>11.171446611384956</v>
      </c>
      <c r="AE59" s="95"/>
    </row>
    <row r="60" spans="1:31" s="29" customFormat="1" ht="11.25">
      <c r="A60" s="31">
        <v>54</v>
      </c>
      <c r="B60" s="49"/>
      <c r="C60" s="50" t="s">
        <v>83</v>
      </c>
      <c r="D60" s="51" t="s">
        <v>38</v>
      </c>
      <c r="E60" s="52" t="s">
        <v>84</v>
      </c>
      <c r="F60" s="53">
        <v>42846</v>
      </c>
      <c r="G60" s="54" t="s">
        <v>119</v>
      </c>
      <c r="H60" s="55">
        <v>246</v>
      </c>
      <c r="I60" s="55">
        <v>3</v>
      </c>
      <c r="J60" s="93">
        <v>3</v>
      </c>
      <c r="K60" s="56">
        <v>16</v>
      </c>
      <c r="L60" s="57">
        <v>0</v>
      </c>
      <c r="M60" s="58">
        <v>0</v>
      </c>
      <c r="N60" s="57">
        <v>0</v>
      </c>
      <c r="O60" s="58">
        <v>0</v>
      </c>
      <c r="P60" s="57">
        <v>0</v>
      </c>
      <c r="Q60" s="58">
        <v>0</v>
      </c>
      <c r="R60" s="59">
        <f t="shared" si="10"/>
        <v>0</v>
      </c>
      <c r="S60" s="60">
        <f t="shared" si="11"/>
        <v>0</v>
      </c>
      <c r="T60" s="63">
        <v>2688.1</v>
      </c>
      <c r="U60" s="64">
        <v>401</v>
      </c>
      <c r="V60" s="61">
        <f>U60/J60</f>
        <v>133.66666666666666</v>
      </c>
      <c r="W60" s="62">
        <f t="shared" si="12"/>
        <v>6.7034912718204485</v>
      </c>
      <c r="X60" s="65">
        <v>33087.21</v>
      </c>
      <c r="Y60" s="66">
        <v>6512</v>
      </c>
      <c r="Z60" s="67">
        <f t="shared" si="8"/>
        <v>-0.9187571269986198</v>
      </c>
      <c r="AA60" s="67">
        <f t="shared" si="9"/>
        <v>-0.9384213759213759</v>
      </c>
      <c r="AB60" s="68">
        <v>4951171.54</v>
      </c>
      <c r="AC60" s="69">
        <v>457665</v>
      </c>
      <c r="AD60" s="70">
        <f t="shared" si="3"/>
        <v>10.818331181104083</v>
      </c>
      <c r="AE60" s="95"/>
    </row>
    <row r="61" spans="1:30" s="29" customFormat="1" ht="11.25">
      <c r="A61" s="31">
        <v>55</v>
      </c>
      <c r="B61" s="49"/>
      <c r="C61" s="50" t="s">
        <v>122</v>
      </c>
      <c r="D61" s="51" t="s">
        <v>31</v>
      </c>
      <c r="E61" s="52" t="s">
        <v>121</v>
      </c>
      <c r="F61" s="53">
        <v>42937</v>
      </c>
      <c r="G61" s="54" t="s">
        <v>44</v>
      </c>
      <c r="H61" s="55">
        <v>134</v>
      </c>
      <c r="I61" s="55">
        <v>3</v>
      </c>
      <c r="J61" s="93">
        <v>3</v>
      </c>
      <c r="K61" s="56">
        <v>5</v>
      </c>
      <c r="L61" s="57">
        <v>677</v>
      </c>
      <c r="M61" s="58">
        <v>43</v>
      </c>
      <c r="N61" s="57">
        <v>1073</v>
      </c>
      <c r="O61" s="58">
        <v>70</v>
      </c>
      <c r="P61" s="57">
        <v>1119</v>
      </c>
      <c r="Q61" s="58">
        <v>72</v>
      </c>
      <c r="R61" s="59">
        <f t="shared" si="10"/>
        <v>2869</v>
      </c>
      <c r="S61" s="60">
        <f t="shared" si="11"/>
        <v>185</v>
      </c>
      <c r="T61" s="63">
        <v>4947</v>
      </c>
      <c r="U61" s="81">
        <v>335</v>
      </c>
      <c r="V61" s="61">
        <f>U61/J61</f>
        <v>111.66666666666667</v>
      </c>
      <c r="W61" s="62">
        <f t="shared" si="12"/>
        <v>14.767164179104478</v>
      </c>
      <c r="X61" s="65">
        <v>14283.71</v>
      </c>
      <c r="Y61" s="66">
        <v>1293</v>
      </c>
      <c r="Z61" s="67">
        <f t="shared" si="8"/>
        <v>-0.6536614086956399</v>
      </c>
      <c r="AA61" s="67">
        <f t="shared" si="9"/>
        <v>-0.7409126063418406</v>
      </c>
      <c r="AB61" s="79">
        <v>513031.7</v>
      </c>
      <c r="AC61" s="80">
        <v>44858</v>
      </c>
      <c r="AD61" s="70">
        <f t="shared" si="3"/>
        <v>11.436793882919435</v>
      </c>
    </row>
    <row r="62" spans="1:30" s="29" customFormat="1" ht="11.25">
      <c r="A62" s="31">
        <v>56</v>
      </c>
      <c r="B62" s="49"/>
      <c r="C62" s="50" t="s">
        <v>126</v>
      </c>
      <c r="D62" s="51" t="s">
        <v>36</v>
      </c>
      <c r="E62" s="52" t="s">
        <v>127</v>
      </c>
      <c r="F62" s="53">
        <v>42944</v>
      </c>
      <c r="G62" s="54" t="s">
        <v>44</v>
      </c>
      <c r="H62" s="55">
        <v>166</v>
      </c>
      <c r="I62" s="55">
        <v>7</v>
      </c>
      <c r="J62" s="93">
        <v>7</v>
      </c>
      <c r="K62" s="56">
        <v>4</v>
      </c>
      <c r="L62" s="57">
        <v>647</v>
      </c>
      <c r="M62" s="58">
        <v>71</v>
      </c>
      <c r="N62" s="57">
        <v>500</v>
      </c>
      <c r="O62" s="58">
        <v>53</v>
      </c>
      <c r="P62" s="57">
        <v>432</v>
      </c>
      <c r="Q62" s="58">
        <v>48</v>
      </c>
      <c r="R62" s="59">
        <f t="shared" si="10"/>
        <v>1579</v>
      </c>
      <c r="S62" s="60">
        <f t="shared" si="11"/>
        <v>172</v>
      </c>
      <c r="T62" s="63">
        <v>2754</v>
      </c>
      <c r="U62" s="81">
        <v>307</v>
      </c>
      <c r="V62" s="61">
        <f>U62/J62</f>
        <v>43.857142857142854</v>
      </c>
      <c r="W62" s="62">
        <f t="shared" si="12"/>
        <v>8.970684039087947</v>
      </c>
      <c r="X62" s="65">
        <v>25892.51</v>
      </c>
      <c r="Y62" s="66">
        <v>2588</v>
      </c>
      <c r="Z62" s="67">
        <f t="shared" si="8"/>
        <v>-0.8936371946945275</v>
      </c>
      <c r="AA62" s="67">
        <f t="shared" si="9"/>
        <v>-0.8813755795981453</v>
      </c>
      <c r="AB62" s="79">
        <v>638211.8300000001</v>
      </c>
      <c r="AC62" s="80">
        <v>56485</v>
      </c>
      <c r="AD62" s="70">
        <f t="shared" si="3"/>
        <v>11.298784279012128</v>
      </c>
    </row>
    <row r="63" spans="1:30" s="29" customFormat="1" ht="11.25">
      <c r="A63" s="31">
        <v>57</v>
      </c>
      <c r="B63" s="49"/>
      <c r="C63" s="50" t="s">
        <v>180</v>
      </c>
      <c r="D63" s="51" t="s">
        <v>33</v>
      </c>
      <c r="E63" s="52" t="s">
        <v>181</v>
      </c>
      <c r="F63" s="53">
        <v>42986</v>
      </c>
      <c r="G63" s="54" t="s">
        <v>47</v>
      </c>
      <c r="H63" s="55">
        <v>6</v>
      </c>
      <c r="I63" s="55">
        <v>6</v>
      </c>
      <c r="J63" s="93">
        <v>6</v>
      </c>
      <c r="K63" s="56">
        <v>0</v>
      </c>
      <c r="L63" s="57"/>
      <c r="M63" s="58"/>
      <c r="N63" s="57"/>
      <c r="O63" s="58"/>
      <c r="P63" s="57"/>
      <c r="Q63" s="58"/>
      <c r="R63" s="59"/>
      <c r="S63" s="60"/>
      <c r="T63" s="63">
        <v>3888.5</v>
      </c>
      <c r="U63" s="64">
        <v>306</v>
      </c>
      <c r="V63" s="61">
        <f>U63/J63</f>
        <v>51</v>
      </c>
      <c r="W63" s="62">
        <f t="shared" si="12"/>
        <v>12.707516339869281</v>
      </c>
      <c r="X63" s="65"/>
      <c r="Y63" s="66"/>
      <c r="Z63" s="67"/>
      <c r="AA63" s="67"/>
      <c r="AB63" s="68">
        <v>3888.5</v>
      </c>
      <c r="AC63" s="69">
        <v>306</v>
      </c>
      <c r="AD63" s="70">
        <f t="shared" si="3"/>
        <v>12.707516339869281</v>
      </c>
    </row>
    <row r="64" spans="1:30" s="29" customFormat="1" ht="11.25">
      <c r="A64" s="31">
        <v>58</v>
      </c>
      <c r="B64" s="49"/>
      <c r="C64" s="50" t="s">
        <v>157</v>
      </c>
      <c r="D64" s="51" t="s">
        <v>31</v>
      </c>
      <c r="E64" s="52" t="s">
        <v>158</v>
      </c>
      <c r="F64" s="53">
        <v>42958</v>
      </c>
      <c r="G64" s="54" t="s">
        <v>50</v>
      </c>
      <c r="H64" s="55">
        <v>31</v>
      </c>
      <c r="I64" s="55">
        <v>8</v>
      </c>
      <c r="J64" s="93">
        <v>8</v>
      </c>
      <c r="K64" s="56">
        <v>2</v>
      </c>
      <c r="L64" s="57">
        <v>634</v>
      </c>
      <c r="M64" s="58">
        <v>34</v>
      </c>
      <c r="N64" s="57">
        <v>893</v>
      </c>
      <c r="O64" s="58">
        <v>48</v>
      </c>
      <c r="P64" s="57">
        <v>1115</v>
      </c>
      <c r="Q64" s="58">
        <v>53</v>
      </c>
      <c r="R64" s="59">
        <f aca="true" t="shared" si="13" ref="R64:R81">L64+N64+P64</f>
        <v>2642</v>
      </c>
      <c r="S64" s="60">
        <f aca="true" t="shared" si="14" ref="S64:S81">M64+O64+Q64</f>
        <v>135</v>
      </c>
      <c r="T64" s="63">
        <v>4963.5</v>
      </c>
      <c r="U64" s="81">
        <v>280</v>
      </c>
      <c r="V64" s="61">
        <f>U64/J64</f>
        <v>35</v>
      </c>
      <c r="W64" s="62">
        <f t="shared" si="12"/>
        <v>17.726785714285715</v>
      </c>
      <c r="X64" s="65">
        <v>29631.5</v>
      </c>
      <c r="Y64" s="66">
        <v>1983</v>
      </c>
      <c r="Z64" s="67">
        <f aca="true" t="shared" si="15" ref="Z64:Z81">IF(X64&lt;&gt;0,-(X64-T64)/X64,"")</f>
        <v>-0.8324924489141623</v>
      </c>
      <c r="AA64" s="67">
        <f aca="true" t="shared" si="16" ref="AA64:AA81">IF(Y64&lt;&gt;0,-(Y64-U64)/Y64,"")</f>
        <v>-0.8587997982854261</v>
      </c>
      <c r="AB64" s="79">
        <v>34595</v>
      </c>
      <c r="AC64" s="80">
        <v>2263</v>
      </c>
      <c r="AD64" s="70">
        <f t="shared" si="3"/>
        <v>15.287229341581972</v>
      </c>
    </row>
    <row r="65" spans="1:30" s="29" customFormat="1" ht="11.25">
      <c r="A65" s="31">
        <v>59</v>
      </c>
      <c r="B65" s="49"/>
      <c r="C65" s="72" t="s">
        <v>93</v>
      </c>
      <c r="D65" s="73" t="s">
        <v>36</v>
      </c>
      <c r="E65" s="74" t="s">
        <v>92</v>
      </c>
      <c r="F65" s="75">
        <v>42881</v>
      </c>
      <c r="G65" s="54" t="s">
        <v>34</v>
      </c>
      <c r="H65" s="76">
        <v>374</v>
      </c>
      <c r="I65" s="76">
        <v>1</v>
      </c>
      <c r="J65" s="93">
        <v>1</v>
      </c>
      <c r="K65" s="56">
        <v>13</v>
      </c>
      <c r="L65" s="57">
        <v>291</v>
      </c>
      <c r="M65" s="58">
        <v>19</v>
      </c>
      <c r="N65" s="57">
        <v>1026</v>
      </c>
      <c r="O65" s="58">
        <v>66</v>
      </c>
      <c r="P65" s="57">
        <v>753</v>
      </c>
      <c r="Q65" s="58">
        <v>49</v>
      </c>
      <c r="R65" s="59">
        <f t="shared" si="13"/>
        <v>2070</v>
      </c>
      <c r="S65" s="60">
        <f t="shared" si="14"/>
        <v>134</v>
      </c>
      <c r="T65" s="63">
        <v>3720</v>
      </c>
      <c r="U65" s="81">
        <v>242</v>
      </c>
      <c r="V65" s="61">
        <f>U65/J65</f>
        <v>242</v>
      </c>
      <c r="W65" s="62">
        <f t="shared" si="12"/>
        <v>15.37190082644628</v>
      </c>
      <c r="X65" s="77">
        <v>41677</v>
      </c>
      <c r="Y65" s="78">
        <v>3525</v>
      </c>
      <c r="Z65" s="67">
        <f t="shared" si="15"/>
        <v>-0.9107421359502843</v>
      </c>
      <c r="AA65" s="67">
        <f t="shared" si="16"/>
        <v>-0.9313475177304964</v>
      </c>
      <c r="AB65" s="79">
        <v>19783836</v>
      </c>
      <c r="AC65" s="80">
        <v>1525216</v>
      </c>
      <c r="AD65" s="70">
        <f t="shared" si="3"/>
        <v>12.97116998510375</v>
      </c>
    </row>
    <row r="66" spans="1:30" s="29" customFormat="1" ht="11.25">
      <c r="A66" s="31">
        <v>60</v>
      </c>
      <c r="B66" s="82"/>
      <c r="C66" s="72" t="s">
        <v>65</v>
      </c>
      <c r="D66" s="73" t="s">
        <v>37</v>
      </c>
      <c r="E66" s="74" t="s">
        <v>66</v>
      </c>
      <c r="F66" s="75">
        <v>42790</v>
      </c>
      <c r="G66" s="54" t="s">
        <v>43</v>
      </c>
      <c r="H66" s="76">
        <v>41</v>
      </c>
      <c r="I66" s="76">
        <v>1</v>
      </c>
      <c r="J66" s="93">
        <v>1</v>
      </c>
      <c r="K66" s="56">
        <v>7</v>
      </c>
      <c r="L66" s="57">
        <v>0</v>
      </c>
      <c r="M66" s="58">
        <v>0</v>
      </c>
      <c r="N66" s="57">
        <v>0</v>
      </c>
      <c r="O66" s="58">
        <v>0</v>
      </c>
      <c r="P66" s="57">
        <v>2400</v>
      </c>
      <c r="Q66" s="58">
        <v>240</v>
      </c>
      <c r="R66" s="59">
        <f t="shared" si="13"/>
        <v>2400</v>
      </c>
      <c r="S66" s="60">
        <f t="shared" si="14"/>
        <v>240</v>
      </c>
      <c r="T66" s="63">
        <v>2400</v>
      </c>
      <c r="U66" s="64">
        <v>240</v>
      </c>
      <c r="V66" s="61">
        <f>U66/J66</f>
        <v>240</v>
      </c>
      <c r="W66" s="62">
        <f t="shared" si="12"/>
        <v>10</v>
      </c>
      <c r="X66" s="77">
        <v>1190</v>
      </c>
      <c r="Y66" s="78">
        <v>102</v>
      </c>
      <c r="Z66" s="67">
        <f t="shared" si="15"/>
        <v>1.0168067226890756</v>
      </c>
      <c r="AA66" s="67">
        <f t="shared" si="16"/>
        <v>1.3529411764705883</v>
      </c>
      <c r="AB66" s="79">
        <v>573470.39</v>
      </c>
      <c r="AC66" s="80">
        <v>37294</v>
      </c>
      <c r="AD66" s="70">
        <f t="shared" si="3"/>
        <v>15.377014801308523</v>
      </c>
    </row>
    <row r="67" spans="1:30" s="29" customFormat="1" ht="11.25">
      <c r="A67" s="31">
        <v>61</v>
      </c>
      <c r="B67" s="49"/>
      <c r="C67" s="50" t="s">
        <v>137</v>
      </c>
      <c r="D67" s="51" t="s">
        <v>42</v>
      </c>
      <c r="E67" s="52" t="s">
        <v>137</v>
      </c>
      <c r="F67" s="53">
        <v>42951</v>
      </c>
      <c r="G67" s="54" t="s">
        <v>49</v>
      </c>
      <c r="H67" s="55">
        <v>63</v>
      </c>
      <c r="I67" s="55">
        <v>4</v>
      </c>
      <c r="J67" s="93">
        <v>4</v>
      </c>
      <c r="K67" s="56">
        <v>3</v>
      </c>
      <c r="L67" s="57">
        <v>171</v>
      </c>
      <c r="M67" s="58">
        <v>15</v>
      </c>
      <c r="N67" s="57">
        <v>289</v>
      </c>
      <c r="O67" s="58">
        <v>21</v>
      </c>
      <c r="P67" s="57">
        <v>777</v>
      </c>
      <c r="Q67" s="58">
        <v>57</v>
      </c>
      <c r="R67" s="59">
        <f t="shared" si="13"/>
        <v>1237</v>
      </c>
      <c r="S67" s="60">
        <f t="shared" si="14"/>
        <v>93</v>
      </c>
      <c r="T67" s="63">
        <v>2230</v>
      </c>
      <c r="U67" s="64">
        <v>182</v>
      </c>
      <c r="V67" s="61">
        <f>U67/J67</f>
        <v>45.5</v>
      </c>
      <c r="W67" s="62">
        <f t="shared" si="12"/>
        <v>12.252747252747254</v>
      </c>
      <c r="X67" s="65">
        <v>28805</v>
      </c>
      <c r="Y67" s="66">
        <v>2579</v>
      </c>
      <c r="Z67" s="67">
        <f t="shared" si="15"/>
        <v>-0.9225828849158132</v>
      </c>
      <c r="AA67" s="67">
        <f t="shared" si="16"/>
        <v>-0.9294300116324157</v>
      </c>
      <c r="AB67" s="68">
        <v>106988.03</v>
      </c>
      <c r="AC67" s="69">
        <v>9851</v>
      </c>
      <c r="AD67" s="70">
        <f t="shared" si="3"/>
        <v>10.860626332352046</v>
      </c>
    </row>
    <row r="68" spans="1:30" s="29" customFormat="1" ht="11.25">
      <c r="A68" s="31">
        <v>62</v>
      </c>
      <c r="B68" s="49"/>
      <c r="C68" s="72" t="s">
        <v>100</v>
      </c>
      <c r="D68" s="73" t="s">
        <v>39</v>
      </c>
      <c r="E68" s="74" t="s">
        <v>101</v>
      </c>
      <c r="F68" s="75">
        <v>42909</v>
      </c>
      <c r="G68" s="54" t="s">
        <v>34</v>
      </c>
      <c r="H68" s="76">
        <v>358</v>
      </c>
      <c r="I68" s="76">
        <v>1</v>
      </c>
      <c r="J68" s="93">
        <v>1</v>
      </c>
      <c r="K68" s="56">
        <v>9</v>
      </c>
      <c r="L68" s="57">
        <v>154</v>
      </c>
      <c r="M68" s="58">
        <v>14</v>
      </c>
      <c r="N68" s="57">
        <v>243</v>
      </c>
      <c r="O68" s="58">
        <v>21</v>
      </c>
      <c r="P68" s="57">
        <v>492</v>
      </c>
      <c r="Q68" s="58">
        <v>44</v>
      </c>
      <c r="R68" s="59">
        <f t="shared" si="13"/>
        <v>889</v>
      </c>
      <c r="S68" s="60">
        <f t="shared" si="14"/>
        <v>79</v>
      </c>
      <c r="T68" s="63">
        <v>1840</v>
      </c>
      <c r="U68" s="81">
        <v>181</v>
      </c>
      <c r="V68" s="61">
        <f>U68/J68</f>
        <v>181</v>
      </c>
      <c r="W68" s="62">
        <f t="shared" si="12"/>
        <v>10.165745856353592</v>
      </c>
      <c r="X68" s="77">
        <v>35527</v>
      </c>
      <c r="Y68" s="78">
        <v>2656</v>
      </c>
      <c r="Z68" s="67">
        <f t="shared" si="15"/>
        <v>-0.9482084048751653</v>
      </c>
      <c r="AA68" s="67">
        <f t="shared" si="16"/>
        <v>-0.9318524096385542</v>
      </c>
      <c r="AB68" s="79">
        <v>9882490</v>
      </c>
      <c r="AC68" s="80">
        <v>785055</v>
      </c>
      <c r="AD68" s="70">
        <f t="shared" si="3"/>
        <v>12.588277254459879</v>
      </c>
    </row>
    <row r="69" spans="1:30" s="29" customFormat="1" ht="11.25">
      <c r="A69" s="31">
        <v>63</v>
      </c>
      <c r="B69" s="49"/>
      <c r="C69" s="50" t="s">
        <v>120</v>
      </c>
      <c r="D69" s="51" t="s">
        <v>39</v>
      </c>
      <c r="E69" s="52" t="s">
        <v>120</v>
      </c>
      <c r="F69" s="53">
        <v>42937</v>
      </c>
      <c r="G69" s="54" t="s">
        <v>44</v>
      </c>
      <c r="H69" s="55">
        <v>24</v>
      </c>
      <c r="I69" s="55">
        <v>1</v>
      </c>
      <c r="J69" s="93">
        <v>1</v>
      </c>
      <c r="K69" s="56">
        <v>5</v>
      </c>
      <c r="L69" s="57">
        <v>0</v>
      </c>
      <c r="M69" s="58">
        <v>0</v>
      </c>
      <c r="N69" s="57">
        <v>0</v>
      </c>
      <c r="O69" s="58">
        <v>0</v>
      </c>
      <c r="P69" s="57">
        <v>0</v>
      </c>
      <c r="Q69" s="58">
        <v>0</v>
      </c>
      <c r="R69" s="59">
        <f t="shared" si="13"/>
        <v>0</v>
      </c>
      <c r="S69" s="60">
        <f t="shared" si="14"/>
        <v>0</v>
      </c>
      <c r="T69" s="63">
        <v>1316</v>
      </c>
      <c r="U69" s="81">
        <v>95</v>
      </c>
      <c r="V69" s="61">
        <f>U69/J69</f>
        <v>95</v>
      </c>
      <c r="W69" s="62">
        <f t="shared" si="12"/>
        <v>13.852631578947369</v>
      </c>
      <c r="X69" s="65">
        <v>2324</v>
      </c>
      <c r="Y69" s="66">
        <v>209</v>
      </c>
      <c r="Z69" s="67">
        <f t="shared" si="15"/>
        <v>-0.43373493975903615</v>
      </c>
      <c r="AA69" s="67">
        <f t="shared" si="16"/>
        <v>-0.5454545454545454</v>
      </c>
      <c r="AB69" s="79">
        <v>60428.280000000006</v>
      </c>
      <c r="AC69" s="80">
        <v>4366</v>
      </c>
      <c r="AD69" s="70">
        <f t="shared" si="3"/>
        <v>13.840650480989465</v>
      </c>
    </row>
    <row r="70" spans="1:30" s="29" customFormat="1" ht="11.25">
      <c r="A70" s="31">
        <v>64</v>
      </c>
      <c r="B70" s="82"/>
      <c r="C70" s="72" t="s">
        <v>88</v>
      </c>
      <c r="D70" s="73" t="s">
        <v>56</v>
      </c>
      <c r="E70" s="74" t="s">
        <v>89</v>
      </c>
      <c r="F70" s="75">
        <v>42867</v>
      </c>
      <c r="G70" s="54" t="s">
        <v>41</v>
      </c>
      <c r="H70" s="76">
        <v>8</v>
      </c>
      <c r="I70" s="76">
        <v>1</v>
      </c>
      <c r="J70" s="93">
        <v>1</v>
      </c>
      <c r="K70" s="56">
        <v>12</v>
      </c>
      <c r="L70" s="57">
        <v>285</v>
      </c>
      <c r="M70" s="58">
        <v>19</v>
      </c>
      <c r="N70" s="57">
        <v>241</v>
      </c>
      <c r="O70" s="58">
        <v>17</v>
      </c>
      <c r="P70" s="57">
        <v>345</v>
      </c>
      <c r="Q70" s="58">
        <v>23</v>
      </c>
      <c r="R70" s="59">
        <f t="shared" si="13"/>
        <v>871</v>
      </c>
      <c r="S70" s="60">
        <f t="shared" si="14"/>
        <v>59</v>
      </c>
      <c r="T70" s="63">
        <v>1261</v>
      </c>
      <c r="U70" s="64">
        <v>85</v>
      </c>
      <c r="V70" s="61">
        <f>U70/J70</f>
        <v>85</v>
      </c>
      <c r="W70" s="62">
        <f t="shared" si="12"/>
        <v>14.83529411764706</v>
      </c>
      <c r="X70" s="77">
        <v>1373</v>
      </c>
      <c r="Y70" s="78">
        <v>92</v>
      </c>
      <c r="Z70" s="67">
        <f t="shared" si="15"/>
        <v>-0.08157319737800436</v>
      </c>
      <c r="AA70" s="67">
        <f t="shared" si="16"/>
        <v>-0.07608695652173914</v>
      </c>
      <c r="AB70" s="79">
        <v>4204879</v>
      </c>
      <c r="AC70" s="80">
        <v>320849</v>
      </c>
      <c r="AD70" s="70">
        <f t="shared" si="3"/>
        <v>13.105476407905277</v>
      </c>
    </row>
    <row r="71" spans="1:30" s="29" customFormat="1" ht="11.25">
      <c r="A71" s="31">
        <v>65</v>
      </c>
      <c r="B71" s="49"/>
      <c r="C71" s="50" t="s">
        <v>154</v>
      </c>
      <c r="D71" s="51" t="s">
        <v>42</v>
      </c>
      <c r="E71" s="52" t="s">
        <v>154</v>
      </c>
      <c r="F71" s="53">
        <v>42958</v>
      </c>
      <c r="G71" s="54" t="s">
        <v>49</v>
      </c>
      <c r="H71" s="55">
        <v>20</v>
      </c>
      <c r="I71" s="55">
        <v>3</v>
      </c>
      <c r="J71" s="93">
        <v>3</v>
      </c>
      <c r="K71" s="56">
        <v>1</v>
      </c>
      <c r="L71" s="57">
        <v>70</v>
      </c>
      <c r="M71" s="58">
        <v>8</v>
      </c>
      <c r="N71" s="57">
        <v>93</v>
      </c>
      <c r="O71" s="58">
        <v>11</v>
      </c>
      <c r="P71" s="57">
        <v>116</v>
      </c>
      <c r="Q71" s="58">
        <v>15</v>
      </c>
      <c r="R71" s="59">
        <f t="shared" si="13"/>
        <v>279</v>
      </c>
      <c r="S71" s="60">
        <f t="shared" si="14"/>
        <v>34</v>
      </c>
      <c r="T71" s="63">
        <v>472</v>
      </c>
      <c r="U71" s="64">
        <v>57</v>
      </c>
      <c r="V71" s="61">
        <f>U71/J71</f>
        <v>19</v>
      </c>
      <c r="W71" s="62">
        <f t="shared" si="12"/>
        <v>8.280701754385966</v>
      </c>
      <c r="X71" s="65">
        <v>4176.82</v>
      </c>
      <c r="Y71" s="66">
        <v>401</v>
      </c>
      <c r="Z71" s="67">
        <f t="shared" si="15"/>
        <v>-0.8869953696831561</v>
      </c>
      <c r="AA71" s="67">
        <f t="shared" si="16"/>
        <v>-0.85785536159601</v>
      </c>
      <c r="AB71" s="68">
        <v>4688.82</v>
      </c>
      <c r="AC71" s="69">
        <v>462</v>
      </c>
      <c r="AD71" s="70">
        <f aca="true" t="shared" si="17" ref="AD71:AD81">AB71/AC71</f>
        <v>10.148961038961039</v>
      </c>
    </row>
    <row r="72" spans="1:30" s="29" customFormat="1" ht="11.25">
      <c r="A72" s="31">
        <v>66</v>
      </c>
      <c r="B72" s="49"/>
      <c r="C72" s="50" t="s">
        <v>108</v>
      </c>
      <c r="D72" s="51" t="s">
        <v>38</v>
      </c>
      <c r="E72" s="52" t="s">
        <v>128</v>
      </c>
      <c r="F72" s="53">
        <v>42923</v>
      </c>
      <c r="G72" s="54" t="s">
        <v>119</v>
      </c>
      <c r="H72" s="55">
        <v>210</v>
      </c>
      <c r="I72" s="55">
        <v>2</v>
      </c>
      <c r="J72" s="93">
        <v>2</v>
      </c>
      <c r="K72" s="56">
        <v>6</v>
      </c>
      <c r="L72" s="57">
        <v>124</v>
      </c>
      <c r="M72" s="58">
        <v>17</v>
      </c>
      <c r="N72" s="57">
        <v>101</v>
      </c>
      <c r="O72" s="58">
        <v>14</v>
      </c>
      <c r="P72" s="57">
        <v>90.5</v>
      </c>
      <c r="Q72" s="58">
        <v>11</v>
      </c>
      <c r="R72" s="59">
        <f t="shared" si="13"/>
        <v>315.5</v>
      </c>
      <c r="S72" s="60">
        <f t="shared" si="14"/>
        <v>42</v>
      </c>
      <c r="T72" s="63">
        <v>390</v>
      </c>
      <c r="U72" s="64">
        <v>52</v>
      </c>
      <c r="V72" s="61">
        <f>U72/J72</f>
        <v>26</v>
      </c>
      <c r="W72" s="62">
        <f t="shared" si="12"/>
        <v>7.5</v>
      </c>
      <c r="X72" s="65">
        <v>13809.25</v>
      </c>
      <c r="Y72" s="66">
        <v>2506</v>
      </c>
      <c r="Z72" s="67">
        <f t="shared" si="15"/>
        <v>-0.9717580607201695</v>
      </c>
      <c r="AA72" s="67">
        <f t="shared" si="16"/>
        <v>-0.9792498004788508</v>
      </c>
      <c r="AB72" s="68">
        <v>1473348.82</v>
      </c>
      <c r="AC72" s="69">
        <v>134780</v>
      </c>
      <c r="AD72" s="70">
        <f t="shared" si="17"/>
        <v>10.931509274373052</v>
      </c>
    </row>
    <row r="73" spans="1:30" s="29" customFormat="1" ht="11.25">
      <c r="A73" s="31">
        <v>67</v>
      </c>
      <c r="B73" s="82"/>
      <c r="C73" s="72" t="s">
        <v>124</v>
      </c>
      <c r="D73" s="73" t="s">
        <v>31</v>
      </c>
      <c r="E73" s="74" t="s">
        <v>125</v>
      </c>
      <c r="F73" s="75">
        <v>42937</v>
      </c>
      <c r="G73" s="54" t="s">
        <v>43</v>
      </c>
      <c r="H73" s="76">
        <v>149</v>
      </c>
      <c r="I73" s="76">
        <v>1</v>
      </c>
      <c r="J73" s="93">
        <v>1</v>
      </c>
      <c r="K73" s="56">
        <v>5</v>
      </c>
      <c r="L73" s="57">
        <v>0</v>
      </c>
      <c r="M73" s="58">
        <v>0</v>
      </c>
      <c r="N73" s="57">
        <v>86</v>
      </c>
      <c r="O73" s="58">
        <v>10</v>
      </c>
      <c r="P73" s="57">
        <v>16</v>
      </c>
      <c r="Q73" s="58">
        <v>2</v>
      </c>
      <c r="R73" s="59">
        <f t="shared" si="13"/>
        <v>102</v>
      </c>
      <c r="S73" s="60">
        <f t="shared" si="14"/>
        <v>12</v>
      </c>
      <c r="T73" s="63">
        <v>190</v>
      </c>
      <c r="U73" s="64">
        <v>23</v>
      </c>
      <c r="V73" s="61">
        <f>U73/J73</f>
        <v>23</v>
      </c>
      <c r="W73" s="62">
        <f t="shared" si="12"/>
        <v>8.26086956521739</v>
      </c>
      <c r="X73" s="77">
        <v>2610</v>
      </c>
      <c r="Y73" s="78">
        <v>255</v>
      </c>
      <c r="Z73" s="67">
        <f t="shared" si="15"/>
        <v>-0.9272030651340997</v>
      </c>
      <c r="AA73" s="67">
        <f t="shared" si="16"/>
        <v>-0.9098039215686274</v>
      </c>
      <c r="AB73" s="79">
        <v>408775.62</v>
      </c>
      <c r="AC73" s="80">
        <v>38140</v>
      </c>
      <c r="AD73" s="70">
        <f t="shared" si="17"/>
        <v>10.717766649187205</v>
      </c>
    </row>
    <row r="74" spans="1:30" s="29" customFormat="1" ht="11.25">
      <c r="A74" s="31">
        <v>68</v>
      </c>
      <c r="B74" s="49"/>
      <c r="C74" s="50" t="s">
        <v>102</v>
      </c>
      <c r="D74" s="51" t="s">
        <v>31</v>
      </c>
      <c r="E74" s="52" t="s">
        <v>102</v>
      </c>
      <c r="F74" s="53">
        <v>42916</v>
      </c>
      <c r="G74" s="54" t="s">
        <v>47</v>
      </c>
      <c r="H74" s="55">
        <v>12</v>
      </c>
      <c r="I74" s="55">
        <v>1</v>
      </c>
      <c r="J74" s="93">
        <v>1</v>
      </c>
      <c r="K74" s="56">
        <v>7</v>
      </c>
      <c r="L74" s="57">
        <v>0</v>
      </c>
      <c r="M74" s="58">
        <v>0</v>
      </c>
      <c r="N74" s="57">
        <v>0</v>
      </c>
      <c r="O74" s="58">
        <v>0</v>
      </c>
      <c r="P74" s="57">
        <v>0</v>
      </c>
      <c r="Q74" s="58">
        <v>0</v>
      </c>
      <c r="R74" s="59">
        <f t="shared" si="13"/>
        <v>0</v>
      </c>
      <c r="S74" s="60">
        <f t="shared" si="14"/>
        <v>0</v>
      </c>
      <c r="T74" s="63">
        <v>190</v>
      </c>
      <c r="U74" s="64">
        <v>19</v>
      </c>
      <c r="V74" s="61">
        <f>U74/J74</f>
        <v>19</v>
      </c>
      <c r="W74" s="62">
        <f t="shared" si="12"/>
        <v>10</v>
      </c>
      <c r="X74" s="65">
        <v>370</v>
      </c>
      <c r="Y74" s="66">
        <v>37</v>
      </c>
      <c r="Z74" s="67">
        <f t="shared" si="15"/>
        <v>-0.4864864864864865</v>
      </c>
      <c r="AA74" s="67">
        <f t="shared" si="16"/>
        <v>-0.4864864864864865</v>
      </c>
      <c r="AB74" s="68">
        <v>52893.55</v>
      </c>
      <c r="AC74" s="69">
        <v>3956</v>
      </c>
      <c r="AD74" s="70">
        <f t="shared" si="17"/>
        <v>13.370462588473206</v>
      </c>
    </row>
    <row r="75" spans="1:30" s="29" customFormat="1" ht="11.25">
      <c r="A75" s="31">
        <v>69</v>
      </c>
      <c r="B75" s="49"/>
      <c r="C75" s="50" t="s">
        <v>115</v>
      </c>
      <c r="D75" s="51" t="s">
        <v>38</v>
      </c>
      <c r="E75" s="52" t="s">
        <v>116</v>
      </c>
      <c r="F75" s="53">
        <v>42930</v>
      </c>
      <c r="G75" s="54" t="s">
        <v>50</v>
      </c>
      <c r="H75" s="55">
        <v>26</v>
      </c>
      <c r="I75" s="55">
        <v>2</v>
      </c>
      <c r="J75" s="93">
        <v>2</v>
      </c>
      <c r="K75" s="56">
        <v>5</v>
      </c>
      <c r="L75" s="57">
        <v>34</v>
      </c>
      <c r="M75" s="58">
        <v>4</v>
      </c>
      <c r="N75" s="57">
        <v>28</v>
      </c>
      <c r="O75" s="58">
        <v>4</v>
      </c>
      <c r="P75" s="57">
        <v>21</v>
      </c>
      <c r="Q75" s="58">
        <v>3</v>
      </c>
      <c r="R75" s="59">
        <f t="shared" si="13"/>
        <v>83</v>
      </c>
      <c r="S75" s="60">
        <f t="shared" si="14"/>
        <v>11</v>
      </c>
      <c r="T75" s="63">
        <v>145</v>
      </c>
      <c r="U75" s="81">
        <v>19</v>
      </c>
      <c r="V75" s="61">
        <f>U75/J75</f>
        <v>9.5</v>
      </c>
      <c r="W75" s="62">
        <f t="shared" si="12"/>
        <v>7.631578947368421</v>
      </c>
      <c r="X75" s="65">
        <v>160</v>
      </c>
      <c r="Y75" s="66">
        <v>22</v>
      </c>
      <c r="Z75" s="67">
        <f t="shared" si="15"/>
        <v>-0.09375</v>
      </c>
      <c r="AA75" s="67">
        <f t="shared" si="16"/>
        <v>-0.13636363636363635</v>
      </c>
      <c r="AB75" s="79">
        <v>16157.5</v>
      </c>
      <c r="AC75" s="80">
        <v>1461</v>
      </c>
      <c r="AD75" s="70">
        <f t="shared" si="17"/>
        <v>11.05920602327173</v>
      </c>
    </row>
    <row r="76" spans="1:30" s="29" customFormat="1" ht="11.25">
      <c r="A76" s="31">
        <v>70</v>
      </c>
      <c r="B76" s="49"/>
      <c r="C76" s="50" t="s">
        <v>107</v>
      </c>
      <c r="D76" s="51"/>
      <c r="E76" s="52" t="s">
        <v>107</v>
      </c>
      <c r="F76" s="53">
        <v>42923</v>
      </c>
      <c r="G76" s="54" t="s">
        <v>47</v>
      </c>
      <c r="H76" s="55">
        <v>7</v>
      </c>
      <c r="I76" s="55">
        <v>2</v>
      </c>
      <c r="J76" s="93">
        <v>2</v>
      </c>
      <c r="K76" s="56">
        <v>7</v>
      </c>
      <c r="L76" s="57">
        <v>0</v>
      </c>
      <c r="M76" s="58">
        <v>0</v>
      </c>
      <c r="N76" s="57">
        <v>0</v>
      </c>
      <c r="O76" s="58">
        <v>0</v>
      </c>
      <c r="P76" s="57">
        <v>0</v>
      </c>
      <c r="Q76" s="58">
        <v>0</v>
      </c>
      <c r="R76" s="59">
        <f t="shared" si="13"/>
        <v>0</v>
      </c>
      <c r="S76" s="60">
        <f t="shared" si="14"/>
        <v>0</v>
      </c>
      <c r="T76" s="63">
        <v>4</v>
      </c>
      <c r="U76" s="64">
        <v>14</v>
      </c>
      <c r="V76" s="61">
        <f>U76/J76</f>
        <v>7</v>
      </c>
      <c r="W76" s="62">
        <f t="shared" si="12"/>
        <v>0.2857142857142857</v>
      </c>
      <c r="X76" s="65">
        <v>200</v>
      </c>
      <c r="Y76" s="66">
        <v>21</v>
      </c>
      <c r="Z76" s="67">
        <f t="shared" si="15"/>
        <v>-0.98</v>
      </c>
      <c r="AA76" s="67">
        <f t="shared" si="16"/>
        <v>-0.3333333333333333</v>
      </c>
      <c r="AB76" s="68">
        <v>14923.71</v>
      </c>
      <c r="AC76" s="69">
        <v>1252</v>
      </c>
      <c r="AD76" s="70">
        <f t="shared" si="17"/>
        <v>11.919896166134185</v>
      </c>
    </row>
    <row r="77" spans="1:30" s="29" customFormat="1" ht="11.25">
      <c r="A77" s="31">
        <v>71</v>
      </c>
      <c r="B77" s="49"/>
      <c r="C77" s="50" t="s">
        <v>143</v>
      </c>
      <c r="D77" s="51" t="s">
        <v>42</v>
      </c>
      <c r="E77" s="52" t="s">
        <v>144</v>
      </c>
      <c r="F77" s="53">
        <v>42951</v>
      </c>
      <c r="G77" s="54" t="s">
        <v>71</v>
      </c>
      <c r="H77" s="55">
        <v>6</v>
      </c>
      <c r="I77" s="55">
        <v>1</v>
      </c>
      <c r="J77" s="93">
        <v>1</v>
      </c>
      <c r="K77" s="56">
        <v>3</v>
      </c>
      <c r="L77" s="57">
        <v>0</v>
      </c>
      <c r="M77" s="58">
        <v>0</v>
      </c>
      <c r="N77" s="57">
        <v>50</v>
      </c>
      <c r="O77" s="58">
        <v>5</v>
      </c>
      <c r="P77" s="57">
        <v>38</v>
      </c>
      <c r="Q77" s="58">
        <v>4</v>
      </c>
      <c r="R77" s="59">
        <f t="shared" si="13"/>
        <v>88</v>
      </c>
      <c r="S77" s="60">
        <f t="shared" si="14"/>
        <v>9</v>
      </c>
      <c r="T77" s="63">
        <v>98</v>
      </c>
      <c r="U77" s="64">
        <v>10</v>
      </c>
      <c r="V77" s="61">
        <f>U77/J77</f>
        <v>10</v>
      </c>
      <c r="W77" s="62">
        <f t="shared" si="12"/>
        <v>9.8</v>
      </c>
      <c r="X77" s="65">
        <v>2221.21</v>
      </c>
      <c r="Y77" s="66">
        <v>227</v>
      </c>
      <c r="Z77" s="67">
        <f t="shared" si="15"/>
        <v>-0.9558799032959513</v>
      </c>
      <c r="AA77" s="67">
        <f t="shared" si="16"/>
        <v>-0.9559471365638766</v>
      </c>
      <c r="AB77" s="68">
        <v>9145.15</v>
      </c>
      <c r="AC77" s="69">
        <v>876</v>
      </c>
      <c r="AD77" s="70">
        <f t="shared" si="17"/>
        <v>10.43966894977169</v>
      </c>
    </row>
    <row r="78" spans="1:30" s="29" customFormat="1" ht="11.25">
      <c r="A78" s="31">
        <v>72</v>
      </c>
      <c r="B78" s="82"/>
      <c r="C78" s="72" t="s">
        <v>110</v>
      </c>
      <c r="D78" s="73" t="s">
        <v>37</v>
      </c>
      <c r="E78" s="74" t="s">
        <v>109</v>
      </c>
      <c r="F78" s="75">
        <v>42923</v>
      </c>
      <c r="G78" s="54" t="s">
        <v>43</v>
      </c>
      <c r="H78" s="76">
        <v>162</v>
      </c>
      <c r="I78" s="76">
        <v>1</v>
      </c>
      <c r="J78" s="93">
        <v>1</v>
      </c>
      <c r="K78" s="56">
        <v>5</v>
      </c>
      <c r="L78" s="57">
        <v>0</v>
      </c>
      <c r="M78" s="58">
        <v>0</v>
      </c>
      <c r="N78" s="57">
        <v>0</v>
      </c>
      <c r="O78" s="58">
        <v>0</v>
      </c>
      <c r="P78" s="57">
        <v>52.5</v>
      </c>
      <c r="Q78" s="58">
        <v>7</v>
      </c>
      <c r="R78" s="59">
        <f t="shared" si="13"/>
        <v>52.5</v>
      </c>
      <c r="S78" s="60">
        <f t="shared" si="14"/>
        <v>7</v>
      </c>
      <c r="T78" s="63">
        <v>67.5</v>
      </c>
      <c r="U78" s="64">
        <v>9</v>
      </c>
      <c r="V78" s="61">
        <f>U78/J78</f>
        <v>9</v>
      </c>
      <c r="W78" s="62">
        <f t="shared" si="12"/>
        <v>7.5</v>
      </c>
      <c r="X78" s="77">
        <v>90</v>
      </c>
      <c r="Y78" s="78">
        <v>12</v>
      </c>
      <c r="Z78" s="67">
        <f t="shared" si="15"/>
        <v>-0.25</v>
      </c>
      <c r="AA78" s="67">
        <f t="shared" si="16"/>
        <v>-0.25</v>
      </c>
      <c r="AB78" s="79">
        <v>156719.08</v>
      </c>
      <c r="AC78" s="80">
        <v>14200</v>
      </c>
      <c r="AD78" s="70">
        <f t="shared" si="17"/>
        <v>11.036554929577465</v>
      </c>
    </row>
    <row r="79" spans="1:30" s="29" customFormat="1" ht="11.25">
      <c r="A79" s="31">
        <v>73</v>
      </c>
      <c r="B79" s="49"/>
      <c r="C79" s="50" t="s">
        <v>80</v>
      </c>
      <c r="D79" s="51" t="s">
        <v>31</v>
      </c>
      <c r="E79" s="52" t="s">
        <v>81</v>
      </c>
      <c r="F79" s="53">
        <v>42846</v>
      </c>
      <c r="G79" s="54" t="s">
        <v>47</v>
      </c>
      <c r="H79" s="55">
        <v>13</v>
      </c>
      <c r="I79" s="55">
        <v>1</v>
      </c>
      <c r="J79" s="93">
        <v>1</v>
      </c>
      <c r="K79" s="56">
        <v>12</v>
      </c>
      <c r="L79" s="57">
        <v>0</v>
      </c>
      <c r="M79" s="58">
        <v>0</v>
      </c>
      <c r="N79" s="57">
        <v>0</v>
      </c>
      <c r="O79" s="58">
        <v>0</v>
      </c>
      <c r="P79" s="57">
        <v>0</v>
      </c>
      <c r="Q79" s="58">
        <v>0</v>
      </c>
      <c r="R79" s="59">
        <f t="shared" si="13"/>
        <v>0</v>
      </c>
      <c r="S79" s="60">
        <f t="shared" si="14"/>
        <v>0</v>
      </c>
      <c r="T79" s="63">
        <v>63</v>
      </c>
      <c r="U79" s="64">
        <v>8</v>
      </c>
      <c r="V79" s="61">
        <f>U79/J79</f>
        <v>8</v>
      </c>
      <c r="W79" s="62">
        <f t="shared" si="12"/>
        <v>7.875</v>
      </c>
      <c r="X79" s="65">
        <v>128</v>
      </c>
      <c r="Y79" s="66">
        <v>17</v>
      </c>
      <c r="Z79" s="67">
        <f t="shared" si="15"/>
        <v>-0.5078125</v>
      </c>
      <c r="AA79" s="67">
        <f t="shared" si="16"/>
        <v>-0.5294117647058824</v>
      </c>
      <c r="AB79" s="68">
        <v>77511.1</v>
      </c>
      <c r="AC79" s="69">
        <v>6155</v>
      </c>
      <c r="AD79" s="70">
        <f t="shared" si="17"/>
        <v>12.593192526401301</v>
      </c>
    </row>
    <row r="80" spans="1:30" s="29" customFormat="1" ht="11.25">
      <c r="A80" s="31">
        <v>74</v>
      </c>
      <c r="B80" s="49"/>
      <c r="C80" s="50" t="s">
        <v>90</v>
      </c>
      <c r="D80" s="51" t="s">
        <v>36</v>
      </c>
      <c r="E80" s="52" t="s">
        <v>91</v>
      </c>
      <c r="F80" s="53">
        <v>42881</v>
      </c>
      <c r="G80" s="54" t="s">
        <v>119</v>
      </c>
      <c r="H80" s="55">
        <v>265</v>
      </c>
      <c r="I80" s="55">
        <v>1</v>
      </c>
      <c r="J80" s="93">
        <v>1</v>
      </c>
      <c r="K80" s="56">
        <v>13</v>
      </c>
      <c r="L80" s="57">
        <v>0</v>
      </c>
      <c r="M80" s="58">
        <v>0</v>
      </c>
      <c r="N80" s="57">
        <v>0</v>
      </c>
      <c r="O80" s="58">
        <v>0</v>
      </c>
      <c r="P80" s="57">
        <v>0</v>
      </c>
      <c r="Q80" s="58">
        <v>0</v>
      </c>
      <c r="R80" s="59">
        <f t="shared" si="13"/>
        <v>0</v>
      </c>
      <c r="S80" s="60">
        <f t="shared" si="14"/>
        <v>0</v>
      </c>
      <c r="T80" s="63">
        <v>77</v>
      </c>
      <c r="U80" s="64">
        <v>7</v>
      </c>
      <c r="V80" s="61">
        <f>U80/J80</f>
        <v>7</v>
      </c>
      <c r="W80" s="62">
        <f t="shared" si="12"/>
        <v>11</v>
      </c>
      <c r="X80" s="65">
        <v>632</v>
      </c>
      <c r="Y80" s="66">
        <v>76</v>
      </c>
      <c r="Z80" s="67">
        <f t="shared" si="15"/>
        <v>-0.8781645569620253</v>
      </c>
      <c r="AA80" s="67">
        <f t="shared" si="16"/>
        <v>-0.9078947368421053</v>
      </c>
      <c r="AB80" s="68">
        <v>542518.11</v>
      </c>
      <c r="AC80" s="69">
        <v>54234</v>
      </c>
      <c r="AD80" s="70">
        <f t="shared" si="17"/>
        <v>10.003284102223697</v>
      </c>
    </row>
    <row r="81" spans="1:30" s="29" customFormat="1" ht="11.25">
      <c r="A81" s="31">
        <v>75</v>
      </c>
      <c r="B81" s="82"/>
      <c r="C81" s="72" t="s">
        <v>159</v>
      </c>
      <c r="D81" s="73" t="s">
        <v>42</v>
      </c>
      <c r="E81" s="74" t="s">
        <v>160</v>
      </c>
      <c r="F81" s="75">
        <v>42958</v>
      </c>
      <c r="G81" s="54" t="s">
        <v>43</v>
      </c>
      <c r="H81" s="76">
        <v>48</v>
      </c>
      <c r="I81" s="76">
        <v>1</v>
      </c>
      <c r="J81" s="93">
        <v>1</v>
      </c>
      <c r="K81" s="56">
        <v>2</v>
      </c>
      <c r="L81" s="57">
        <v>0</v>
      </c>
      <c r="M81" s="58">
        <v>0</v>
      </c>
      <c r="N81" s="57">
        <v>28</v>
      </c>
      <c r="O81" s="58">
        <v>2</v>
      </c>
      <c r="P81" s="57">
        <v>0</v>
      </c>
      <c r="Q81" s="58">
        <v>0</v>
      </c>
      <c r="R81" s="59">
        <f t="shared" si="13"/>
        <v>28</v>
      </c>
      <c r="S81" s="60">
        <f t="shared" si="14"/>
        <v>2</v>
      </c>
      <c r="T81" s="63">
        <v>82</v>
      </c>
      <c r="U81" s="64">
        <v>6</v>
      </c>
      <c r="V81" s="61">
        <f>U81/J81</f>
        <v>6</v>
      </c>
      <c r="W81" s="62">
        <f t="shared" si="12"/>
        <v>13.666666666666666</v>
      </c>
      <c r="X81" s="77">
        <v>32110.84</v>
      </c>
      <c r="Y81" s="78">
        <v>2799</v>
      </c>
      <c r="Z81" s="67">
        <f t="shared" si="15"/>
        <v>-0.9974463452217383</v>
      </c>
      <c r="AA81" s="67">
        <f t="shared" si="16"/>
        <v>-0.9978563772775991</v>
      </c>
      <c r="AB81" s="79">
        <v>32192.84</v>
      </c>
      <c r="AC81" s="80">
        <v>2805</v>
      </c>
      <c r="AD81" s="70">
        <f t="shared" si="17"/>
        <v>11.476948306595366</v>
      </c>
    </row>
  </sheetData>
  <sheetProtection formatCells="0" formatColumns="0" formatRows="0" insertColumns="0" insertRows="0" insertHyperlinks="0" deleteColumns="0" deleteRows="0" sort="0" autoFilter="0" pivotTables="0"/>
  <mergeCells count="13">
    <mergeCell ref="AB4:AD4"/>
    <mergeCell ref="T4:U4"/>
    <mergeCell ref="V4:W4"/>
    <mergeCell ref="X4:Y4"/>
    <mergeCell ref="Z4:AA4"/>
    <mergeCell ref="B1:D1"/>
    <mergeCell ref="B2:D2"/>
    <mergeCell ref="B3:D3"/>
    <mergeCell ref="L4:M4"/>
    <mergeCell ref="N4:O4"/>
    <mergeCell ref="P4:Q4"/>
    <mergeCell ref="L1:AD3"/>
    <mergeCell ref="R4:S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2017-08-26T12:40:05Z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