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5600" windowHeight="5220" tabRatio="628" activeTab="0"/>
  </bookViews>
  <sheets>
    <sheet name="28-30.7.2017 (hafta sonu)" sheetId="1" r:id="rId1"/>
  </sheets>
  <definedNames>
    <definedName name="_xlnm.Print_Area" localSheetId="0">'28-30.7.2017 (hafta sonu)'!#REF!</definedName>
  </definedNames>
  <calcPr fullCalcOnLoad="1"/>
</workbook>
</file>

<file path=xl/sharedStrings.xml><?xml version="1.0" encoding="utf-8"?>
<sst xmlns="http://schemas.openxmlformats.org/spreadsheetml/2006/main" count="197" uniqueCount="117">
  <si>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</si>
  <si>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</si>
  <si>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</si>
  <si>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</si>
  <si>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</si>
  <si>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</si>
  <si>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</si>
  <si>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</si>
  <si>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</si>
  <si>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</si>
  <si>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</si>
  <si>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</si>
  <si>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</si>
  <si>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</si>
  <si>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</si>
  <si>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</si>
  <si>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</si>
  <si>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</si>
  <si>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</si>
  <si>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</si>
  <si>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</si>
  <si>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</si>
  <si>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</si>
  <si>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</si>
  <si>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</si>
  <si>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</si>
  <si>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</si>
  <si>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</si>
  <si>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</si>
  <si>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</si>
  <si>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YENİ</t>
  </si>
  <si>
    <t>15+</t>
  </si>
  <si>
    <t>CHANTIER FILMS</t>
  </si>
  <si>
    <t>18+</t>
  </si>
  <si>
    <t>UIP TURKEY</t>
  </si>
  <si>
    <t>7+</t>
  </si>
  <si>
    <t>7A</t>
  </si>
  <si>
    <t>G</t>
  </si>
  <si>
    <t>7+13A</t>
  </si>
  <si>
    <t>WARNER BROS. TURKEY</t>
  </si>
  <si>
    <t>13+</t>
  </si>
  <si>
    <t>TME</t>
  </si>
  <si>
    <t>BİR FİLM</t>
  </si>
  <si>
    <t>BS DAĞITIM</t>
  </si>
  <si>
    <t>MC FİLM</t>
  </si>
  <si>
    <t>ÖZEN FİLM</t>
  </si>
  <si>
    <t>KURMACA</t>
  </si>
  <si>
    <t>DERİN FİLM</t>
  </si>
  <si>
    <t>13+15A</t>
  </si>
  <si>
    <t>CİN KUYUSU</t>
  </si>
  <si>
    <t>RECEP İVEDİK 5</t>
  </si>
  <si>
    <t>FİLMARTI</t>
  </si>
  <si>
    <t>BOSS BABY</t>
  </si>
  <si>
    <t>PATRON BEBEK</t>
  </si>
  <si>
    <t>MASHA I MEDVED</t>
  </si>
  <si>
    <t>MAŞA İLE KOCA AYI</t>
  </si>
  <si>
    <t>ÇIKIŞ KOPYA SAYISI</t>
  </si>
  <si>
    <t>BILAL: A NEW BREED OF HERO</t>
  </si>
  <si>
    <t>ÖZGÜRLÜĞÜN SESİ BİLAL</t>
  </si>
  <si>
    <t>KARAYİP KORSANLARI: SALAZAR'IN İNTİKAMI</t>
  </si>
  <si>
    <t>PIRATES OF THE CARIBBEAN: DEAD MEN TELL NO STORIES</t>
  </si>
  <si>
    <t>CAPTAIN UNDERPANTS: THE FIRST EPIC MOVIE</t>
  </si>
  <si>
    <t>KAPTAN DÜŞÜK DON: DESTANSI İLK FİLM</t>
  </si>
  <si>
    <t>THE MUMMY</t>
  </si>
  <si>
    <t>MUMYA</t>
  </si>
  <si>
    <t>FFD</t>
  </si>
  <si>
    <t>DECCAL 2</t>
  </si>
  <si>
    <t>CARS 3</t>
  </si>
  <si>
    <t>ARABALAR 3</t>
  </si>
  <si>
    <t>BÜYÜ 2</t>
  </si>
  <si>
    <t>TRANSFORMERS: THE LAST KNIGHT</t>
  </si>
  <si>
    <t>TRANSFORMERS 5: SON ŞÖVALYE</t>
  </si>
  <si>
    <t>2:22</t>
  </si>
  <si>
    <t>BABY DRIVER</t>
  </si>
  <si>
    <t>TAM GAZ</t>
  </si>
  <si>
    <t>DORU</t>
  </si>
  <si>
    <t>SPARK: BİR UZAY MACERASI</t>
  </si>
  <si>
    <t>SPARK: A SPACE TAIL</t>
  </si>
  <si>
    <t>SPIDER-MAN HOMECOMING</t>
  </si>
  <si>
    <t>ÖRÜMCEK-ADAM: EVE DÖNÜŞ</t>
  </si>
  <si>
    <t>AY KARDEŞLER 3: SİRKTE CURCUNA</t>
  </si>
  <si>
    <t>BOONIE BEARS: THE BIG TOP SECRET</t>
  </si>
  <si>
    <t>PLANETARIUM</t>
  </si>
  <si>
    <t>XX</t>
  </si>
  <si>
    <t>KORKU TÜNELİ</t>
  </si>
  <si>
    <t>PATTERSON UND FINDUS</t>
  </si>
  <si>
    <t>FIRILDAK KEDİ</t>
  </si>
  <si>
    <t>MAYMUNLAR CEHENNEMİ: SAVAŞ</t>
  </si>
  <si>
    <t>WAR FOR THE PLANET OF THE APES</t>
  </si>
  <si>
    <t>BRIMSTONE</t>
  </si>
  <si>
    <t>BRİMSTONE</t>
  </si>
  <si>
    <t>BEZM-İ EZEL</t>
  </si>
  <si>
    <t>SAKLAMBAÇ</t>
  </si>
  <si>
    <t>KİKİ İLE MİKİ ALATURA</t>
  </si>
  <si>
    <t>KİKİ İLE MİKİ ALTURA</t>
  </si>
  <si>
    <t>CGVMARS DAĞITIM</t>
  </si>
  <si>
    <t>DÜNYADA BİR GECE</t>
  </si>
  <si>
    <t>NIGHT ON EARTH</t>
  </si>
  <si>
    <t>ROCK'N ROLL</t>
  </si>
  <si>
    <t>ZOMBİ EKSPRESİ</t>
  </si>
  <si>
    <t>BUSAN HAENG</t>
  </si>
  <si>
    <t>DUNKIRK</t>
  </si>
  <si>
    <t>GHOST HOUSE</t>
  </si>
  <si>
    <t>RUHLAR EVİ</t>
  </si>
  <si>
    <t>28 TEMMUZ - 3 AĞUSTOS 2017 / 31. VİZYON HAFTASI</t>
  </si>
  <si>
    <t>LES AS DE LA JUNGLE - OPERATION BENQUISE</t>
  </si>
  <si>
    <t>ORMAN ÇETESİ</t>
  </si>
  <si>
    <t>CİN AYET-İ AŞK</t>
  </si>
  <si>
    <t>SARIŞIN BOMBA</t>
  </si>
  <si>
    <t>ATOMIC BLONDE</t>
  </si>
  <si>
    <t>DÜZENSİZ DÜZENBAZLAR</t>
  </si>
  <si>
    <t>CHURCHILL</t>
  </si>
  <si>
    <t>ÇILGIN KOLEJ</t>
  </si>
  <si>
    <t>DAVID</t>
  </si>
  <si>
    <t>DAVUD VE CALUT: İNANÇ SAVAŞI</t>
  </si>
  <si>
    <t>VALERIAN VE BİN GEZEGEN İMPARATORLUĞU</t>
  </si>
  <si>
    <t>VALERIAN AND THE CITY OF A THOUSAND PLANETS</t>
  </si>
</sst>
</file>

<file path=xl/styles.xml><?xml version="1.0" encoding="utf-8"?>
<styleSheet xmlns="http://schemas.openxmlformats.org/spreadsheetml/2006/main">
  <numFmts count="4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0" fillId="0" borderId="13" xfId="44" applyNumberFormat="1" applyFont="1" applyFill="1" applyBorder="1" applyAlignment="1" applyProtection="1">
      <alignment vertical="center"/>
      <protection locked="0"/>
    </xf>
    <xf numFmtId="3" fontId="70"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0"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9" fontId="69"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0" fontId="76" fillId="35" borderId="12" xfId="0" applyNumberFormat="1" applyFont="1" applyFill="1" applyBorder="1" applyAlignment="1" applyProtection="1">
      <alignment horizontal="center" vertical="center" textRotation="90"/>
      <protection locked="0"/>
    </xf>
    <xf numFmtId="4" fontId="14" fillId="34" borderId="0" xfId="0" applyNumberFormat="1" applyFont="1" applyFill="1" applyBorder="1" applyAlignment="1" applyProtection="1">
      <alignment horizontal="left" vertical="center"/>
      <protection/>
    </xf>
    <xf numFmtId="3" fontId="14" fillId="34" borderId="0" xfId="0" applyNumberFormat="1" applyFont="1" applyFill="1" applyBorder="1" applyAlignment="1" applyProtection="1">
      <alignment horizontal="left" vertical="center"/>
      <protection/>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7"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4"/>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1.57421875" style="5" bestFit="1" customWidth="1"/>
    <col min="4" max="4" width="4.00390625" style="35" bestFit="1" customWidth="1"/>
    <col min="5" max="5" width="25.28125" style="24" bestFit="1" customWidth="1"/>
    <col min="6" max="6" width="5.8515625" style="6" bestFit="1" customWidth="1"/>
    <col min="7" max="7" width="13.57421875" style="7" bestFit="1" customWidth="1"/>
    <col min="8" max="9" width="3.140625" style="8" bestFit="1" customWidth="1"/>
    <col min="10" max="10" width="3.140625" style="92" bestFit="1" customWidth="1"/>
    <col min="11" max="11" width="2.57421875" style="9" bestFit="1" customWidth="1"/>
    <col min="12" max="12" width="7.28125" style="37" bestFit="1" customWidth="1"/>
    <col min="13" max="13" width="4.8515625" style="31" bestFit="1" customWidth="1"/>
    <col min="14" max="14" width="7.28125" style="37" bestFit="1" customWidth="1"/>
    <col min="15" max="15" width="4.8515625" style="31" bestFit="1" customWidth="1"/>
    <col min="16" max="16" width="7.28125" style="27" bestFit="1" customWidth="1"/>
    <col min="17" max="17" width="4.8515625" style="33" bestFit="1" customWidth="1"/>
    <col min="18" max="18" width="7.28125" style="38" bestFit="1" customWidth="1"/>
    <col min="19" max="19" width="4.8515625" style="39" bestFit="1" customWidth="1"/>
    <col min="20" max="20" width="4.28125" style="40" bestFit="1" customWidth="1"/>
    <col min="21" max="21" width="4.28125" style="30" bestFit="1" customWidth="1"/>
    <col min="22" max="22" width="8.28125" style="30" bestFit="1" customWidth="1"/>
    <col min="23" max="23" width="4.8515625" style="30" bestFit="1" customWidth="1"/>
    <col min="24" max="25" width="3.7109375" style="41" bestFit="1" customWidth="1"/>
    <col min="26" max="26" width="8.28125" style="27" hidden="1" customWidth="1"/>
    <col min="27" max="27" width="5.57421875" style="33" hidden="1" customWidth="1"/>
    <col min="28" max="28" width="9.00390625" style="27" bestFit="1" customWidth="1"/>
    <col min="29" max="29" width="6.57421875" style="28" bestFit="1" customWidth="1"/>
    <col min="30" max="30" width="4.28125" style="42" bestFit="1" customWidth="1"/>
    <col min="31" max="31" width="8.28125" style="5" bestFit="1" customWidth="1"/>
    <col min="32" max="32" width="5.57421875" style="5" bestFit="1" customWidth="1"/>
    <col min="33" max="16384" width="4.57421875" style="5" customWidth="1"/>
  </cols>
  <sheetData>
    <row r="1" spans="1:30" s="1" customFormat="1" ht="12.75">
      <c r="A1" s="10" t="s">
        <v>0</v>
      </c>
      <c r="B1" s="97" t="s">
        <v>1</v>
      </c>
      <c r="C1" s="97"/>
      <c r="D1" s="97"/>
      <c r="E1" s="46"/>
      <c r="F1" s="47"/>
      <c r="G1" s="46"/>
      <c r="H1" s="11"/>
      <c r="I1" s="11"/>
      <c r="J1" s="88"/>
      <c r="K1" s="11"/>
      <c r="L1" s="103" t="s">
        <v>2</v>
      </c>
      <c r="M1" s="104"/>
      <c r="N1" s="104"/>
      <c r="O1" s="104"/>
      <c r="P1" s="104"/>
      <c r="Q1" s="104"/>
      <c r="R1" s="104"/>
      <c r="S1" s="104"/>
      <c r="T1" s="104"/>
      <c r="U1" s="104"/>
      <c r="V1" s="104"/>
      <c r="W1" s="104"/>
      <c r="X1" s="104"/>
      <c r="Y1" s="104"/>
      <c r="Z1" s="104"/>
      <c r="AA1" s="104"/>
      <c r="AB1" s="104"/>
      <c r="AC1" s="104"/>
      <c r="AD1" s="104"/>
    </row>
    <row r="2" spans="1:30" s="1" customFormat="1" ht="12.75">
      <c r="A2" s="10"/>
      <c r="B2" s="98" t="s">
        <v>3</v>
      </c>
      <c r="C2" s="99"/>
      <c r="D2" s="99"/>
      <c r="E2" s="12"/>
      <c r="F2" s="13"/>
      <c r="G2" s="12"/>
      <c r="H2" s="50"/>
      <c r="I2" s="50"/>
      <c r="J2" s="89"/>
      <c r="K2" s="14"/>
      <c r="L2" s="105"/>
      <c r="M2" s="105"/>
      <c r="N2" s="105"/>
      <c r="O2" s="105"/>
      <c r="P2" s="105"/>
      <c r="Q2" s="105"/>
      <c r="R2" s="105"/>
      <c r="S2" s="105"/>
      <c r="T2" s="105"/>
      <c r="U2" s="105"/>
      <c r="V2" s="105"/>
      <c r="W2" s="105"/>
      <c r="X2" s="105"/>
      <c r="Y2" s="105"/>
      <c r="Z2" s="105"/>
      <c r="AA2" s="105"/>
      <c r="AB2" s="105"/>
      <c r="AC2" s="105"/>
      <c r="AD2" s="105"/>
    </row>
    <row r="3" spans="1:30" s="1" customFormat="1" ht="11.25">
      <c r="A3" s="10"/>
      <c r="B3" s="100" t="s">
        <v>104</v>
      </c>
      <c r="C3" s="100"/>
      <c r="D3" s="100"/>
      <c r="E3" s="48"/>
      <c r="F3" s="49"/>
      <c r="G3" s="48"/>
      <c r="H3" s="15"/>
      <c r="I3" s="15"/>
      <c r="J3" s="90"/>
      <c r="K3" s="15"/>
      <c r="L3" s="106"/>
      <c r="M3" s="106"/>
      <c r="N3" s="106"/>
      <c r="O3" s="106"/>
      <c r="P3" s="106"/>
      <c r="Q3" s="106"/>
      <c r="R3" s="106"/>
      <c r="S3" s="106"/>
      <c r="T3" s="106"/>
      <c r="U3" s="106"/>
      <c r="V3" s="106"/>
      <c r="W3" s="106"/>
      <c r="X3" s="106"/>
      <c r="Y3" s="106"/>
      <c r="Z3" s="106"/>
      <c r="AA3" s="106"/>
      <c r="AB3" s="106"/>
      <c r="AC3" s="106"/>
      <c r="AD3" s="106"/>
    </row>
    <row r="4" spans="1:30" s="2" customFormat="1" ht="11.25">
      <c r="A4" s="86"/>
      <c r="B4" s="43"/>
      <c r="C4" s="16"/>
      <c r="D4" s="44"/>
      <c r="E4" s="16"/>
      <c r="F4" s="17"/>
      <c r="G4" s="18"/>
      <c r="H4" s="18"/>
      <c r="I4" s="18"/>
      <c r="J4" s="91"/>
      <c r="K4" s="18"/>
      <c r="L4" s="101" t="s">
        <v>4</v>
      </c>
      <c r="M4" s="102"/>
      <c r="N4" s="101" t="s">
        <v>5</v>
      </c>
      <c r="O4" s="102"/>
      <c r="P4" s="101" t="s">
        <v>6</v>
      </c>
      <c r="Q4" s="102"/>
      <c r="R4" s="101" t="s">
        <v>7</v>
      </c>
      <c r="S4" s="107"/>
      <c r="T4" s="107"/>
      <c r="U4" s="102"/>
      <c r="V4" s="101" t="s">
        <v>8</v>
      </c>
      <c r="W4" s="102"/>
      <c r="X4" s="101" t="s">
        <v>9</v>
      </c>
      <c r="Y4" s="102"/>
      <c r="Z4" s="108" t="s">
        <v>10</v>
      </c>
      <c r="AA4" s="109"/>
      <c r="AB4" s="108" t="s">
        <v>11</v>
      </c>
      <c r="AC4" s="108"/>
      <c r="AD4" s="108"/>
    </row>
    <row r="5" spans="1:30" s="3" customFormat="1" ht="57.75">
      <c r="A5" s="87"/>
      <c r="B5" s="45"/>
      <c r="C5" s="19" t="s">
        <v>12</v>
      </c>
      <c r="D5" s="20" t="s">
        <v>13</v>
      </c>
      <c r="E5" s="19" t="s">
        <v>14</v>
      </c>
      <c r="F5" s="21" t="s">
        <v>15</v>
      </c>
      <c r="G5" s="22" t="s">
        <v>16</v>
      </c>
      <c r="H5" s="23" t="s">
        <v>56</v>
      </c>
      <c r="I5" s="23" t="s">
        <v>17</v>
      </c>
      <c r="J5" s="94" t="s">
        <v>18</v>
      </c>
      <c r="K5" s="23" t="s">
        <v>19</v>
      </c>
      <c r="L5" s="25" t="s">
        <v>20</v>
      </c>
      <c r="M5" s="26" t="s">
        <v>21</v>
      </c>
      <c r="N5" s="25" t="s">
        <v>20</v>
      </c>
      <c r="O5" s="26" t="s">
        <v>21</v>
      </c>
      <c r="P5" s="25" t="s">
        <v>20</v>
      </c>
      <c r="Q5" s="26" t="s">
        <v>21</v>
      </c>
      <c r="R5" s="25" t="s">
        <v>22</v>
      </c>
      <c r="S5" s="26" t="s">
        <v>23</v>
      </c>
      <c r="T5" s="51" t="s">
        <v>24</v>
      </c>
      <c r="U5" s="51" t="s">
        <v>25</v>
      </c>
      <c r="V5" s="25" t="s">
        <v>20</v>
      </c>
      <c r="W5" s="26" t="s">
        <v>26</v>
      </c>
      <c r="X5" s="51" t="s">
        <v>27</v>
      </c>
      <c r="Y5" s="51" t="s">
        <v>28</v>
      </c>
      <c r="Z5" s="25" t="s">
        <v>20</v>
      </c>
      <c r="AA5" s="26" t="s">
        <v>29</v>
      </c>
      <c r="AB5" s="25" t="s">
        <v>20</v>
      </c>
      <c r="AC5" s="26" t="s">
        <v>21</v>
      </c>
      <c r="AD5" s="51" t="s">
        <v>25</v>
      </c>
    </row>
    <row r="6" spans="4:25" ht="11.25">
      <c r="D6" s="36"/>
      <c r="X6" s="30"/>
      <c r="Y6" s="30"/>
    </row>
    <row r="7" spans="1:30" s="29" customFormat="1" ht="11.25">
      <c r="A7" s="32">
        <v>1</v>
      </c>
      <c r="B7" s="83"/>
      <c r="C7" s="75" t="s">
        <v>88</v>
      </c>
      <c r="D7" s="76" t="s">
        <v>38</v>
      </c>
      <c r="E7" s="77" t="s">
        <v>87</v>
      </c>
      <c r="F7" s="78">
        <v>42930</v>
      </c>
      <c r="G7" s="57" t="s">
        <v>41</v>
      </c>
      <c r="H7" s="79">
        <v>346</v>
      </c>
      <c r="I7" s="79">
        <v>346</v>
      </c>
      <c r="J7" s="93">
        <v>470</v>
      </c>
      <c r="K7" s="59">
        <v>3</v>
      </c>
      <c r="L7" s="60">
        <v>186722.74</v>
      </c>
      <c r="M7" s="61">
        <v>14340</v>
      </c>
      <c r="N7" s="60">
        <v>256898.89</v>
      </c>
      <c r="O7" s="61">
        <v>19080</v>
      </c>
      <c r="P7" s="60">
        <v>314090.06</v>
      </c>
      <c r="Q7" s="61">
        <v>23914</v>
      </c>
      <c r="R7" s="62">
        <f aca="true" t="shared" si="0" ref="R7:S12">L7+N7+P7</f>
        <v>757711.69</v>
      </c>
      <c r="S7" s="63">
        <f t="shared" si="0"/>
        <v>57334</v>
      </c>
      <c r="T7" s="64">
        <f>S7/J7</f>
        <v>121.9872340425532</v>
      </c>
      <c r="U7" s="65">
        <f aca="true" t="shared" si="1" ref="U7:U44">R7/S7</f>
        <v>13.215747898280252</v>
      </c>
      <c r="V7" s="66">
        <v>1145091.3199999998</v>
      </c>
      <c r="W7" s="67">
        <v>86186</v>
      </c>
      <c r="X7" s="68">
        <f>IF(V7&lt;&gt;0,-(V7-R7)/V7,"")</f>
        <v>-0.338295840020864</v>
      </c>
      <c r="Y7" s="68">
        <f>IF(W7&lt;&gt;0,-(W7-S7)/W7,"")</f>
        <v>-0.33476434687768314</v>
      </c>
      <c r="Z7" s="69">
        <v>1964205.42</v>
      </c>
      <c r="AA7" s="70">
        <v>158727</v>
      </c>
      <c r="AB7" s="80">
        <v>6419411.550000001</v>
      </c>
      <c r="AC7" s="81">
        <v>511438</v>
      </c>
      <c r="AD7" s="73">
        <f aca="true" t="shared" si="2" ref="AD7:AD44">AB7/AC7</f>
        <v>12.551690625256631</v>
      </c>
    </row>
    <row r="8" spans="1:30" s="29" customFormat="1" ht="11.25">
      <c r="A8" s="32">
        <v>2</v>
      </c>
      <c r="B8" s="74" t="s">
        <v>30</v>
      </c>
      <c r="C8" s="53" t="s">
        <v>109</v>
      </c>
      <c r="D8" s="54" t="s">
        <v>33</v>
      </c>
      <c r="E8" s="55" t="s">
        <v>108</v>
      </c>
      <c r="F8" s="56">
        <v>42944</v>
      </c>
      <c r="G8" s="57" t="s">
        <v>32</v>
      </c>
      <c r="H8" s="58">
        <v>330</v>
      </c>
      <c r="I8" s="58">
        <v>330</v>
      </c>
      <c r="J8" s="93">
        <v>471</v>
      </c>
      <c r="K8" s="59">
        <v>1</v>
      </c>
      <c r="L8" s="60">
        <v>191439.38</v>
      </c>
      <c r="M8" s="61">
        <v>14502</v>
      </c>
      <c r="N8" s="60">
        <v>248453.68</v>
      </c>
      <c r="O8" s="61">
        <v>17957</v>
      </c>
      <c r="P8" s="60">
        <v>272866.3</v>
      </c>
      <c r="Q8" s="61">
        <v>20714</v>
      </c>
      <c r="R8" s="62">
        <f t="shared" si="0"/>
        <v>712759.36</v>
      </c>
      <c r="S8" s="63">
        <f t="shared" si="0"/>
        <v>53173</v>
      </c>
      <c r="T8" s="64">
        <f>S8/J8</f>
        <v>112.89384288747345</v>
      </c>
      <c r="U8" s="65">
        <f t="shared" si="1"/>
        <v>13.404535384499653</v>
      </c>
      <c r="V8" s="66"/>
      <c r="W8" s="67"/>
      <c r="X8" s="68"/>
      <c r="Y8" s="68"/>
      <c r="Z8" s="69"/>
      <c r="AA8" s="70"/>
      <c r="AB8" s="71">
        <v>766984.86</v>
      </c>
      <c r="AC8" s="72">
        <v>57507</v>
      </c>
      <c r="AD8" s="73">
        <f t="shared" si="2"/>
        <v>13.337243466012833</v>
      </c>
    </row>
    <row r="9" spans="1:30" s="29" customFormat="1" ht="11.25">
      <c r="A9" s="32">
        <v>3</v>
      </c>
      <c r="B9" s="74" t="s">
        <v>30</v>
      </c>
      <c r="C9" s="75" t="s">
        <v>116</v>
      </c>
      <c r="D9" s="76" t="s">
        <v>35</v>
      </c>
      <c r="E9" s="77" t="s">
        <v>115</v>
      </c>
      <c r="F9" s="78">
        <v>42944</v>
      </c>
      <c r="G9" s="57" t="s">
        <v>41</v>
      </c>
      <c r="H9" s="79">
        <v>337</v>
      </c>
      <c r="I9" s="79">
        <v>337</v>
      </c>
      <c r="J9" s="93">
        <v>550</v>
      </c>
      <c r="K9" s="59">
        <v>1</v>
      </c>
      <c r="L9" s="60">
        <v>190005.23</v>
      </c>
      <c r="M9" s="61">
        <v>13658</v>
      </c>
      <c r="N9" s="60">
        <v>242630.67</v>
      </c>
      <c r="O9" s="61">
        <v>17131</v>
      </c>
      <c r="P9" s="60">
        <v>260906.62</v>
      </c>
      <c r="Q9" s="61">
        <v>19167</v>
      </c>
      <c r="R9" s="62">
        <f t="shared" si="0"/>
        <v>693542.52</v>
      </c>
      <c r="S9" s="63">
        <f t="shared" si="0"/>
        <v>49956</v>
      </c>
      <c r="T9" s="64">
        <f>S9/J9</f>
        <v>90.82909090909091</v>
      </c>
      <c r="U9" s="65">
        <f t="shared" si="1"/>
        <v>13.883067499399472</v>
      </c>
      <c r="V9" s="66"/>
      <c r="W9" s="67"/>
      <c r="X9" s="68"/>
      <c r="Y9" s="68"/>
      <c r="Z9" s="69"/>
      <c r="AA9" s="70"/>
      <c r="AB9" s="80">
        <v>789798.08</v>
      </c>
      <c r="AC9" s="81">
        <v>57220</v>
      </c>
      <c r="AD9" s="73">
        <f t="shared" si="2"/>
        <v>13.80283257602237</v>
      </c>
    </row>
    <row r="10" spans="1:30" s="29" customFormat="1" ht="11.25">
      <c r="A10" s="32">
        <v>4</v>
      </c>
      <c r="B10" s="83"/>
      <c r="C10" s="75" t="s">
        <v>101</v>
      </c>
      <c r="D10" s="76" t="s">
        <v>40</v>
      </c>
      <c r="E10" s="77" t="s">
        <v>101</v>
      </c>
      <c r="F10" s="78">
        <v>42937</v>
      </c>
      <c r="G10" s="57" t="s">
        <v>39</v>
      </c>
      <c r="H10" s="79">
        <v>309</v>
      </c>
      <c r="I10" s="79">
        <v>305</v>
      </c>
      <c r="J10" s="93">
        <v>424</v>
      </c>
      <c r="K10" s="59">
        <v>2</v>
      </c>
      <c r="L10" s="60">
        <v>196265</v>
      </c>
      <c r="M10" s="61">
        <v>13133</v>
      </c>
      <c r="N10" s="60">
        <v>246712</v>
      </c>
      <c r="O10" s="61">
        <v>15899</v>
      </c>
      <c r="P10" s="60">
        <v>251787</v>
      </c>
      <c r="Q10" s="61">
        <v>17405</v>
      </c>
      <c r="R10" s="62">
        <f t="shared" si="0"/>
        <v>694764</v>
      </c>
      <c r="S10" s="63">
        <f t="shared" si="0"/>
        <v>46437</v>
      </c>
      <c r="T10" s="64">
        <f>S10/J10</f>
        <v>109.52122641509433</v>
      </c>
      <c r="U10" s="65">
        <f t="shared" si="1"/>
        <v>14.961431617029524</v>
      </c>
      <c r="V10" s="66">
        <v>1364187</v>
      </c>
      <c r="W10" s="67">
        <v>90062</v>
      </c>
      <c r="X10" s="68">
        <f>IF(V10&lt;&gt;0,-(V10-R10)/V10,"")</f>
        <v>-0.4907120504740186</v>
      </c>
      <c r="Y10" s="68">
        <f>IF(W10&lt;&gt;0,-(W10-S10)/W10,"")</f>
        <v>-0.484388532344385</v>
      </c>
      <c r="Z10" s="69">
        <v>2239812</v>
      </c>
      <c r="AA10" s="70">
        <v>157950</v>
      </c>
      <c r="AB10" s="80">
        <v>2917781</v>
      </c>
      <c r="AC10" s="81">
        <v>203978</v>
      </c>
      <c r="AD10" s="73">
        <f t="shared" si="2"/>
        <v>14.304390669582014</v>
      </c>
    </row>
    <row r="11" spans="1:30" s="29" customFormat="1" ht="11.25">
      <c r="A11" s="32">
        <v>5</v>
      </c>
      <c r="B11" s="83"/>
      <c r="C11" s="75" t="s">
        <v>78</v>
      </c>
      <c r="D11" s="76" t="s">
        <v>40</v>
      </c>
      <c r="E11" s="77" t="s">
        <v>79</v>
      </c>
      <c r="F11" s="78">
        <v>42923</v>
      </c>
      <c r="G11" s="57" t="s">
        <v>39</v>
      </c>
      <c r="H11" s="79">
        <v>355</v>
      </c>
      <c r="I11" s="79">
        <v>308</v>
      </c>
      <c r="J11" s="93">
        <v>393</v>
      </c>
      <c r="K11" s="59">
        <v>4</v>
      </c>
      <c r="L11" s="60">
        <v>95519</v>
      </c>
      <c r="M11" s="61">
        <v>7485</v>
      </c>
      <c r="N11" s="60">
        <v>128879</v>
      </c>
      <c r="O11" s="61">
        <v>9812</v>
      </c>
      <c r="P11" s="60">
        <v>146497</v>
      </c>
      <c r="Q11" s="61">
        <v>11326</v>
      </c>
      <c r="R11" s="62">
        <f t="shared" si="0"/>
        <v>370895</v>
      </c>
      <c r="S11" s="63">
        <f t="shared" si="0"/>
        <v>28623</v>
      </c>
      <c r="T11" s="64">
        <f>S11/J11</f>
        <v>72.83206106870229</v>
      </c>
      <c r="U11" s="65">
        <f t="shared" si="1"/>
        <v>12.957935925654194</v>
      </c>
      <c r="V11" s="66">
        <v>603929</v>
      </c>
      <c r="W11" s="67">
        <v>45750</v>
      </c>
      <c r="X11" s="68">
        <f>IF(V11&lt;&gt;0,-(V11-R11)/V11,"")</f>
        <v>-0.3858632388906643</v>
      </c>
      <c r="Y11" s="68">
        <f>IF(W11&lt;&gt;0,-(W11-S11)/W11,"")</f>
        <v>-0.37436065573770494</v>
      </c>
      <c r="Z11" s="69">
        <v>1110364</v>
      </c>
      <c r="AA11" s="70">
        <v>90186</v>
      </c>
      <c r="AB11" s="80">
        <v>8223847</v>
      </c>
      <c r="AC11" s="81">
        <v>631827</v>
      </c>
      <c r="AD11" s="73">
        <f t="shared" si="2"/>
        <v>13.015979057558477</v>
      </c>
    </row>
    <row r="12" spans="1:30" s="29" customFormat="1" ht="11.25">
      <c r="A12" s="32">
        <v>6</v>
      </c>
      <c r="B12" s="74" t="s">
        <v>30</v>
      </c>
      <c r="C12" s="53" t="s">
        <v>105</v>
      </c>
      <c r="D12" s="54" t="s">
        <v>35</v>
      </c>
      <c r="E12" s="55" t="s">
        <v>106</v>
      </c>
      <c r="F12" s="56">
        <v>42944</v>
      </c>
      <c r="G12" s="57" t="s">
        <v>42</v>
      </c>
      <c r="H12" s="58">
        <v>166</v>
      </c>
      <c r="I12" s="58">
        <v>166</v>
      </c>
      <c r="J12" s="93">
        <v>166</v>
      </c>
      <c r="K12" s="59">
        <v>1</v>
      </c>
      <c r="L12" s="60">
        <v>56158.56</v>
      </c>
      <c r="M12" s="61">
        <v>4736</v>
      </c>
      <c r="N12" s="60">
        <v>82494.31</v>
      </c>
      <c r="O12" s="61">
        <v>6573</v>
      </c>
      <c r="P12" s="60">
        <v>82696.36</v>
      </c>
      <c r="Q12" s="61">
        <v>6707</v>
      </c>
      <c r="R12" s="62">
        <f t="shared" si="0"/>
        <v>221349.22999999998</v>
      </c>
      <c r="S12" s="63">
        <f t="shared" si="0"/>
        <v>18016</v>
      </c>
      <c r="T12" s="64">
        <f>S12/J12</f>
        <v>108.53012048192771</v>
      </c>
      <c r="U12" s="65">
        <f t="shared" si="1"/>
        <v>12.286258325932504</v>
      </c>
      <c r="V12" s="66"/>
      <c r="W12" s="67"/>
      <c r="X12" s="68"/>
      <c r="Y12" s="68"/>
      <c r="Z12" s="69"/>
      <c r="AA12" s="82"/>
      <c r="AB12" s="80">
        <v>221349.22999999998</v>
      </c>
      <c r="AC12" s="81">
        <v>18016</v>
      </c>
      <c r="AD12" s="73">
        <f t="shared" si="2"/>
        <v>12.286258325932504</v>
      </c>
    </row>
    <row r="13" spans="1:30" s="29" customFormat="1" ht="11.25">
      <c r="A13" s="32">
        <v>7</v>
      </c>
      <c r="B13" s="52"/>
      <c r="C13" s="53" t="s">
        <v>75</v>
      </c>
      <c r="D13" s="54" t="s">
        <v>37</v>
      </c>
      <c r="E13" s="55" t="s">
        <v>107</v>
      </c>
      <c r="F13" s="56">
        <v>42923</v>
      </c>
      <c r="G13" s="57" t="s">
        <v>95</v>
      </c>
      <c r="H13" s="58">
        <v>210</v>
      </c>
      <c r="I13" s="58">
        <v>56</v>
      </c>
      <c r="J13" s="93">
        <v>56</v>
      </c>
      <c r="K13" s="59">
        <v>3</v>
      </c>
      <c r="L13" s="60">
        <v>8295.34</v>
      </c>
      <c r="M13" s="61">
        <v>699</v>
      </c>
      <c r="N13" s="60">
        <v>13133.84</v>
      </c>
      <c r="O13" s="61">
        <v>1040</v>
      </c>
      <c r="P13" s="60">
        <v>13303.46</v>
      </c>
      <c r="Q13" s="61">
        <v>1057</v>
      </c>
      <c r="R13" s="62">
        <v>132658.86000000002</v>
      </c>
      <c r="S13" s="63">
        <v>11110</v>
      </c>
      <c r="T13" s="64">
        <f>S13/J13</f>
        <v>198.39285714285714</v>
      </c>
      <c r="U13" s="65">
        <f t="shared" si="1"/>
        <v>11.940491449144917</v>
      </c>
      <c r="V13" s="66">
        <v>132658.86000000002</v>
      </c>
      <c r="W13" s="67">
        <v>11110</v>
      </c>
      <c r="X13" s="68">
        <f>IF(V13&lt;&gt;0,-(V13-R13)/V13,"")</f>
        <v>0</v>
      </c>
      <c r="Y13" s="68">
        <f>IF(W13&lt;&gt;0,-(W13-S13)/W13,"")</f>
        <v>0</v>
      </c>
      <c r="Z13" s="69">
        <v>230477.12</v>
      </c>
      <c r="AA13" s="70">
        <v>20782</v>
      </c>
      <c r="AB13" s="71">
        <v>1412701.6</v>
      </c>
      <c r="AC13" s="72">
        <v>126416</v>
      </c>
      <c r="AD13" s="73">
        <f t="shared" si="2"/>
        <v>11.175022149095051</v>
      </c>
    </row>
    <row r="14" spans="1:30" s="29" customFormat="1" ht="11.25">
      <c r="A14" s="32">
        <v>8</v>
      </c>
      <c r="B14" s="74" t="s">
        <v>30</v>
      </c>
      <c r="C14" s="53" t="s">
        <v>107</v>
      </c>
      <c r="D14" s="54" t="s">
        <v>40</v>
      </c>
      <c r="E14" s="55" t="s">
        <v>49</v>
      </c>
      <c r="F14" s="56">
        <v>42944</v>
      </c>
      <c r="G14" s="57" t="s">
        <v>95</v>
      </c>
      <c r="H14" s="58">
        <v>119</v>
      </c>
      <c r="I14" s="58">
        <v>119</v>
      </c>
      <c r="J14" s="93">
        <v>119</v>
      </c>
      <c r="K14" s="59">
        <v>1</v>
      </c>
      <c r="L14" s="60">
        <v>26790.23</v>
      </c>
      <c r="M14" s="61">
        <v>2287</v>
      </c>
      <c r="N14" s="60">
        <v>38072.46</v>
      </c>
      <c r="O14" s="61">
        <v>3130</v>
      </c>
      <c r="P14" s="60">
        <v>52659.99</v>
      </c>
      <c r="Q14" s="61">
        <v>4335</v>
      </c>
      <c r="R14" s="62">
        <v>132658.86000000002</v>
      </c>
      <c r="S14" s="63">
        <v>11110</v>
      </c>
      <c r="T14" s="64">
        <f>S14/J14</f>
        <v>93.36134453781513</v>
      </c>
      <c r="U14" s="65">
        <f t="shared" si="1"/>
        <v>11.940491449144917</v>
      </c>
      <c r="V14" s="66"/>
      <c r="W14" s="67"/>
      <c r="X14" s="68"/>
      <c r="Y14" s="68"/>
      <c r="Z14" s="69"/>
      <c r="AA14" s="70"/>
      <c r="AB14" s="71">
        <v>117522.68</v>
      </c>
      <c r="AC14" s="72">
        <v>9752</v>
      </c>
      <c r="AD14" s="73">
        <f t="shared" si="2"/>
        <v>12.05113617719442</v>
      </c>
    </row>
    <row r="15" spans="1:30" s="29" customFormat="1" ht="11.25">
      <c r="A15" s="32">
        <v>9</v>
      </c>
      <c r="B15" s="52"/>
      <c r="C15" s="53" t="s">
        <v>54</v>
      </c>
      <c r="D15" s="54" t="s">
        <v>37</v>
      </c>
      <c r="E15" s="55" t="s">
        <v>55</v>
      </c>
      <c r="F15" s="56">
        <v>42846</v>
      </c>
      <c r="G15" s="57" t="s">
        <v>95</v>
      </c>
      <c r="H15" s="58">
        <v>246</v>
      </c>
      <c r="I15" s="58">
        <v>82</v>
      </c>
      <c r="J15" s="93">
        <v>82</v>
      </c>
      <c r="K15" s="59">
        <v>13</v>
      </c>
      <c r="L15" s="60">
        <v>13854.43</v>
      </c>
      <c r="M15" s="61">
        <v>2410</v>
      </c>
      <c r="N15" s="60">
        <v>21668.83</v>
      </c>
      <c r="O15" s="61">
        <v>3938</v>
      </c>
      <c r="P15" s="60">
        <v>22955.92</v>
      </c>
      <c r="Q15" s="61">
        <v>4206</v>
      </c>
      <c r="R15" s="62">
        <f aca="true" t="shared" si="3" ref="R15:S18">L15+N15+P15</f>
        <v>58479.18</v>
      </c>
      <c r="S15" s="63">
        <f t="shared" si="3"/>
        <v>10554</v>
      </c>
      <c r="T15" s="64">
        <f>S15/J15</f>
        <v>128.70731707317074</v>
      </c>
      <c r="U15" s="65">
        <f t="shared" si="1"/>
        <v>5.540949403069926</v>
      </c>
      <c r="V15" s="66">
        <v>50655.65</v>
      </c>
      <c r="W15" s="67">
        <v>8139</v>
      </c>
      <c r="X15" s="68">
        <f aca="true" t="shared" si="4" ref="X15:Y22">IF(V15&lt;&gt;0,-(V15-R15)/V15,"")</f>
        <v>0.15444535802028003</v>
      </c>
      <c r="Y15" s="68">
        <f t="shared" si="4"/>
        <v>0.2967194987099152</v>
      </c>
      <c r="Z15" s="69">
        <v>102871.85</v>
      </c>
      <c r="AA15" s="70">
        <v>16805</v>
      </c>
      <c r="AB15" s="71">
        <v>4822127.86</v>
      </c>
      <c r="AC15" s="72">
        <v>432900</v>
      </c>
      <c r="AD15" s="73">
        <f t="shared" si="2"/>
        <v>11.139126495726497</v>
      </c>
    </row>
    <row r="16" spans="1:30" s="29" customFormat="1" ht="11.25">
      <c r="A16" s="32">
        <v>10</v>
      </c>
      <c r="B16" s="52"/>
      <c r="C16" s="75" t="s">
        <v>70</v>
      </c>
      <c r="D16" s="76" t="s">
        <v>38</v>
      </c>
      <c r="E16" s="77" t="s">
        <v>71</v>
      </c>
      <c r="F16" s="78">
        <v>42909</v>
      </c>
      <c r="G16" s="57" t="s">
        <v>34</v>
      </c>
      <c r="H16" s="79">
        <v>358</v>
      </c>
      <c r="I16" s="79">
        <v>106</v>
      </c>
      <c r="J16" s="93">
        <v>106</v>
      </c>
      <c r="K16" s="59">
        <v>6</v>
      </c>
      <c r="L16" s="60">
        <v>23125</v>
      </c>
      <c r="M16" s="61">
        <v>1836</v>
      </c>
      <c r="N16" s="60">
        <v>31555</v>
      </c>
      <c r="O16" s="61">
        <v>2405</v>
      </c>
      <c r="P16" s="60">
        <v>37757</v>
      </c>
      <c r="Q16" s="61">
        <v>2966</v>
      </c>
      <c r="R16" s="62">
        <f t="shared" si="3"/>
        <v>92437</v>
      </c>
      <c r="S16" s="63">
        <f t="shared" si="3"/>
        <v>7207</v>
      </c>
      <c r="T16" s="64">
        <f>S16/J16</f>
        <v>67.99056603773585</v>
      </c>
      <c r="U16" s="65">
        <f t="shared" si="1"/>
        <v>12.826002497571805</v>
      </c>
      <c r="V16" s="66">
        <v>225957</v>
      </c>
      <c r="W16" s="67">
        <v>17617</v>
      </c>
      <c r="X16" s="68">
        <f t="shared" si="4"/>
        <v>-0.590908889744509</v>
      </c>
      <c r="Y16" s="68">
        <f t="shared" si="4"/>
        <v>-0.5909065107566555</v>
      </c>
      <c r="Z16" s="69">
        <v>409215</v>
      </c>
      <c r="AA16" s="82">
        <v>34481</v>
      </c>
      <c r="AB16" s="80">
        <v>9695234</v>
      </c>
      <c r="AC16" s="81">
        <v>769483</v>
      </c>
      <c r="AD16" s="73">
        <f t="shared" si="2"/>
        <v>12.599672767299602</v>
      </c>
    </row>
    <row r="17" spans="1:30" s="29" customFormat="1" ht="11.25">
      <c r="A17" s="32">
        <v>11</v>
      </c>
      <c r="B17" s="52"/>
      <c r="C17" s="53" t="s">
        <v>100</v>
      </c>
      <c r="D17" s="54" t="s">
        <v>31</v>
      </c>
      <c r="E17" s="55" t="s">
        <v>99</v>
      </c>
      <c r="F17" s="56">
        <v>42937</v>
      </c>
      <c r="G17" s="57" t="s">
        <v>42</v>
      </c>
      <c r="H17" s="58">
        <v>134</v>
      </c>
      <c r="I17" s="58">
        <v>85</v>
      </c>
      <c r="J17" s="93">
        <v>85</v>
      </c>
      <c r="K17" s="59">
        <v>2</v>
      </c>
      <c r="L17" s="60">
        <v>23001.2</v>
      </c>
      <c r="M17" s="61">
        <v>1844</v>
      </c>
      <c r="N17" s="60">
        <v>28518.25</v>
      </c>
      <c r="O17" s="61">
        <v>2312</v>
      </c>
      <c r="P17" s="60">
        <v>36800.45</v>
      </c>
      <c r="Q17" s="61">
        <v>2992</v>
      </c>
      <c r="R17" s="62">
        <f t="shared" si="3"/>
        <v>88319.9</v>
      </c>
      <c r="S17" s="63">
        <f t="shared" si="3"/>
        <v>7148</v>
      </c>
      <c r="T17" s="64">
        <f>S17/J17</f>
        <v>84.09411764705882</v>
      </c>
      <c r="U17" s="65">
        <f t="shared" si="1"/>
        <v>12.35588975937325</v>
      </c>
      <c r="V17" s="66">
        <v>144130.53</v>
      </c>
      <c r="W17" s="67">
        <v>11801</v>
      </c>
      <c r="X17" s="68">
        <f t="shared" si="4"/>
        <v>-0.38722281809412623</v>
      </c>
      <c r="Y17" s="68">
        <f t="shared" si="4"/>
        <v>-0.39428861960850775</v>
      </c>
      <c r="Z17" s="69">
        <v>269804.79</v>
      </c>
      <c r="AA17" s="82">
        <v>23691</v>
      </c>
      <c r="AB17" s="80">
        <v>358124.69</v>
      </c>
      <c r="AC17" s="81">
        <v>30839</v>
      </c>
      <c r="AD17" s="73">
        <f t="shared" si="2"/>
        <v>11.612720581082396</v>
      </c>
    </row>
    <row r="18" spans="1:30" s="29" customFormat="1" ht="11.25">
      <c r="A18" s="32">
        <v>12</v>
      </c>
      <c r="B18" s="52"/>
      <c r="C18" s="75" t="s">
        <v>60</v>
      </c>
      <c r="D18" s="76" t="s">
        <v>35</v>
      </c>
      <c r="E18" s="77" t="s">
        <v>59</v>
      </c>
      <c r="F18" s="78">
        <v>42881</v>
      </c>
      <c r="G18" s="57" t="s">
        <v>34</v>
      </c>
      <c r="H18" s="79">
        <v>374</v>
      </c>
      <c r="I18" s="79">
        <v>57</v>
      </c>
      <c r="J18" s="93">
        <v>57</v>
      </c>
      <c r="K18" s="59">
        <v>10</v>
      </c>
      <c r="L18" s="60">
        <v>23991</v>
      </c>
      <c r="M18" s="61">
        <v>1675</v>
      </c>
      <c r="N18" s="60">
        <v>31081</v>
      </c>
      <c r="O18" s="61">
        <v>2117</v>
      </c>
      <c r="P18" s="60">
        <v>37525</v>
      </c>
      <c r="Q18" s="61">
        <v>2667</v>
      </c>
      <c r="R18" s="62">
        <f t="shared" si="3"/>
        <v>92597</v>
      </c>
      <c r="S18" s="63">
        <f t="shared" si="3"/>
        <v>6459</v>
      </c>
      <c r="T18" s="64">
        <f>S18/J18</f>
        <v>113.3157894736842</v>
      </c>
      <c r="U18" s="65">
        <f t="shared" si="1"/>
        <v>14.33612014243691</v>
      </c>
      <c r="V18" s="66">
        <v>142219</v>
      </c>
      <c r="W18" s="67">
        <v>9939</v>
      </c>
      <c r="X18" s="68">
        <f t="shared" si="4"/>
        <v>-0.348912592550925</v>
      </c>
      <c r="Y18" s="68">
        <f t="shared" si="4"/>
        <v>-0.3501358285541805</v>
      </c>
      <c r="Z18" s="69">
        <v>254629</v>
      </c>
      <c r="AA18" s="82">
        <v>19571</v>
      </c>
      <c r="AB18" s="80">
        <v>19567287</v>
      </c>
      <c r="AC18" s="81">
        <v>1507521</v>
      </c>
      <c r="AD18" s="73">
        <f t="shared" si="2"/>
        <v>12.979777396135775</v>
      </c>
    </row>
    <row r="19" spans="1:30" s="29" customFormat="1" ht="11.25">
      <c r="A19" s="32">
        <v>13</v>
      </c>
      <c r="B19" s="52"/>
      <c r="C19" s="53" t="s">
        <v>92</v>
      </c>
      <c r="D19" s="54"/>
      <c r="E19" s="55" t="s">
        <v>92</v>
      </c>
      <c r="F19" s="56">
        <v>42937</v>
      </c>
      <c r="G19" s="57" t="s">
        <v>95</v>
      </c>
      <c r="H19" s="58">
        <v>81</v>
      </c>
      <c r="I19" s="58">
        <v>38</v>
      </c>
      <c r="J19" s="93">
        <v>38</v>
      </c>
      <c r="K19" s="59">
        <v>2</v>
      </c>
      <c r="L19" s="60">
        <v>6649.96</v>
      </c>
      <c r="M19" s="61">
        <v>517</v>
      </c>
      <c r="N19" s="60">
        <v>9420.02</v>
      </c>
      <c r="O19" s="61">
        <v>684</v>
      </c>
      <c r="P19" s="60">
        <v>14329.19</v>
      </c>
      <c r="Q19" s="61">
        <v>1001</v>
      </c>
      <c r="R19" s="62">
        <v>78612.28</v>
      </c>
      <c r="S19" s="63">
        <v>6007</v>
      </c>
      <c r="T19" s="64">
        <f>S19/J19</f>
        <v>158.07894736842104</v>
      </c>
      <c r="U19" s="65">
        <f t="shared" si="1"/>
        <v>13.086778758115532</v>
      </c>
      <c r="V19" s="66">
        <v>78612.28</v>
      </c>
      <c r="W19" s="67">
        <v>6007</v>
      </c>
      <c r="X19" s="68">
        <f t="shared" si="4"/>
        <v>0</v>
      </c>
      <c r="Y19" s="68">
        <f t="shared" si="4"/>
        <v>0</v>
      </c>
      <c r="Z19" s="69">
        <v>148320.13</v>
      </c>
      <c r="AA19" s="70">
        <v>12411</v>
      </c>
      <c r="AB19" s="71">
        <v>178719.3</v>
      </c>
      <c r="AC19" s="72">
        <v>14613</v>
      </c>
      <c r="AD19" s="73">
        <f t="shared" si="2"/>
        <v>12.23015807842332</v>
      </c>
    </row>
    <row r="20" spans="1:30" s="29" customFormat="1" ht="11.25">
      <c r="A20" s="32">
        <v>14</v>
      </c>
      <c r="B20" s="52"/>
      <c r="C20" s="75" t="s">
        <v>67</v>
      </c>
      <c r="D20" s="76" t="s">
        <v>35</v>
      </c>
      <c r="E20" s="77" t="s">
        <v>68</v>
      </c>
      <c r="F20" s="78">
        <v>42902</v>
      </c>
      <c r="G20" s="57" t="s">
        <v>34</v>
      </c>
      <c r="H20" s="79">
        <v>333</v>
      </c>
      <c r="I20" s="79">
        <v>62</v>
      </c>
      <c r="J20" s="93">
        <v>62</v>
      </c>
      <c r="K20" s="59">
        <v>7</v>
      </c>
      <c r="L20" s="60">
        <v>13694</v>
      </c>
      <c r="M20" s="61">
        <v>1188</v>
      </c>
      <c r="N20" s="60">
        <v>22441</v>
      </c>
      <c r="O20" s="61">
        <v>1797</v>
      </c>
      <c r="P20" s="60">
        <v>25575</v>
      </c>
      <c r="Q20" s="61">
        <v>2123</v>
      </c>
      <c r="R20" s="62">
        <f aca="true" t="shared" si="5" ref="R20:S27">L20+N20+P20</f>
        <v>61710</v>
      </c>
      <c r="S20" s="63">
        <f t="shared" si="5"/>
        <v>5108</v>
      </c>
      <c r="T20" s="64">
        <f>S20/J20</f>
        <v>82.38709677419355</v>
      </c>
      <c r="U20" s="65">
        <f t="shared" si="1"/>
        <v>12.081049334377447</v>
      </c>
      <c r="V20" s="66">
        <v>147665</v>
      </c>
      <c r="W20" s="67">
        <v>11767</v>
      </c>
      <c r="X20" s="68">
        <f t="shared" si="4"/>
        <v>-0.5820946060339282</v>
      </c>
      <c r="Y20" s="68">
        <f t="shared" si="4"/>
        <v>-0.5659046485935243</v>
      </c>
      <c r="Z20" s="69">
        <v>265902</v>
      </c>
      <c r="AA20" s="82">
        <v>22902</v>
      </c>
      <c r="AB20" s="80">
        <v>9708279</v>
      </c>
      <c r="AC20" s="81">
        <v>821252</v>
      </c>
      <c r="AD20" s="73">
        <f t="shared" si="2"/>
        <v>11.821315503645653</v>
      </c>
    </row>
    <row r="21" spans="1:30" s="29" customFormat="1" ht="11.25">
      <c r="A21" s="32">
        <v>15</v>
      </c>
      <c r="B21" s="83"/>
      <c r="C21" s="75" t="s">
        <v>102</v>
      </c>
      <c r="D21" s="76" t="s">
        <v>31</v>
      </c>
      <c r="E21" s="77" t="s">
        <v>103</v>
      </c>
      <c r="F21" s="78">
        <v>42937</v>
      </c>
      <c r="G21" s="57" t="s">
        <v>41</v>
      </c>
      <c r="H21" s="79">
        <v>149</v>
      </c>
      <c r="I21" s="79">
        <v>67</v>
      </c>
      <c r="J21" s="93">
        <v>67</v>
      </c>
      <c r="K21" s="59">
        <v>2</v>
      </c>
      <c r="L21" s="60">
        <v>14724.49</v>
      </c>
      <c r="M21" s="61">
        <v>1347</v>
      </c>
      <c r="N21" s="60">
        <v>19438.57</v>
      </c>
      <c r="O21" s="61">
        <v>1669</v>
      </c>
      <c r="P21" s="60">
        <v>22639.55</v>
      </c>
      <c r="Q21" s="61">
        <v>1957</v>
      </c>
      <c r="R21" s="62">
        <f t="shared" si="5"/>
        <v>56802.61</v>
      </c>
      <c r="S21" s="63">
        <f t="shared" si="5"/>
        <v>4973</v>
      </c>
      <c r="T21" s="64">
        <f>S21/J21</f>
        <v>74.22388059701493</v>
      </c>
      <c r="U21" s="65">
        <f t="shared" si="1"/>
        <v>11.422201890207118</v>
      </c>
      <c r="V21" s="66">
        <v>135441.36</v>
      </c>
      <c r="W21" s="67">
        <v>11622</v>
      </c>
      <c r="X21" s="68">
        <f t="shared" si="4"/>
        <v>-0.5806110482056589</v>
      </c>
      <c r="Y21" s="68">
        <f t="shared" si="4"/>
        <v>-0.572104629151609</v>
      </c>
      <c r="Z21" s="69">
        <v>266199.04</v>
      </c>
      <c r="AA21" s="70">
        <v>24511</v>
      </c>
      <c r="AB21" s="80">
        <v>323001.65</v>
      </c>
      <c r="AC21" s="81">
        <v>29484</v>
      </c>
      <c r="AD21" s="73">
        <f t="shared" si="2"/>
        <v>10.955150250983586</v>
      </c>
    </row>
    <row r="22" spans="1:30" s="29" customFormat="1" ht="11.25">
      <c r="A22" s="32">
        <v>16</v>
      </c>
      <c r="B22" s="83"/>
      <c r="C22" s="75" t="s">
        <v>73</v>
      </c>
      <c r="D22" s="76" t="s">
        <v>31</v>
      </c>
      <c r="E22" s="77" t="s">
        <v>74</v>
      </c>
      <c r="F22" s="78">
        <v>42916</v>
      </c>
      <c r="G22" s="57" t="s">
        <v>39</v>
      </c>
      <c r="H22" s="79">
        <v>192</v>
      </c>
      <c r="I22" s="79">
        <v>29</v>
      </c>
      <c r="J22" s="93">
        <v>29</v>
      </c>
      <c r="K22" s="59">
        <v>5</v>
      </c>
      <c r="L22" s="60">
        <v>13315</v>
      </c>
      <c r="M22" s="61">
        <v>835</v>
      </c>
      <c r="N22" s="60">
        <v>17296</v>
      </c>
      <c r="O22" s="61">
        <v>1037</v>
      </c>
      <c r="P22" s="60">
        <v>18433</v>
      </c>
      <c r="Q22" s="61">
        <v>1179</v>
      </c>
      <c r="R22" s="62">
        <f t="shared" si="5"/>
        <v>49044</v>
      </c>
      <c r="S22" s="63">
        <f t="shared" si="5"/>
        <v>3051</v>
      </c>
      <c r="T22" s="64">
        <f>S22/J22</f>
        <v>105.20689655172414</v>
      </c>
      <c r="U22" s="65">
        <f t="shared" si="1"/>
        <v>16.07472959685349</v>
      </c>
      <c r="V22" s="66">
        <v>89231</v>
      </c>
      <c r="W22" s="67">
        <v>5581</v>
      </c>
      <c r="X22" s="68">
        <f t="shared" si="4"/>
        <v>-0.45037038697313714</v>
      </c>
      <c r="Y22" s="68">
        <f t="shared" si="4"/>
        <v>-0.45332377710087796</v>
      </c>
      <c r="Z22" s="69">
        <v>168472</v>
      </c>
      <c r="AA22" s="70">
        <v>11808</v>
      </c>
      <c r="AB22" s="80">
        <v>1997668</v>
      </c>
      <c r="AC22" s="81">
        <v>153489</v>
      </c>
      <c r="AD22" s="73">
        <f t="shared" si="2"/>
        <v>13.015056453556932</v>
      </c>
    </row>
    <row r="23" spans="1:30" s="29" customFormat="1" ht="11.25">
      <c r="A23" s="32">
        <v>17</v>
      </c>
      <c r="B23" s="74" t="s">
        <v>30</v>
      </c>
      <c r="C23" s="53" t="s">
        <v>111</v>
      </c>
      <c r="D23" s="54" t="s">
        <v>37</v>
      </c>
      <c r="E23" s="55" t="s">
        <v>111</v>
      </c>
      <c r="F23" s="56">
        <v>42944</v>
      </c>
      <c r="G23" s="57" t="s">
        <v>65</v>
      </c>
      <c r="H23" s="58">
        <v>30</v>
      </c>
      <c r="I23" s="58">
        <v>30</v>
      </c>
      <c r="J23" s="93">
        <v>30</v>
      </c>
      <c r="K23" s="59">
        <v>1</v>
      </c>
      <c r="L23" s="60">
        <v>7878</v>
      </c>
      <c r="M23" s="61">
        <v>476</v>
      </c>
      <c r="N23" s="60">
        <v>11171</v>
      </c>
      <c r="O23" s="61">
        <v>674</v>
      </c>
      <c r="P23" s="60">
        <v>13110</v>
      </c>
      <c r="Q23" s="61">
        <v>817</v>
      </c>
      <c r="R23" s="62">
        <f t="shared" si="5"/>
        <v>32159</v>
      </c>
      <c r="S23" s="63">
        <f t="shared" si="5"/>
        <v>1967</v>
      </c>
      <c r="T23" s="64">
        <f>S23/J23</f>
        <v>65.56666666666666</v>
      </c>
      <c r="U23" s="65">
        <f t="shared" si="1"/>
        <v>16.34926283680732</v>
      </c>
      <c r="V23" s="66"/>
      <c r="W23" s="67"/>
      <c r="X23" s="68"/>
      <c r="Y23" s="68"/>
      <c r="Z23" s="69"/>
      <c r="AA23" s="70"/>
      <c r="AB23" s="71">
        <v>32159</v>
      </c>
      <c r="AC23" s="72">
        <v>1967</v>
      </c>
      <c r="AD23" s="73">
        <f t="shared" si="2"/>
        <v>16.34926283680732</v>
      </c>
    </row>
    <row r="24" spans="1:30" s="29" customFormat="1" ht="11.25">
      <c r="A24" s="32">
        <v>18</v>
      </c>
      <c r="B24" s="52"/>
      <c r="C24" s="53" t="s">
        <v>81</v>
      </c>
      <c r="D24" s="54" t="s">
        <v>36</v>
      </c>
      <c r="E24" s="55" t="s">
        <v>80</v>
      </c>
      <c r="F24" s="56">
        <v>42930</v>
      </c>
      <c r="G24" s="57" t="s">
        <v>42</v>
      </c>
      <c r="H24" s="58">
        <v>210</v>
      </c>
      <c r="I24" s="58">
        <v>36</v>
      </c>
      <c r="J24" s="93">
        <v>36</v>
      </c>
      <c r="K24" s="59">
        <v>3</v>
      </c>
      <c r="L24" s="60">
        <v>5049.62</v>
      </c>
      <c r="M24" s="61">
        <v>459</v>
      </c>
      <c r="N24" s="60">
        <v>6937.81</v>
      </c>
      <c r="O24" s="61">
        <v>528</v>
      </c>
      <c r="P24" s="60">
        <v>8372.15</v>
      </c>
      <c r="Q24" s="61">
        <v>635</v>
      </c>
      <c r="R24" s="62">
        <f t="shared" si="5"/>
        <v>20359.58</v>
      </c>
      <c r="S24" s="63">
        <f t="shared" si="5"/>
        <v>1622</v>
      </c>
      <c r="T24" s="64">
        <f>S24/J24</f>
        <v>45.05555555555556</v>
      </c>
      <c r="U24" s="65">
        <f t="shared" si="1"/>
        <v>12.552145499383478</v>
      </c>
      <c r="V24" s="66">
        <v>131449.75</v>
      </c>
      <c r="W24" s="67">
        <v>10460</v>
      </c>
      <c r="X24" s="68">
        <f aca="true" t="shared" si="6" ref="X24:Y26">IF(V24&lt;&gt;0,-(V24-R24)/V24,"")</f>
        <v>-0.8451151105270265</v>
      </c>
      <c r="Y24" s="68">
        <f t="shared" si="6"/>
        <v>-0.8449330783938814</v>
      </c>
      <c r="Z24" s="69">
        <v>246546.53</v>
      </c>
      <c r="AA24" s="82">
        <v>22331</v>
      </c>
      <c r="AB24" s="80">
        <v>653600.11</v>
      </c>
      <c r="AC24" s="81">
        <v>57680</v>
      </c>
      <c r="AD24" s="73">
        <f t="shared" si="2"/>
        <v>11.33148595700416</v>
      </c>
    </row>
    <row r="25" spans="1:30" s="29" customFormat="1" ht="11.25">
      <c r="A25" s="32">
        <v>19</v>
      </c>
      <c r="B25" s="52"/>
      <c r="C25" s="75" t="s">
        <v>63</v>
      </c>
      <c r="D25" s="76" t="s">
        <v>31</v>
      </c>
      <c r="E25" s="77" t="s">
        <v>64</v>
      </c>
      <c r="F25" s="78">
        <v>42895</v>
      </c>
      <c r="G25" s="57" t="s">
        <v>34</v>
      </c>
      <c r="H25" s="79">
        <v>338</v>
      </c>
      <c r="I25" s="79">
        <v>28</v>
      </c>
      <c r="J25" s="93">
        <v>28</v>
      </c>
      <c r="K25" s="59">
        <v>8</v>
      </c>
      <c r="L25" s="60">
        <v>4825</v>
      </c>
      <c r="M25" s="61">
        <v>382</v>
      </c>
      <c r="N25" s="60">
        <v>7392</v>
      </c>
      <c r="O25" s="61">
        <v>569</v>
      </c>
      <c r="P25" s="60">
        <v>8470</v>
      </c>
      <c r="Q25" s="61">
        <v>659</v>
      </c>
      <c r="R25" s="62">
        <f t="shared" si="5"/>
        <v>20687</v>
      </c>
      <c r="S25" s="63">
        <f t="shared" si="5"/>
        <v>1610</v>
      </c>
      <c r="T25" s="64">
        <f>S25/J25</f>
        <v>57.5</v>
      </c>
      <c r="U25" s="65">
        <f t="shared" si="1"/>
        <v>12.849068322981367</v>
      </c>
      <c r="V25" s="66">
        <v>77348</v>
      </c>
      <c r="W25" s="67">
        <v>5682</v>
      </c>
      <c r="X25" s="68">
        <f t="shared" si="6"/>
        <v>-0.7325464136112116</v>
      </c>
      <c r="Y25" s="68">
        <f t="shared" si="6"/>
        <v>-0.7166490672298487</v>
      </c>
      <c r="Z25" s="69">
        <v>142045</v>
      </c>
      <c r="AA25" s="82">
        <v>11278</v>
      </c>
      <c r="AB25" s="80">
        <v>10151685</v>
      </c>
      <c r="AC25" s="81">
        <v>790778</v>
      </c>
      <c r="AD25" s="73">
        <f t="shared" si="2"/>
        <v>12.837591587019366</v>
      </c>
    </row>
    <row r="26" spans="1:30" s="29" customFormat="1" ht="11.25">
      <c r="A26" s="32">
        <v>20</v>
      </c>
      <c r="B26" s="52"/>
      <c r="C26" s="53" t="s">
        <v>91</v>
      </c>
      <c r="D26" s="54" t="s">
        <v>40</v>
      </c>
      <c r="E26" s="55" t="s">
        <v>91</v>
      </c>
      <c r="F26" s="56">
        <v>42937</v>
      </c>
      <c r="G26" s="57" t="s">
        <v>44</v>
      </c>
      <c r="H26" s="58">
        <v>82</v>
      </c>
      <c r="I26" s="58">
        <v>31</v>
      </c>
      <c r="J26" s="93">
        <v>31</v>
      </c>
      <c r="K26" s="59">
        <v>2</v>
      </c>
      <c r="L26" s="60">
        <v>3876.01</v>
      </c>
      <c r="M26" s="61">
        <v>329</v>
      </c>
      <c r="N26" s="60">
        <v>6740</v>
      </c>
      <c r="O26" s="61">
        <v>557</v>
      </c>
      <c r="P26" s="60">
        <v>7715</v>
      </c>
      <c r="Q26" s="61">
        <v>642</v>
      </c>
      <c r="R26" s="62">
        <f t="shared" si="5"/>
        <v>18331.010000000002</v>
      </c>
      <c r="S26" s="63">
        <f t="shared" si="5"/>
        <v>1528</v>
      </c>
      <c r="T26" s="64">
        <f>S26/J26</f>
        <v>49.29032258064516</v>
      </c>
      <c r="U26" s="65">
        <f t="shared" si="1"/>
        <v>11.996734293193718</v>
      </c>
      <c r="V26" s="66">
        <v>47710.47</v>
      </c>
      <c r="W26" s="67">
        <v>4333</v>
      </c>
      <c r="X26" s="68">
        <f t="shared" si="6"/>
        <v>-0.6157864301064315</v>
      </c>
      <c r="Y26" s="68">
        <f t="shared" si="6"/>
        <v>-0.6473574890376183</v>
      </c>
      <c r="Z26" s="69">
        <v>88200.01</v>
      </c>
      <c r="AA26" s="70">
        <v>8560</v>
      </c>
      <c r="AB26" s="71">
        <v>106531.02</v>
      </c>
      <c r="AC26" s="72">
        <v>10088</v>
      </c>
      <c r="AD26" s="73">
        <f t="shared" si="2"/>
        <v>10.560172482157018</v>
      </c>
    </row>
    <row r="27" spans="1:30" s="29" customFormat="1" ht="11.25">
      <c r="A27" s="32">
        <v>21</v>
      </c>
      <c r="B27" s="74" t="s">
        <v>30</v>
      </c>
      <c r="C27" s="53" t="s">
        <v>110</v>
      </c>
      <c r="D27" s="54" t="s">
        <v>38</v>
      </c>
      <c r="E27" s="55" t="s">
        <v>110</v>
      </c>
      <c r="F27" s="56">
        <v>42944</v>
      </c>
      <c r="G27" s="57" t="s">
        <v>47</v>
      </c>
      <c r="H27" s="58">
        <v>44</v>
      </c>
      <c r="I27" s="58">
        <v>44</v>
      </c>
      <c r="J27" s="93">
        <v>44</v>
      </c>
      <c r="K27" s="59">
        <v>1</v>
      </c>
      <c r="L27" s="60">
        <v>2947.95</v>
      </c>
      <c r="M27" s="61">
        <v>278</v>
      </c>
      <c r="N27" s="60">
        <v>5202</v>
      </c>
      <c r="O27" s="61">
        <v>453</v>
      </c>
      <c r="P27" s="60">
        <v>6106.5</v>
      </c>
      <c r="Q27" s="61">
        <v>536</v>
      </c>
      <c r="R27" s="62">
        <f t="shared" si="5"/>
        <v>14256.45</v>
      </c>
      <c r="S27" s="63">
        <f t="shared" si="5"/>
        <v>1267</v>
      </c>
      <c r="T27" s="64">
        <f>S27/J27</f>
        <v>28.795454545454547</v>
      </c>
      <c r="U27" s="65">
        <f t="shared" si="1"/>
        <v>11.252131018153118</v>
      </c>
      <c r="V27" s="66"/>
      <c r="W27" s="67"/>
      <c r="X27" s="68"/>
      <c r="Y27" s="68"/>
      <c r="Z27" s="69"/>
      <c r="AA27" s="70"/>
      <c r="AB27" s="71">
        <v>14256.45</v>
      </c>
      <c r="AC27" s="72">
        <v>1267</v>
      </c>
      <c r="AD27" s="73">
        <f t="shared" si="2"/>
        <v>11.252131018153118</v>
      </c>
    </row>
    <row r="28" spans="1:30" s="29" customFormat="1" ht="11.25">
      <c r="A28" s="32">
        <v>22</v>
      </c>
      <c r="B28" s="52"/>
      <c r="C28" s="53" t="s">
        <v>93</v>
      </c>
      <c r="D28" s="54" t="s">
        <v>48</v>
      </c>
      <c r="E28" s="55" t="s">
        <v>94</v>
      </c>
      <c r="F28" s="56">
        <v>42937</v>
      </c>
      <c r="G28" s="57" t="s">
        <v>95</v>
      </c>
      <c r="H28" s="58">
        <v>48</v>
      </c>
      <c r="I28" s="58">
        <v>9</v>
      </c>
      <c r="J28" s="93">
        <v>9</v>
      </c>
      <c r="K28" s="59">
        <v>2</v>
      </c>
      <c r="L28" s="60">
        <v>104</v>
      </c>
      <c r="M28" s="61">
        <v>12</v>
      </c>
      <c r="N28" s="60">
        <v>223</v>
      </c>
      <c r="O28" s="61">
        <v>23</v>
      </c>
      <c r="P28" s="60">
        <v>212</v>
      </c>
      <c r="Q28" s="61">
        <v>20</v>
      </c>
      <c r="R28" s="62">
        <v>12628.66</v>
      </c>
      <c r="S28" s="63">
        <v>1127</v>
      </c>
      <c r="T28" s="64">
        <f>S28/J28</f>
        <v>125.22222222222223</v>
      </c>
      <c r="U28" s="65">
        <f t="shared" si="1"/>
        <v>11.205554569653948</v>
      </c>
      <c r="V28" s="66">
        <v>12628.66</v>
      </c>
      <c r="W28" s="67">
        <v>1127</v>
      </c>
      <c r="X28" s="68">
        <f aca="true" t="shared" si="7" ref="X28:Y30">IF(V28&lt;&gt;0,-(V28-R28)/V28,"")</f>
        <v>0</v>
      </c>
      <c r="Y28" s="68">
        <f t="shared" si="7"/>
        <v>0</v>
      </c>
      <c r="Z28" s="69">
        <v>22845.4</v>
      </c>
      <c r="AA28" s="70">
        <v>2174</v>
      </c>
      <c r="AB28" s="71">
        <v>23384.4</v>
      </c>
      <c r="AC28" s="72">
        <v>2229</v>
      </c>
      <c r="AD28" s="73">
        <f t="shared" si="2"/>
        <v>10.490982503364739</v>
      </c>
    </row>
    <row r="29" spans="1:30" s="29" customFormat="1" ht="11.25">
      <c r="A29" s="32">
        <v>23</v>
      </c>
      <c r="B29" s="52"/>
      <c r="C29" s="53" t="s">
        <v>97</v>
      </c>
      <c r="D29" s="54" t="s">
        <v>48</v>
      </c>
      <c r="E29" s="55" t="s">
        <v>96</v>
      </c>
      <c r="F29" s="56">
        <v>42937</v>
      </c>
      <c r="G29" s="57" t="s">
        <v>51</v>
      </c>
      <c r="H29" s="58">
        <v>5</v>
      </c>
      <c r="I29" s="58">
        <v>5</v>
      </c>
      <c r="J29" s="93">
        <v>5</v>
      </c>
      <c r="K29" s="59">
        <v>2</v>
      </c>
      <c r="L29" s="60">
        <v>1514.51</v>
      </c>
      <c r="M29" s="61">
        <v>155</v>
      </c>
      <c r="N29" s="60">
        <v>2197.49</v>
      </c>
      <c r="O29" s="61">
        <v>222</v>
      </c>
      <c r="P29" s="60">
        <v>2491.98</v>
      </c>
      <c r="Q29" s="61">
        <v>251</v>
      </c>
      <c r="R29" s="62">
        <f aca="true" t="shared" si="8" ref="R29:R44">L29+N29+P29</f>
        <v>6203.98</v>
      </c>
      <c r="S29" s="63">
        <f aca="true" t="shared" si="9" ref="S29:S44">M29+O29+Q29</f>
        <v>628</v>
      </c>
      <c r="T29" s="64">
        <f>S29/J29</f>
        <v>125.6</v>
      </c>
      <c r="U29" s="65">
        <f t="shared" si="1"/>
        <v>9.878949044585987</v>
      </c>
      <c r="V29" s="66">
        <v>5955.83</v>
      </c>
      <c r="W29" s="67">
        <v>602</v>
      </c>
      <c r="X29" s="68">
        <f t="shared" si="7"/>
        <v>0.04166505759902476</v>
      </c>
      <c r="Y29" s="68">
        <f t="shared" si="7"/>
        <v>0.04318936877076412</v>
      </c>
      <c r="Z29" s="69">
        <v>10038.78</v>
      </c>
      <c r="AA29" s="70">
        <v>1020</v>
      </c>
      <c r="AB29" s="71">
        <v>16242.76</v>
      </c>
      <c r="AC29" s="72">
        <v>1648</v>
      </c>
      <c r="AD29" s="73">
        <f t="shared" si="2"/>
        <v>9.856043689320389</v>
      </c>
    </row>
    <row r="30" spans="1:30" s="29" customFormat="1" ht="11.25">
      <c r="A30" s="32">
        <v>24</v>
      </c>
      <c r="B30" s="52"/>
      <c r="C30" s="53" t="s">
        <v>98</v>
      </c>
      <c r="D30" s="54" t="s">
        <v>38</v>
      </c>
      <c r="E30" s="55" t="s">
        <v>98</v>
      </c>
      <c r="F30" s="56">
        <v>42937</v>
      </c>
      <c r="G30" s="57" t="s">
        <v>42</v>
      </c>
      <c r="H30" s="58">
        <v>24</v>
      </c>
      <c r="I30" s="58">
        <v>17</v>
      </c>
      <c r="J30" s="93">
        <v>17</v>
      </c>
      <c r="K30" s="59">
        <v>2</v>
      </c>
      <c r="L30" s="60">
        <v>1649.5</v>
      </c>
      <c r="M30" s="61">
        <v>105</v>
      </c>
      <c r="N30" s="60">
        <v>2584.77</v>
      </c>
      <c r="O30" s="61">
        <v>147</v>
      </c>
      <c r="P30" s="60">
        <v>3118.83</v>
      </c>
      <c r="Q30" s="61">
        <v>204</v>
      </c>
      <c r="R30" s="62">
        <f t="shared" si="8"/>
        <v>7353.1</v>
      </c>
      <c r="S30" s="63">
        <f t="shared" si="9"/>
        <v>456</v>
      </c>
      <c r="T30" s="64">
        <f>S30/J30</f>
        <v>26.823529411764707</v>
      </c>
      <c r="U30" s="65">
        <f t="shared" si="1"/>
        <v>16.125219298245614</v>
      </c>
      <c r="V30" s="66">
        <v>19634</v>
      </c>
      <c r="W30" s="67">
        <v>1228</v>
      </c>
      <c r="X30" s="68">
        <f t="shared" si="7"/>
        <v>-0.6254914943465417</v>
      </c>
      <c r="Y30" s="68">
        <f t="shared" si="7"/>
        <v>-0.6286644951140065</v>
      </c>
      <c r="Z30" s="69">
        <v>34256.19</v>
      </c>
      <c r="AA30" s="82">
        <v>2387</v>
      </c>
      <c r="AB30" s="80">
        <v>41609.29</v>
      </c>
      <c r="AC30" s="81">
        <v>2843</v>
      </c>
      <c r="AD30" s="73">
        <f t="shared" si="2"/>
        <v>14.635698206120296</v>
      </c>
    </row>
    <row r="31" spans="1:32" s="29" customFormat="1" ht="11.25">
      <c r="A31" s="32">
        <v>25</v>
      </c>
      <c r="B31" s="74" t="s">
        <v>30</v>
      </c>
      <c r="C31" s="53" t="s">
        <v>112</v>
      </c>
      <c r="D31" s="54">
        <v>13</v>
      </c>
      <c r="E31" s="55" t="s">
        <v>112</v>
      </c>
      <c r="F31" s="56">
        <v>42944</v>
      </c>
      <c r="G31" s="57" t="s">
        <v>65</v>
      </c>
      <c r="H31" s="58">
        <v>23</v>
      </c>
      <c r="I31" s="58">
        <v>23</v>
      </c>
      <c r="J31" s="93">
        <v>23</v>
      </c>
      <c r="K31" s="59">
        <v>1</v>
      </c>
      <c r="L31" s="60">
        <v>1016</v>
      </c>
      <c r="M31" s="61">
        <v>81</v>
      </c>
      <c r="N31" s="60">
        <v>1460</v>
      </c>
      <c r="O31" s="61">
        <v>141</v>
      </c>
      <c r="P31" s="60">
        <v>1692</v>
      </c>
      <c r="Q31" s="61">
        <v>155</v>
      </c>
      <c r="R31" s="62">
        <f t="shared" si="8"/>
        <v>4168</v>
      </c>
      <c r="S31" s="63">
        <f t="shared" si="9"/>
        <v>377</v>
      </c>
      <c r="T31" s="64">
        <f>S31/J31</f>
        <v>16.391304347826086</v>
      </c>
      <c r="U31" s="65">
        <f t="shared" si="1"/>
        <v>11.055702917771884</v>
      </c>
      <c r="V31" s="66"/>
      <c r="W31" s="67"/>
      <c r="X31" s="68"/>
      <c r="Y31" s="68"/>
      <c r="Z31" s="69"/>
      <c r="AA31" s="70"/>
      <c r="AB31" s="71">
        <v>4168</v>
      </c>
      <c r="AC31" s="72">
        <v>377</v>
      </c>
      <c r="AD31" s="73">
        <f t="shared" si="2"/>
        <v>11.055702917771884</v>
      </c>
      <c r="AE31" s="95"/>
      <c r="AF31" s="96"/>
    </row>
    <row r="32" spans="1:32" s="29" customFormat="1" ht="11.25">
      <c r="A32" s="32">
        <v>26</v>
      </c>
      <c r="B32" s="74" t="s">
        <v>30</v>
      </c>
      <c r="C32" s="53" t="s">
        <v>113</v>
      </c>
      <c r="D32" s="54"/>
      <c r="E32" s="55" t="s">
        <v>114</v>
      </c>
      <c r="F32" s="56">
        <v>42975</v>
      </c>
      <c r="G32" s="57" t="s">
        <v>45</v>
      </c>
      <c r="H32" s="58">
        <v>25</v>
      </c>
      <c r="I32" s="58">
        <v>25</v>
      </c>
      <c r="J32" s="93">
        <v>25</v>
      </c>
      <c r="K32" s="59">
        <v>1</v>
      </c>
      <c r="L32" s="60">
        <v>462</v>
      </c>
      <c r="M32" s="61">
        <v>59</v>
      </c>
      <c r="N32" s="60">
        <v>1085</v>
      </c>
      <c r="O32" s="61">
        <v>113</v>
      </c>
      <c r="P32" s="60">
        <v>927.5</v>
      </c>
      <c r="Q32" s="61">
        <v>107</v>
      </c>
      <c r="R32" s="62">
        <f t="shared" si="8"/>
        <v>2474.5</v>
      </c>
      <c r="S32" s="63">
        <f t="shared" si="9"/>
        <v>279</v>
      </c>
      <c r="T32" s="64">
        <f>S32/J32</f>
        <v>11.16</v>
      </c>
      <c r="U32" s="65">
        <f t="shared" si="1"/>
        <v>8.869175627240143</v>
      </c>
      <c r="V32" s="66"/>
      <c r="W32" s="67"/>
      <c r="X32" s="68"/>
      <c r="Y32" s="68"/>
      <c r="Z32" s="69"/>
      <c r="AA32" s="82"/>
      <c r="AB32" s="80">
        <v>2474.5</v>
      </c>
      <c r="AC32" s="81">
        <v>279</v>
      </c>
      <c r="AD32" s="73">
        <f t="shared" si="2"/>
        <v>8.869175627240143</v>
      </c>
      <c r="AE32" s="95"/>
      <c r="AF32" s="96"/>
    </row>
    <row r="33" spans="1:32" s="29" customFormat="1" ht="11.25">
      <c r="A33" s="32">
        <v>27</v>
      </c>
      <c r="B33" s="52"/>
      <c r="C33" s="53" t="s">
        <v>82</v>
      </c>
      <c r="D33" s="54" t="s">
        <v>40</v>
      </c>
      <c r="E33" s="55" t="s">
        <v>82</v>
      </c>
      <c r="F33" s="56">
        <v>42930</v>
      </c>
      <c r="G33" s="57" t="s">
        <v>43</v>
      </c>
      <c r="H33" s="58">
        <v>17</v>
      </c>
      <c r="I33" s="58">
        <v>12</v>
      </c>
      <c r="J33" s="93">
        <v>12</v>
      </c>
      <c r="K33" s="59">
        <v>3</v>
      </c>
      <c r="L33" s="60">
        <v>676.5</v>
      </c>
      <c r="M33" s="61">
        <v>65</v>
      </c>
      <c r="N33" s="60">
        <v>1233</v>
      </c>
      <c r="O33" s="61">
        <v>99</v>
      </c>
      <c r="P33" s="60">
        <v>1124</v>
      </c>
      <c r="Q33" s="61">
        <v>79</v>
      </c>
      <c r="R33" s="62">
        <f t="shared" si="8"/>
        <v>3033.5</v>
      </c>
      <c r="S33" s="63">
        <f t="shared" si="9"/>
        <v>243</v>
      </c>
      <c r="T33" s="64">
        <f>S33/J33</f>
        <v>20.25</v>
      </c>
      <c r="U33" s="65">
        <f t="shared" si="1"/>
        <v>12.483539094650206</v>
      </c>
      <c r="V33" s="66">
        <v>4944</v>
      </c>
      <c r="W33" s="67">
        <v>361</v>
      </c>
      <c r="X33" s="68">
        <f aca="true" t="shared" si="10" ref="X33:X44">IF(V33&lt;&gt;0,-(V33-R33)/V33,"")</f>
        <v>-0.3864279935275081</v>
      </c>
      <c r="Y33" s="68">
        <f aca="true" t="shared" si="11" ref="Y33:Y44">IF(W33&lt;&gt;0,-(W33-S33)/W33,"")</f>
        <v>-0.3268698060941828</v>
      </c>
      <c r="Z33" s="69">
        <v>10313.05</v>
      </c>
      <c r="AA33" s="70">
        <v>883</v>
      </c>
      <c r="AB33" s="71">
        <v>39250.3</v>
      </c>
      <c r="AC33" s="72">
        <v>3042</v>
      </c>
      <c r="AD33" s="73">
        <f t="shared" si="2"/>
        <v>12.902794214332676</v>
      </c>
      <c r="AE33" s="95"/>
      <c r="AF33" s="96"/>
    </row>
    <row r="34" spans="1:32" s="29" customFormat="1" ht="11.25">
      <c r="A34" s="32">
        <v>28</v>
      </c>
      <c r="B34" s="83"/>
      <c r="C34" s="75" t="s">
        <v>52</v>
      </c>
      <c r="D34" s="76" t="s">
        <v>35</v>
      </c>
      <c r="E34" s="77" t="s">
        <v>53</v>
      </c>
      <c r="F34" s="78">
        <v>42825</v>
      </c>
      <c r="G34" s="57" t="s">
        <v>41</v>
      </c>
      <c r="H34" s="79">
        <v>269</v>
      </c>
      <c r="I34" s="79">
        <v>2</v>
      </c>
      <c r="J34" s="93">
        <v>2</v>
      </c>
      <c r="K34" s="59">
        <v>18</v>
      </c>
      <c r="L34" s="60">
        <v>1526.5</v>
      </c>
      <c r="M34" s="61">
        <v>184</v>
      </c>
      <c r="N34" s="60">
        <v>337.5</v>
      </c>
      <c r="O34" s="61">
        <v>28</v>
      </c>
      <c r="P34" s="60">
        <v>345</v>
      </c>
      <c r="Q34" s="61">
        <v>25</v>
      </c>
      <c r="R34" s="62">
        <f t="shared" si="8"/>
        <v>2209</v>
      </c>
      <c r="S34" s="63">
        <f t="shared" si="9"/>
        <v>237</v>
      </c>
      <c r="T34" s="64">
        <f>S34/J34</f>
        <v>118.5</v>
      </c>
      <c r="U34" s="65">
        <f t="shared" si="1"/>
        <v>9.320675105485233</v>
      </c>
      <c r="V34" s="66">
        <v>1852</v>
      </c>
      <c r="W34" s="67">
        <v>183</v>
      </c>
      <c r="X34" s="68">
        <f t="shared" si="10"/>
        <v>0.1927645788336933</v>
      </c>
      <c r="Y34" s="68">
        <f t="shared" si="11"/>
        <v>0.29508196721311475</v>
      </c>
      <c r="Z34" s="69">
        <v>3373.52</v>
      </c>
      <c r="AA34" s="70">
        <v>343</v>
      </c>
      <c r="AB34" s="80">
        <v>7061738.16</v>
      </c>
      <c r="AC34" s="81">
        <v>578920</v>
      </c>
      <c r="AD34" s="73">
        <f t="shared" si="2"/>
        <v>12.19812436951565</v>
      </c>
      <c r="AE34" s="95"/>
      <c r="AF34" s="96"/>
    </row>
    <row r="35" spans="1:32" s="29" customFormat="1" ht="11.25">
      <c r="A35" s="32">
        <v>29</v>
      </c>
      <c r="B35" s="52"/>
      <c r="C35" s="84" t="s">
        <v>72</v>
      </c>
      <c r="D35" s="54" t="s">
        <v>40</v>
      </c>
      <c r="E35" s="85" t="s">
        <v>72</v>
      </c>
      <c r="F35" s="56">
        <v>42916</v>
      </c>
      <c r="G35" s="57" t="s">
        <v>42</v>
      </c>
      <c r="H35" s="58">
        <v>110</v>
      </c>
      <c r="I35" s="58">
        <v>4</v>
      </c>
      <c r="J35" s="93">
        <v>4</v>
      </c>
      <c r="K35" s="59">
        <v>5</v>
      </c>
      <c r="L35" s="60">
        <v>1215.19</v>
      </c>
      <c r="M35" s="61">
        <v>64</v>
      </c>
      <c r="N35" s="60">
        <v>1564.67</v>
      </c>
      <c r="O35" s="61">
        <v>82</v>
      </c>
      <c r="P35" s="60">
        <v>1443.29</v>
      </c>
      <c r="Q35" s="61">
        <v>82</v>
      </c>
      <c r="R35" s="62">
        <f t="shared" si="8"/>
        <v>4223.15</v>
      </c>
      <c r="S35" s="63">
        <f t="shared" si="9"/>
        <v>228</v>
      </c>
      <c r="T35" s="64">
        <f>S35/J35</f>
        <v>57</v>
      </c>
      <c r="U35" s="65">
        <f t="shared" si="1"/>
        <v>18.522587719298244</v>
      </c>
      <c r="V35" s="66">
        <v>7871.860000000001</v>
      </c>
      <c r="W35" s="67">
        <v>428</v>
      </c>
      <c r="X35" s="68">
        <f t="shared" si="10"/>
        <v>-0.4635130706084713</v>
      </c>
      <c r="Y35" s="68">
        <f t="shared" si="11"/>
        <v>-0.4672897196261682</v>
      </c>
      <c r="Z35" s="69">
        <v>14323.49</v>
      </c>
      <c r="AA35" s="82">
        <v>851</v>
      </c>
      <c r="AB35" s="80">
        <v>490688.54</v>
      </c>
      <c r="AC35" s="81">
        <v>37243</v>
      </c>
      <c r="AD35" s="73">
        <f t="shared" si="2"/>
        <v>13.175322610960448</v>
      </c>
      <c r="AE35" s="95"/>
      <c r="AF35" s="96"/>
    </row>
    <row r="36" spans="1:32" s="29" customFormat="1" ht="11.25">
      <c r="A36" s="32">
        <v>30</v>
      </c>
      <c r="B36" s="52"/>
      <c r="C36" s="53" t="s">
        <v>89</v>
      </c>
      <c r="D36" s="54"/>
      <c r="E36" s="55" t="s">
        <v>90</v>
      </c>
      <c r="F36" s="56">
        <v>42937</v>
      </c>
      <c r="G36" s="57" t="s">
        <v>65</v>
      </c>
      <c r="H36" s="58">
        <v>75</v>
      </c>
      <c r="I36" s="58">
        <v>4</v>
      </c>
      <c r="J36" s="93">
        <v>4</v>
      </c>
      <c r="K36" s="59">
        <v>2</v>
      </c>
      <c r="L36" s="60">
        <v>380</v>
      </c>
      <c r="M36" s="61">
        <v>20</v>
      </c>
      <c r="N36" s="60">
        <v>645</v>
      </c>
      <c r="O36" s="61">
        <v>36</v>
      </c>
      <c r="P36" s="60">
        <v>2091</v>
      </c>
      <c r="Q36" s="61">
        <v>152</v>
      </c>
      <c r="R36" s="62">
        <f t="shared" si="8"/>
        <v>3116</v>
      </c>
      <c r="S36" s="63">
        <f t="shared" si="9"/>
        <v>208</v>
      </c>
      <c r="T36" s="64">
        <f>S36/J36</f>
        <v>52</v>
      </c>
      <c r="U36" s="65">
        <f t="shared" si="1"/>
        <v>14.98076923076923</v>
      </c>
      <c r="V36" s="66">
        <v>37859</v>
      </c>
      <c r="W36" s="67">
        <v>2758</v>
      </c>
      <c r="X36" s="68">
        <f t="shared" si="10"/>
        <v>-0.9176946036609525</v>
      </c>
      <c r="Y36" s="68">
        <f t="shared" si="11"/>
        <v>-0.9245830311820159</v>
      </c>
      <c r="Z36" s="69">
        <v>71405</v>
      </c>
      <c r="AA36" s="70">
        <v>5726</v>
      </c>
      <c r="AB36" s="71">
        <v>74520</v>
      </c>
      <c r="AC36" s="72">
        <v>5934</v>
      </c>
      <c r="AD36" s="73">
        <f t="shared" si="2"/>
        <v>12.55813953488372</v>
      </c>
      <c r="AE36" s="95"/>
      <c r="AF36" s="96"/>
    </row>
    <row r="37" spans="1:32" s="29" customFormat="1" ht="11.25">
      <c r="A37" s="32">
        <v>31</v>
      </c>
      <c r="B37" s="52"/>
      <c r="C37" s="53" t="s">
        <v>50</v>
      </c>
      <c r="D37" s="54" t="s">
        <v>38</v>
      </c>
      <c r="E37" s="55" t="s">
        <v>50</v>
      </c>
      <c r="F37" s="56">
        <v>42782</v>
      </c>
      <c r="G37" s="57" t="s">
        <v>95</v>
      </c>
      <c r="H37" s="58">
        <v>393</v>
      </c>
      <c r="I37" s="58">
        <v>2</v>
      </c>
      <c r="J37" s="93">
        <v>2</v>
      </c>
      <c r="K37" s="59">
        <v>23</v>
      </c>
      <c r="L37" s="60">
        <v>268.01</v>
      </c>
      <c r="M37" s="61">
        <v>29</v>
      </c>
      <c r="N37" s="60">
        <v>568</v>
      </c>
      <c r="O37" s="61">
        <v>48</v>
      </c>
      <c r="P37" s="60">
        <v>913</v>
      </c>
      <c r="Q37" s="61">
        <v>76</v>
      </c>
      <c r="R37" s="62">
        <f t="shared" si="8"/>
        <v>1749.01</v>
      </c>
      <c r="S37" s="63">
        <f t="shared" si="9"/>
        <v>153</v>
      </c>
      <c r="T37" s="64">
        <f>S37/J37</f>
        <v>76.5</v>
      </c>
      <c r="U37" s="65">
        <f t="shared" si="1"/>
        <v>11.431437908496733</v>
      </c>
      <c r="V37" s="66">
        <v>2607.19</v>
      </c>
      <c r="W37" s="67">
        <v>238</v>
      </c>
      <c r="X37" s="68">
        <f t="shared" si="10"/>
        <v>-0.329158979591054</v>
      </c>
      <c r="Y37" s="68">
        <f t="shared" si="11"/>
        <v>-0.35714285714285715</v>
      </c>
      <c r="Z37" s="69">
        <v>4872.2</v>
      </c>
      <c r="AA37" s="70">
        <v>477</v>
      </c>
      <c r="AB37" s="71">
        <v>85968635.05</v>
      </c>
      <c r="AC37" s="72">
        <v>7434750</v>
      </c>
      <c r="AD37" s="73">
        <f t="shared" si="2"/>
        <v>11.563083499781431</v>
      </c>
      <c r="AE37" s="95"/>
      <c r="AF37" s="96"/>
    </row>
    <row r="38" spans="1:32" s="29" customFormat="1" ht="11.25">
      <c r="A38" s="32">
        <v>32</v>
      </c>
      <c r="B38" s="52"/>
      <c r="C38" s="53" t="s">
        <v>66</v>
      </c>
      <c r="D38" s="54" t="s">
        <v>33</v>
      </c>
      <c r="E38" s="55" t="s">
        <v>66</v>
      </c>
      <c r="F38" s="56">
        <v>42902</v>
      </c>
      <c r="G38" s="57" t="s">
        <v>95</v>
      </c>
      <c r="H38" s="58">
        <v>230</v>
      </c>
      <c r="I38" s="58">
        <v>2</v>
      </c>
      <c r="J38" s="93">
        <v>2</v>
      </c>
      <c r="K38" s="59">
        <v>7</v>
      </c>
      <c r="L38" s="60">
        <v>402.5</v>
      </c>
      <c r="M38" s="61">
        <v>44</v>
      </c>
      <c r="N38" s="60">
        <v>353.5</v>
      </c>
      <c r="O38" s="61">
        <v>37</v>
      </c>
      <c r="P38" s="60">
        <v>617</v>
      </c>
      <c r="Q38" s="61">
        <v>66</v>
      </c>
      <c r="R38" s="62">
        <f t="shared" si="8"/>
        <v>1373</v>
      </c>
      <c r="S38" s="63">
        <f t="shared" si="9"/>
        <v>147</v>
      </c>
      <c r="T38" s="64">
        <f>S38/J38</f>
        <v>73.5</v>
      </c>
      <c r="U38" s="65">
        <f t="shared" si="1"/>
        <v>9.34013605442177</v>
      </c>
      <c r="V38" s="66">
        <v>1737.5</v>
      </c>
      <c r="W38" s="67">
        <v>186</v>
      </c>
      <c r="X38" s="68">
        <f t="shared" si="10"/>
        <v>-0.2097841726618705</v>
      </c>
      <c r="Y38" s="68">
        <f t="shared" si="11"/>
        <v>-0.20967741935483872</v>
      </c>
      <c r="Z38" s="69">
        <v>2907.88</v>
      </c>
      <c r="AA38" s="70">
        <v>329</v>
      </c>
      <c r="AB38" s="71">
        <v>1062952.66</v>
      </c>
      <c r="AC38" s="72">
        <v>92607</v>
      </c>
      <c r="AD38" s="73">
        <f t="shared" si="2"/>
        <v>11.4781027352144</v>
      </c>
      <c r="AE38" s="95"/>
      <c r="AF38" s="96"/>
    </row>
    <row r="39" spans="1:32" s="29" customFormat="1" ht="11.25">
      <c r="A39" s="32">
        <v>33</v>
      </c>
      <c r="B39" s="83"/>
      <c r="C39" s="75" t="s">
        <v>69</v>
      </c>
      <c r="D39" s="76" t="s">
        <v>33</v>
      </c>
      <c r="E39" s="77" t="s">
        <v>69</v>
      </c>
      <c r="F39" s="78">
        <v>42909</v>
      </c>
      <c r="G39" s="57" t="s">
        <v>41</v>
      </c>
      <c r="H39" s="79">
        <v>202</v>
      </c>
      <c r="I39" s="79">
        <v>1</v>
      </c>
      <c r="J39" s="93">
        <v>1</v>
      </c>
      <c r="K39" s="59">
        <v>6</v>
      </c>
      <c r="L39" s="60">
        <v>176</v>
      </c>
      <c r="M39" s="61">
        <v>22</v>
      </c>
      <c r="N39" s="60">
        <v>176</v>
      </c>
      <c r="O39" s="61">
        <v>22</v>
      </c>
      <c r="P39" s="60">
        <v>519.1</v>
      </c>
      <c r="Q39" s="61">
        <v>65</v>
      </c>
      <c r="R39" s="62">
        <f t="shared" si="8"/>
        <v>871.1</v>
      </c>
      <c r="S39" s="63">
        <f t="shared" si="9"/>
        <v>109</v>
      </c>
      <c r="T39" s="64">
        <f>S39/J39</f>
        <v>109</v>
      </c>
      <c r="U39" s="65">
        <f t="shared" si="1"/>
        <v>7.991743119266055</v>
      </c>
      <c r="V39" s="66">
        <v>2071.21</v>
      </c>
      <c r="W39" s="67">
        <v>183</v>
      </c>
      <c r="X39" s="68">
        <f t="shared" si="10"/>
        <v>-0.5794245875599288</v>
      </c>
      <c r="Y39" s="68">
        <f t="shared" si="11"/>
        <v>-0.40437158469945356</v>
      </c>
      <c r="Z39" s="69">
        <v>3829.21</v>
      </c>
      <c r="AA39" s="70">
        <v>373</v>
      </c>
      <c r="AB39" s="80">
        <v>734650.55</v>
      </c>
      <c r="AC39" s="81">
        <v>65768</v>
      </c>
      <c r="AD39" s="73">
        <f t="shared" si="2"/>
        <v>11.17033435713417</v>
      </c>
      <c r="AE39" s="95"/>
      <c r="AF39" s="96"/>
    </row>
    <row r="40" spans="1:32" s="29" customFormat="1" ht="11.25">
      <c r="A40" s="32">
        <v>34</v>
      </c>
      <c r="B40" s="52"/>
      <c r="C40" s="53" t="s">
        <v>83</v>
      </c>
      <c r="D40" s="54" t="s">
        <v>31</v>
      </c>
      <c r="E40" s="55" t="s">
        <v>84</v>
      </c>
      <c r="F40" s="56">
        <v>42930</v>
      </c>
      <c r="G40" s="57" t="s">
        <v>46</v>
      </c>
      <c r="H40" s="58">
        <v>65</v>
      </c>
      <c r="I40" s="58">
        <v>7</v>
      </c>
      <c r="J40" s="93">
        <v>7</v>
      </c>
      <c r="K40" s="59">
        <v>3</v>
      </c>
      <c r="L40" s="60">
        <v>226</v>
      </c>
      <c r="M40" s="61">
        <v>24</v>
      </c>
      <c r="N40" s="60">
        <v>302</v>
      </c>
      <c r="O40" s="61">
        <v>35</v>
      </c>
      <c r="P40" s="60">
        <v>304</v>
      </c>
      <c r="Q40" s="61">
        <v>35</v>
      </c>
      <c r="R40" s="62">
        <f t="shared" si="8"/>
        <v>832</v>
      </c>
      <c r="S40" s="63">
        <f t="shared" si="9"/>
        <v>94</v>
      </c>
      <c r="T40" s="64">
        <f>S40/J40</f>
        <v>13.428571428571429</v>
      </c>
      <c r="U40" s="65">
        <f t="shared" si="1"/>
        <v>8.851063829787234</v>
      </c>
      <c r="V40" s="66">
        <v>5248</v>
      </c>
      <c r="W40" s="67">
        <v>554</v>
      </c>
      <c r="X40" s="68">
        <f t="shared" si="10"/>
        <v>-0.8414634146341463</v>
      </c>
      <c r="Y40" s="68">
        <f t="shared" si="11"/>
        <v>-0.8303249097472925</v>
      </c>
      <c r="Z40" s="69">
        <v>9387</v>
      </c>
      <c r="AA40" s="70">
        <v>1040</v>
      </c>
      <c r="AB40" s="71">
        <v>86689.01</v>
      </c>
      <c r="AC40" s="72">
        <v>8495</v>
      </c>
      <c r="AD40" s="73">
        <f t="shared" si="2"/>
        <v>10.204709829311359</v>
      </c>
      <c r="AE40" s="95"/>
      <c r="AF40" s="96"/>
    </row>
    <row r="41" spans="1:32" s="29" customFormat="1" ht="11.25">
      <c r="A41" s="32">
        <v>35</v>
      </c>
      <c r="B41" s="83"/>
      <c r="C41" s="75" t="s">
        <v>61</v>
      </c>
      <c r="D41" s="76" t="s">
        <v>35</v>
      </c>
      <c r="E41" s="77" t="s">
        <v>62</v>
      </c>
      <c r="F41" s="78">
        <v>42888</v>
      </c>
      <c r="G41" s="57" t="s">
        <v>41</v>
      </c>
      <c r="H41" s="79">
        <v>292</v>
      </c>
      <c r="I41" s="79">
        <v>2</v>
      </c>
      <c r="J41" s="93">
        <v>2</v>
      </c>
      <c r="K41" s="59">
        <v>9</v>
      </c>
      <c r="L41" s="60">
        <v>244</v>
      </c>
      <c r="M41" s="61">
        <v>25</v>
      </c>
      <c r="N41" s="60">
        <v>274.5</v>
      </c>
      <c r="O41" s="61">
        <v>21</v>
      </c>
      <c r="P41" s="60">
        <v>239</v>
      </c>
      <c r="Q41" s="61">
        <v>20</v>
      </c>
      <c r="R41" s="62">
        <f t="shared" si="8"/>
        <v>757.5</v>
      </c>
      <c r="S41" s="63">
        <f t="shared" si="9"/>
        <v>66</v>
      </c>
      <c r="T41" s="64">
        <f>S41/J41</f>
        <v>33</v>
      </c>
      <c r="U41" s="65">
        <f t="shared" si="1"/>
        <v>11.477272727272727</v>
      </c>
      <c r="V41" s="66">
        <v>1071</v>
      </c>
      <c r="W41" s="67">
        <v>99</v>
      </c>
      <c r="X41" s="68">
        <f t="shared" si="10"/>
        <v>-0.2927170868347339</v>
      </c>
      <c r="Y41" s="68">
        <f t="shared" si="11"/>
        <v>-0.3333333333333333</v>
      </c>
      <c r="Z41" s="69">
        <v>1811</v>
      </c>
      <c r="AA41" s="70">
        <v>161</v>
      </c>
      <c r="AB41" s="80">
        <v>2376640.82</v>
      </c>
      <c r="AC41" s="81">
        <v>201275</v>
      </c>
      <c r="AD41" s="73">
        <f t="shared" si="2"/>
        <v>11.807928555458949</v>
      </c>
      <c r="AE41" s="95"/>
      <c r="AF41" s="96"/>
    </row>
    <row r="42" spans="1:32" s="29" customFormat="1" ht="11.25">
      <c r="A42" s="32">
        <v>36</v>
      </c>
      <c r="B42" s="52"/>
      <c r="C42" s="53" t="s">
        <v>85</v>
      </c>
      <c r="D42" s="54" t="s">
        <v>37</v>
      </c>
      <c r="E42" s="55" t="s">
        <v>86</v>
      </c>
      <c r="F42" s="56">
        <v>42930</v>
      </c>
      <c r="G42" s="57" t="s">
        <v>45</v>
      </c>
      <c r="H42" s="58">
        <v>26</v>
      </c>
      <c r="I42" s="58">
        <v>2</v>
      </c>
      <c r="J42" s="93">
        <v>2</v>
      </c>
      <c r="K42" s="59">
        <v>3</v>
      </c>
      <c r="L42" s="60">
        <v>526</v>
      </c>
      <c r="M42" s="61">
        <v>56</v>
      </c>
      <c r="N42" s="60">
        <v>47</v>
      </c>
      <c r="O42" s="61">
        <v>4</v>
      </c>
      <c r="P42" s="60">
        <v>72</v>
      </c>
      <c r="Q42" s="61">
        <v>6</v>
      </c>
      <c r="R42" s="62">
        <f t="shared" si="8"/>
        <v>645</v>
      </c>
      <c r="S42" s="63">
        <f t="shared" si="9"/>
        <v>66</v>
      </c>
      <c r="T42" s="64">
        <f>S42/J42</f>
        <v>33</v>
      </c>
      <c r="U42" s="65">
        <f t="shared" si="1"/>
        <v>9.772727272727273</v>
      </c>
      <c r="V42" s="66">
        <v>1631</v>
      </c>
      <c r="W42" s="67">
        <v>173</v>
      </c>
      <c r="X42" s="68">
        <f t="shared" si="10"/>
        <v>-0.6045370938074801</v>
      </c>
      <c r="Y42" s="68">
        <f t="shared" si="11"/>
        <v>-0.6184971098265896</v>
      </c>
      <c r="Z42" s="69">
        <v>2393</v>
      </c>
      <c r="AA42" s="82">
        <v>266</v>
      </c>
      <c r="AB42" s="80">
        <v>14786.5</v>
      </c>
      <c r="AC42" s="81">
        <v>1316</v>
      </c>
      <c r="AD42" s="73">
        <f t="shared" si="2"/>
        <v>11.235942249240122</v>
      </c>
      <c r="AE42" s="95"/>
      <c r="AF42" s="96"/>
    </row>
    <row r="43" spans="1:32" s="29" customFormat="1" ht="11.25">
      <c r="A43" s="32">
        <v>37</v>
      </c>
      <c r="B43" s="52"/>
      <c r="C43" s="53" t="s">
        <v>57</v>
      </c>
      <c r="D43" s="54" t="s">
        <v>35</v>
      </c>
      <c r="E43" s="55" t="s">
        <v>58</v>
      </c>
      <c r="F43" s="56">
        <v>42881</v>
      </c>
      <c r="G43" s="57" t="s">
        <v>95</v>
      </c>
      <c r="H43" s="58">
        <v>265</v>
      </c>
      <c r="I43" s="58">
        <v>1</v>
      </c>
      <c r="J43" s="93">
        <v>1</v>
      </c>
      <c r="K43" s="59">
        <v>10</v>
      </c>
      <c r="L43" s="60">
        <v>280</v>
      </c>
      <c r="M43" s="61">
        <v>35</v>
      </c>
      <c r="N43" s="60">
        <v>22</v>
      </c>
      <c r="O43" s="61">
        <v>2</v>
      </c>
      <c r="P43" s="60">
        <v>143</v>
      </c>
      <c r="Q43" s="61">
        <v>13</v>
      </c>
      <c r="R43" s="62">
        <f t="shared" si="8"/>
        <v>445</v>
      </c>
      <c r="S43" s="63">
        <f t="shared" si="9"/>
        <v>50</v>
      </c>
      <c r="T43" s="64">
        <f>S43/J43</f>
        <v>50</v>
      </c>
      <c r="U43" s="65">
        <f t="shared" si="1"/>
        <v>8.9</v>
      </c>
      <c r="V43" s="66">
        <v>0</v>
      </c>
      <c r="W43" s="67">
        <v>0</v>
      </c>
      <c r="X43" s="68">
        <f t="shared" si="10"/>
      </c>
      <c r="Y43" s="68">
        <f t="shared" si="11"/>
      </c>
      <c r="Z43" s="69">
        <v>416</v>
      </c>
      <c r="AA43" s="70">
        <v>52</v>
      </c>
      <c r="AB43" s="71">
        <v>537325.11</v>
      </c>
      <c r="AC43" s="72">
        <v>53559</v>
      </c>
      <c r="AD43" s="73">
        <f t="shared" si="2"/>
        <v>10.032396235926734</v>
      </c>
      <c r="AE43" s="95"/>
      <c r="AF43" s="96"/>
    </row>
    <row r="44" spans="1:32" s="29" customFormat="1" ht="11.25">
      <c r="A44" s="32">
        <v>38</v>
      </c>
      <c r="B44" s="83"/>
      <c r="C44" s="75" t="s">
        <v>77</v>
      </c>
      <c r="D44" s="76" t="s">
        <v>36</v>
      </c>
      <c r="E44" s="77" t="s">
        <v>76</v>
      </c>
      <c r="F44" s="78">
        <v>42923</v>
      </c>
      <c r="G44" s="57" t="s">
        <v>41</v>
      </c>
      <c r="H44" s="79">
        <v>162</v>
      </c>
      <c r="I44" s="79">
        <v>1</v>
      </c>
      <c r="J44" s="93">
        <v>1</v>
      </c>
      <c r="K44" s="59">
        <v>4</v>
      </c>
      <c r="L44" s="60">
        <v>60</v>
      </c>
      <c r="M44" s="61">
        <v>8</v>
      </c>
      <c r="N44" s="60">
        <v>15</v>
      </c>
      <c r="O44" s="61">
        <v>2</v>
      </c>
      <c r="P44" s="60">
        <v>15</v>
      </c>
      <c r="Q44" s="61">
        <v>2</v>
      </c>
      <c r="R44" s="62">
        <f t="shared" si="8"/>
        <v>90</v>
      </c>
      <c r="S44" s="63">
        <f t="shared" si="9"/>
        <v>12</v>
      </c>
      <c r="T44" s="64">
        <f>S44/J44</f>
        <v>12</v>
      </c>
      <c r="U44" s="65">
        <f t="shared" si="1"/>
        <v>7.5</v>
      </c>
      <c r="V44" s="66">
        <v>173.5</v>
      </c>
      <c r="W44" s="67">
        <v>20</v>
      </c>
      <c r="X44" s="68">
        <f t="shared" si="10"/>
        <v>-0.4812680115273775</v>
      </c>
      <c r="Y44" s="68">
        <f t="shared" si="11"/>
        <v>-0.4</v>
      </c>
      <c r="Z44" s="69">
        <v>562.5</v>
      </c>
      <c r="AA44" s="70">
        <v>66</v>
      </c>
      <c r="AB44" s="80">
        <v>156651.58</v>
      </c>
      <c r="AC44" s="81">
        <v>14191</v>
      </c>
      <c r="AD44" s="73">
        <f t="shared" si="2"/>
        <v>11.038797829610315</v>
      </c>
      <c r="AE44" s="95"/>
      <c r="AF44" s="96"/>
    </row>
  </sheetData>
  <sheetProtection formatCells="0" formatColumns="0" formatRows="0" insertColumns="0" insertRows="0" insertHyperlinks="0" deleteColumns="0" deleteRows="0" sort="0" autoFilter="0" pivotTables="0"/>
  <mergeCells count="12">
    <mergeCell ref="AB4:AD4"/>
    <mergeCell ref="Z4:AA4"/>
    <mergeCell ref="B1:D1"/>
    <mergeCell ref="B2:D2"/>
    <mergeCell ref="B3:D3"/>
    <mergeCell ref="L4:M4"/>
    <mergeCell ref="N4:O4"/>
    <mergeCell ref="P4:Q4"/>
    <mergeCell ref="L1:AD3"/>
    <mergeCell ref="R4:U4"/>
    <mergeCell ref="V4:W4"/>
    <mergeCell ref="X4:Y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2015-01-21T23:11:37Z</cp:lastPrinted>
  <dcterms:created xsi:type="dcterms:W3CDTF">2006-03-15T09:07:04Z</dcterms:created>
  <dcterms:modified xsi:type="dcterms:W3CDTF">2017-08-01T14:33:00Z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