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21" windowWidth="15465" windowHeight="4875" tabRatio="808" activeTab="0"/>
  </bookViews>
  <sheets>
    <sheet name="23-25.6.2017 (hafta sonu)" sheetId="1" r:id="rId1"/>
  </sheets>
  <definedNames>
    <definedName name="_xlnm.Print_Area" localSheetId="0">'23-25.6.2017 (hafta sonu)'!#REF!</definedName>
  </definedNames>
  <calcPr fullCalcOnLoad="1"/>
</workbook>
</file>

<file path=xl/sharedStrings.xml><?xml version="1.0" encoding="utf-8"?>
<sst xmlns="http://schemas.openxmlformats.org/spreadsheetml/2006/main" count="216" uniqueCount="121">
  <si>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</si>
  <si>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</si>
  <si>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</si>
  <si>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</si>
  <si>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</si>
  <si>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</si>
  <si>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</si>
  <si>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</si>
  <si>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</si>
  <si>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</si>
  <si>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</si>
  <si>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</si>
  <si>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</si>
  <si>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</si>
  <si>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</si>
  <si>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</si>
  <si>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</si>
  <si>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</si>
  <si>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</si>
  <si>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</si>
  <si>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</si>
  <si>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</si>
  <si>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</si>
  <si>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</si>
  <si>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</si>
  <si>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</si>
  <si>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</si>
  <si>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</si>
  <si>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</si>
  <si>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</si>
  <si>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</si>
  <si>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</si>
  <si>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18+</t>
  </si>
  <si>
    <t>UIP TURKEY</t>
  </si>
  <si>
    <t>7+</t>
  </si>
  <si>
    <t>MARS DAĞITIM</t>
  </si>
  <si>
    <t>7A</t>
  </si>
  <si>
    <t>G</t>
  </si>
  <si>
    <t>7+13A</t>
  </si>
  <si>
    <t>WARNER BROS. TURKEY</t>
  </si>
  <si>
    <t>13+</t>
  </si>
  <si>
    <t>TME</t>
  </si>
  <si>
    <t>BİR FİLM</t>
  </si>
  <si>
    <t>BS DAĞITIM</t>
  </si>
  <si>
    <t>MC FİLM</t>
  </si>
  <si>
    <t>ÖZEN FİLM</t>
  </si>
  <si>
    <t>DERİN FİLM</t>
  </si>
  <si>
    <t>13+15A</t>
  </si>
  <si>
    <t>SİNERJİ</t>
  </si>
  <si>
    <t>RECEP İVEDİK 5</t>
  </si>
  <si>
    <t>FİLMARTI</t>
  </si>
  <si>
    <t>BOSS BABY</t>
  </si>
  <si>
    <t>PATRON BEBEK</t>
  </si>
  <si>
    <t>SMURFS: THE LOST VILLAGE</t>
  </si>
  <si>
    <t>ŞİRİNLER: KAYIP KÖY</t>
  </si>
  <si>
    <t>TESTROL ES LELEKROL</t>
  </si>
  <si>
    <t>BEDEN VE RUH</t>
  </si>
  <si>
    <t>KOLONYA CUMHURİYETİ</t>
  </si>
  <si>
    <t>ZER</t>
  </si>
  <si>
    <t>ÇIKIŞ KOPYA SAYISI</t>
  </si>
  <si>
    <t>666 CİN MUSALLATI</t>
  </si>
  <si>
    <t>4N1K</t>
  </si>
  <si>
    <t>GERİ DÖNDÜ</t>
  </si>
  <si>
    <t>KING ARTHUR: LEGEND OF THE SWORD</t>
  </si>
  <si>
    <t>KRAL ARTHUR: KILIÇ EFSANESİ</t>
  </si>
  <si>
    <t>GENÇ KARL MARX</t>
  </si>
  <si>
    <t>THE YOUNG KARL MARX</t>
  </si>
  <si>
    <t>ON THE MILKY ROAD</t>
  </si>
  <si>
    <t>AŞK VE SAVAŞ</t>
  </si>
  <si>
    <t>BILAL: A NEW BREED OF HERO</t>
  </si>
  <si>
    <t>ÖZGÜRLÜĞÜN SESİ BİLAL</t>
  </si>
  <si>
    <t>TOZ</t>
  </si>
  <si>
    <t>GIFTED</t>
  </si>
  <si>
    <t>DEHA</t>
  </si>
  <si>
    <t>KARAYİP KORSANLARI: SALAZAR'IN İNTİKAMI</t>
  </si>
  <si>
    <t>PIRATES OF THE CARIBBEAN: DEAD MEN TELL NO STORIES</t>
  </si>
  <si>
    <t>ANAYURT OTELİ</t>
  </si>
  <si>
    <t>NEFRİN</t>
  </si>
  <si>
    <t>CAPTAIN UNDERPANTS: THE FIRST EPIC MOVIE</t>
  </si>
  <si>
    <t>KAPTAN DÜŞÜK DON: DESTANSI İLK FİLM</t>
  </si>
  <si>
    <t>BAYWATCH</t>
  </si>
  <si>
    <t>SAHİL GÜVENLİK</t>
  </si>
  <si>
    <t>WONDER WOMAN</t>
  </si>
  <si>
    <t>THE STAKELANDER</t>
  </si>
  <si>
    <t>VAMPİR CEHENNEMİ: İSTİLA</t>
  </si>
  <si>
    <t>KEDİ</t>
  </si>
  <si>
    <t>SALUR KAZAN: ZORAKİ KAHRAMAN</t>
  </si>
  <si>
    <t>DEDE KORKUT HİKAYELERİ 1 / SALUR KAZAN: ZORAKİ KAHRAMAN</t>
  </si>
  <si>
    <t>ÇÜNKÜ ONU ÇOK SEVDİM</t>
  </si>
  <si>
    <t>ÇÜNKÜ ONU ÇOK SE VDİM</t>
  </si>
  <si>
    <t>THE SWAN PRINCESS: ROYALLY UNDERCOVER</t>
  </si>
  <si>
    <t>PRENSES VE KURBAĞA</t>
  </si>
  <si>
    <t>DOKUZUNCU HAYAT</t>
  </si>
  <si>
    <t>THE 9TH LIFE OF LOUIS DRAX</t>
  </si>
  <si>
    <t>THE MUMMY</t>
  </si>
  <si>
    <t>MUMYA</t>
  </si>
  <si>
    <t>HJARSTASTEIN</t>
  </si>
  <si>
    <t>GENÇLİK BAŞIMDA DUMAN</t>
  </si>
  <si>
    <t>SARI SICAK</t>
  </si>
  <si>
    <t>SİNYALCİLER</t>
  </si>
  <si>
    <t>FFD</t>
  </si>
  <si>
    <t>DECCAL 2</t>
  </si>
  <si>
    <t>THE WALL</t>
  </si>
  <si>
    <t>SNIPER: DUVAR</t>
  </si>
  <si>
    <t>CARS 3</t>
  </si>
  <si>
    <t>ARABALAR 3</t>
  </si>
  <si>
    <t>23 - 25 HAZİRAN  2017 / 26. VİZYON HAFTASI</t>
  </si>
  <si>
    <t>DIE HASCHENSCHULE: JAGD NACH DEM GOLDENEN</t>
  </si>
  <si>
    <t>TAVŞAN OKULU</t>
  </si>
  <si>
    <t>BERLİN SENDROMU</t>
  </si>
  <si>
    <t>BERLIN SYNDROME</t>
  </si>
  <si>
    <t>ESTIU 1993</t>
  </si>
  <si>
    <t>93 YAZI</t>
  </si>
  <si>
    <t>DAĞLARIN ARDINDA</t>
  </si>
  <si>
    <t>TRAMONTANE</t>
  </si>
  <si>
    <t>BÜYÜ 2</t>
  </si>
  <si>
    <t>KARA GÜN</t>
  </si>
  <si>
    <t>PATRIOTS DAY</t>
  </si>
  <si>
    <t>TATLI ŞEYLER</t>
  </si>
  <si>
    <t>TRANSFORMERS: THE LAST KNIGHT</t>
  </si>
  <si>
    <t>TRANSFORMERS 5: SON ŞÖVALYE</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</si>
</sst>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 numFmtId="187" formatCode="_-* #,##0.00\ _₺_-;\-* #,##0.00\ _₺_-;_-* &quot;-&quot;??\ _₺_-;_-@_-"/>
    <numFmt numFmtId="188" formatCode="#,##0.00\ _Y_T_L"/>
  </numFmts>
  <fonts count="82">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7"/>
      <color indexed="21"/>
      <name val="Calibri"/>
      <family val="2"/>
    </font>
    <font>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rgb="FF00B050"/>
      <name val="Calibri"/>
      <family val="2"/>
    </font>
    <font>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24" borderId="0" applyNumberFormat="0" applyBorder="0" applyAlignment="0" applyProtection="0"/>
    <xf numFmtId="176"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4" fillId="0" borderId="0">
      <alignment/>
      <protection/>
    </xf>
    <xf numFmtId="0" fontId="0" fillId="0" borderId="0">
      <alignment/>
      <protection/>
    </xf>
    <xf numFmtId="176" fontId="0" fillId="0" borderId="0">
      <alignment/>
      <protection/>
    </xf>
    <xf numFmtId="0" fontId="54" fillId="0" borderId="0">
      <alignment/>
      <protection/>
    </xf>
    <xf numFmtId="176" fontId="54" fillId="0" borderId="0">
      <alignment/>
      <protection/>
    </xf>
    <xf numFmtId="176" fontId="54" fillId="0" borderId="0">
      <alignment/>
      <protection/>
    </xf>
    <xf numFmtId="176" fontId="54" fillId="0" borderId="0">
      <alignment/>
      <protection/>
    </xf>
    <xf numFmtId="176" fontId="54" fillId="0" borderId="0">
      <alignment/>
      <protection/>
    </xf>
    <xf numFmtId="0" fontId="0" fillId="0" borderId="0">
      <alignment/>
      <protection/>
    </xf>
    <xf numFmtId="0" fontId="0" fillId="0" borderId="0">
      <alignment/>
      <protection/>
    </xf>
    <xf numFmtId="176" fontId="54" fillId="0" borderId="0">
      <alignment/>
      <protection/>
    </xf>
    <xf numFmtId="176" fontId="54" fillId="0" borderId="0">
      <alignment/>
      <protection/>
    </xf>
    <xf numFmtId="0" fontId="54" fillId="0" borderId="0">
      <alignment/>
      <protection/>
    </xf>
    <xf numFmtId="0" fontId="0" fillId="0" borderId="0">
      <alignment/>
      <protection/>
    </xf>
    <xf numFmtId="176" fontId="0" fillId="0" borderId="0">
      <alignment/>
      <protection/>
    </xf>
    <xf numFmtId="176" fontId="54" fillId="0" borderId="0">
      <alignment/>
      <protection/>
    </xf>
    <xf numFmtId="176" fontId="54" fillId="0" borderId="0">
      <alignment/>
      <protection/>
    </xf>
    <xf numFmtId="0" fontId="0" fillId="25" borderId="8" applyNumberFormat="0" applyFont="0" applyAlignment="0" applyProtection="0"/>
    <xf numFmtId="0" fontId="68" fillId="26" borderId="0" applyNumberFormat="0" applyBorder="0" applyAlignment="0" applyProtection="0"/>
    <xf numFmtId="0" fontId="65"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71"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2" fillId="0" borderId="13" xfId="0" applyNumberFormat="1" applyFont="1" applyFill="1" applyBorder="1" applyAlignment="1">
      <alignment vertical="center"/>
    </xf>
    <xf numFmtId="3" fontId="72"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2" fillId="0" borderId="13" xfId="44" applyNumberFormat="1" applyFont="1" applyFill="1" applyBorder="1" applyAlignment="1" applyProtection="1">
      <alignment vertical="center"/>
      <protection locked="0"/>
    </xf>
    <xf numFmtId="3" fontId="72"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1"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2"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71"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3" fillId="34" borderId="0" xfId="0" applyFont="1" applyFill="1" applyAlignment="1">
      <alignment horizontal="center" vertical="center"/>
    </xf>
    <xf numFmtId="0" fontId="74" fillId="34" borderId="0" xfId="0" applyNumberFormat="1" applyFont="1" applyFill="1" applyAlignment="1">
      <alignment horizontal="center" vertical="center"/>
    </xf>
    <xf numFmtId="0" fontId="75" fillId="34" borderId="0" xfId="0" applyFont="1" applyFill="1" applyBorder="1" applyAlignment="1" applyProtection="1">
      <alignment horizontal="center" vertical="center"/>
      <protection locked="0"/>
    </xf>
    <xf numFmtId="0" fontId="72" fillId="35" borderId="11" xfId="0" applyFont="1" applyFill="1" applyBorder="1" applyAlignment="1" applyProtection="1">
      <alignment horizontal="center"/>
      <protection locked="0"/>
    </xf>
    <xf numFmtId="4" fontId="76" fillId="34" borderId="0" xfId="0" applyNumberFormat="1" applyFont="1" applyFill="1" applyBorder="1" applyAlignment="1" applyProtection="1">
      <alignment horizontal="center" vertical="center"/>
      <protection/>
    </xf>
    <xf numFmtId="0" fontId="77" fillId="0" borderId="13" xfId="0" applyFont="1" applyFill="1" applyBorder="1" applyAlignment="1">
      <alignment horizontal="center" vertical="center"/>
    </xf>
    <xf numFmtId="0" fontId="78" fillId="35" borderId="12" xfId="0" applyNumberFormat="1" applyFont="1" applyFill="1" applyBorder="1" applyAlignment="1" applyProtection="1">
      <alignment horizontal="center" vertical="center" textRotation="90"/>
      <protection locked="0"/>
    </xf>
    <xf numFmtId="4" fontId="79" fillId="0" borderId="13" xfId="44" applyNumberFormat="1" applyFont="1" applyFill="1" applyBorder="1" applyAlignment="1" applyProtection="1">
      <alignment vertical="center"/>
      <protection locked="0"/>
    </xf>
    <xf numFmtId="3" fontId="79" fillId="0" borderId="13" xfId="44" applyNumberFormat="1" applyFont="1" applyFill="1" applyBorder="1" applyAlignment="1" applyProtection="1">
      <alignment vertical="center"/>
      <protection locked="0"/>
    </xf>
    <xf numFmtId="180" fontId="11" fillId="0" borderId="13" xfId="0" applyNumberFormat="1" applyFont="1" applyFill="1" applyBorder="1" applyAlignment="1" quotePrefix="1">
      <alignment vertical="center"/>
    </xf>
    <xf numFmtId="4" fontId="79" fillId="0" borderId="13" xfId="0" applyNumberFormat="1" applyFont="1" applyFill="1" applyBorder="1" applyAlignment="1">
      <alignment vertical="center"/>
    </xf>
    <xf numFmtId="3" fontId="79" fillId="0" borderId="13" xfId="0" applyNumberFormat="1" applyFont="1" applyFill="1" applyBorder="1" applyAlignment="1">
      <alignment vertical="center"/>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4" fontId="80" fillId="0" borderId="13" xfId="46" applyNumberFormat="1" applyFont="1" applyFill="1" applyBorder="1" applyAlignment="1" applyProtection="1">
      <alignment vertical="center"/>
      <protection locked="0"/>
    </xf>
    <xf numFmtId="3" fontId="80" fillId="0" borderId="13" xfId="46" applyNumberFormat="1" applyFont="1" applyFill="1" applyBorder="1" applyAlignment="1" applyProtection="1">
      <alignment vertical="center"/>
      <protection locked="0"/>
    </xf>
    <xf numFmtId="4" fontId="80" fillId="0" borderId="13" xfId="44" applyNumberFormat="1" applyFont="1" applyFill="1" applyBorder="1" applyAlignment="1" applyProtection="1">
      <alignment vertical="center"/>
      <protection locked="0"/>
    </xf>
    <xf numFmtId="3" fontId="80" fillId="0" borderId="13" xfId="44"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81"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9"/>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6.28125" style="5" bestFit="1" customWidth="1"/>
    <col min="4" max="4" width="4.00390625" style="35" bestFit="1" customWidth="1"/>
    <col min="5" max="5" width="24.57421875" style="24" bestFit="1" customWidth="1"/>
    <col min="6" max="6" width="5.8515625" style="6" bestFit="1" customWidth="1"/>
    <col min="7" max="7" width="13.57421875" style="7" bestFit="1" customWidth="1"/>
    <col min="8" max="8" width="3.140625" style="8" bestFit="1" customWidth="1"/>
    <col min="9" max="9" width="3.140625" style="8" customWidth="1"/>
    <col min="10" max="10" width="3.140625" style="93"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421875" style="41" bestFit="1" customWidth="1"/>
    <col min="26" max="26" width="8.28125" style="27" hidden="1" customWidth="1"/>
    <col min="27" max="27" width="5.57421875" style="33" hidden="1" customWidth="1"/>
    <col min="28" max="28" width="9.00390625" style="27" bestFit="1" customWidth="1"/>
    <col min="29" max="29" width="6.57421875" style="28" bestFit="1" customWidth="1"/>
    <col min="30" max="30" width="4.28125" style="42" bestFit="1" customWidth="1"/>
    <col min="31" max="31" width="4.57421875" style="5" customWidth="1"/>
    <col min="32" max="32" width="8.28125" style="5" bestFit="1" customWidth="1"/>
    <col min="33" max="33" width="5.57421875" style="5" bestFit="1" customWidth="1"/>
    <col min="34" max="16384" width="4.57421875" style="5" customWidth="1"/>
  </cols>
  <sheetData>
    <row r="1" spans="1:30" s="1" customFormat="1" ht="12.75">
      <c r="A1" s="10" t="s">
        <v>0</v>
      </c>
      <c r="B1" s="107" t="s">
        <v>1</v>
      </c>
      <c r="C1" s="107"/>
      <c r="D1" s="107"/>
      <c r="E1" s="46"/>
      <c r="F1" s="47"/>
      <c r="G1" s="46"/>
      <c r="H1" s="11"/>
      <c r="I1" s="11"/>
      <c r="J1" s="89"/>
      <c r="K1" s="11"/>
      <c r="L1" s="113" t="s">
        <v>2</v>
      </c>
      <c r="M1" s="114"/>
      <c r="N1" s="114"/>
      <c r="O1" s="114"/>
      <c r="P1" s="114"/>
      <c r="Q1" s="114"/>
      <c r="R1" s="114"/>
      <c r="S1" s="114"/>
      <c r="T1" s="114"/>
      <c r="U1" s="114"/>
      <c r="V1" s="114"/>
      <c r="W1" s="114"/>
      <c r="X1" s="114"/>
      <c r="Y1" s="114"/>
      <c r="Z1" s="114"/>
      <c r="AA1" s="114"/>
      <c r="AB1" s="114"/>
      <c r="AC1" s="114"/>
      <c r="AD1" s="114"/>
    </row>
    <row r="2" spans="1:30" s="1" customFormat="1" ht="12.75">
      <c r="A2" s="10"/>
      <c r="B2" s="108" t="s">
        <v>3</v>
      </c>
      <c r="C2" s="109"/>
      <c r="D2" s="109"/>
      <c r="E2" s="12"/>
      <c r="F2" s="13"/>
      <c r="G2" s="12"/>
      <c r="H2" s="50"/>
      <c r="I2" s="50"/>
      <c r="J2" s="90"/>
      <c r="K2" s="14"/>
      <c r="L2" s="115"/>
      <c r="M2" s="115"/>
      <c r="N2" s="115"/>
      <c r="O2" s="115"/>
      <c r="P2" s="115"/>
      <c r="Q2" s="115"/>
      <c r="R2" s="115"/>
      <c r="S2" s="115"/>
      <c r="T2" s="115"/>
      <c r="U2" s="115"/>
      <c r="V2" s="115"/>
      <c r="W2" s="115"/>
      <c r="X2" s="115"/>
      <c r="Y2" s="115"/>
      <c r="Z2" s="115"/>
      <c r="AA2" s="115"/>
      <c r="AB2" s="115"/>
      <c r="AC2" s="115"/>
      <c r="AD2" s="115"/>
    </row>
    <row r="3" spans="1:30" s="1" customFormat="1" ht="11.25">
      <c r="A3" s="10"/>
      <c r="B3" s="110" t="s">
        <v>106</v>
      </c>
      <c r="C3" s="110"/>
      <c r="D3" s="110"/>
      <c r="E3" s="48"/>
      <c r="F3" s="49"/>
      <c r="G3" s="48"/>
      <c r="H3" s="15"/>
      <c r="I3" s="15"/>
      <c r="J3" s="91"/>
      <c r="K3" s="15"/>
      <c r="L3" s="116"/>
      <c r="M3" s="116"/>
      <c r="N3" s="116"/>
      <c r="O3" s="116"/>
      <c r="P3" s="116"/>
      <c r="Q3" s="116"/>
      <c r="R3" s="116"/>
      <c r="S3" s="116"/>
      <c r="T3" s="116"/>
      <c r="U3" s="116"/>
      <c r="V3" s="116"/>
      <c r="W3" s="116"/>
      <c r="X3" s="116"/>
      <c r="Y3" s="116"/>
      <c r="Z3" s="116"/>
      <c r="AA3" s="116"/>
      <c r="AB3" s="116"/>
      <c r="AC3" s="116"/>
      <c r="AD3" s="116"/>
    </row>
    <row r="4" spans="1:30" s="2" customFormat="1" ht="11.25">
      <c r="A4" s="87"/>
      <c r="B4" s="43"/>
      <c r="C4" s="16"/>
      <c r="D4" s="44"/>
      <c r="E4" s="16"/>
      <c r="F4" s="17"/>
      <c r="G4" s="18"/>
      <c r="H4" s="18"/>
      <c r="I4" s="18"/>
      <c r="J4" s="92"/>
      <c r="K4" s="18"/>
      <c r="L4" s="111" t="s">
        <v>4</v>
      </c>
      <c r="M4" s="112"/>
      <c r="N4" s="111" t="s">
        <v>5</v>
      </c>
      <c r="O4" s="112"/>
      <c r="P4" s="111" t="s">
        <v>6</v>
      </c>
      <c r="Q4" s="112"/>
      <c r="R4" s="111" t="s">
        <v>7</v>
      </c>
      <c r="S4" s="117"/>
      <c r="T4" s="117"/>
      <c r="U4" s="112"/>
      <c r="V4" s="111" t="s">
        <v>8</v>
      </c>
      <c r="W4" s="112"/>
      <c r="X4" s="111" t="s">
        <v>9</v>
      </c>
      <c r="Y4" s="112"/>
      <c r="Z4" s="118" t="s">
        <v>10</v>
      </c>
      <c r="AA4" s="119"/>
      <c r="AB4" s="118" t="s">
        <v>11</v>
      </c>
      <c r="AC4" s="118"/>
      <c r="AD4" s="118"/>
    </row>
    <row r="5" spans="1:30" s="3" customFormat="1" ht="57.75">
      <c r="A5" s="88"/>
      <c r="B5" s="45"/>
      <c r="C5" s="19" t="s">
        <v>12</v>
      </c>
      <c r="D5" s="20" t="s">
        <v>13</v>
      </c>
      <c r="E5" s="19" t="s">
        <v>14</v>
      </c>
      <c r="F5" s="21" t="s">
        <v>15</v>
      </c>
      <c r="G5" s="22" t="s">
        <v>16</v>
      </c>
      <c r="H5" s="23" t="s">
        <v>59</v>
      </c>
      <c r="I5" s="23" t="s">
        <v>17</v>
      </c>
      <c r="J5" s="95"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74" t="s">
        <v>30</v>
      </c>
      <c r="C7" s="75" t="s">
        <v>119</v>
      </c>
      <c r="D7" s="76" t="s">
        <v>38</v>
      </c>
      <c r="E7" s="77" t="s">
        <v>120</v>
      </c>
      <c r="F7" s="78">
        <v>42909</v>
      </c>
      <c r="G7" s="57" t="s">
        <v>33</v>
      </c>
      <c r="H7" s="79">
        <v>358</v>
      </c>
      <c r="I7" s="79">
        <v>358</v>
      </c>
      <c r="J7" s="94">
        <v>493</v>
      </c>
      <c r="K7" s="59">
        <v>1</v>
      </c>
      <c r="L7" s="60">
        <v>834371</v>
      </c>
      <c r="M7" s="61">
        <v>60607</v>
      </c>
      <c r="N7" s="60">
        <v>742691</v>
      </c>
      <c r="O7" s="61">
        <v>52346</v>
      </c>
      <c r="P7" s="60">
        <v>777220</v>
      </c>
      <c r="Q7" s="61">
        <v>57358</v>
      </c>
      <c r="R7" s="62">
        <f aca="true" t="shared" si="0" ref="R7:R49">L7+N7+P7</f>
        <v>2354282</v>
      </c>
      <c r="S7" s="63">
        <f aca="true" t="shared" si="1" ref="S7:S49">M7+O7+Q7</f>
        <v>170311</v>
      </c>
      <c r="T7" s="64">
        <f>S7/J7</f>
        <v>345.4584178498986</v>
      </c>
      <c r="U7" s="65">
        <f aca="true" t="shared" si="2" ref="U7:U49">R7/S7</f>
        <v>13.823428903594014</v>
      </c>
      <c r="V7" s="66"/>
      <c r="W7" s="67"/>
      <c r="X7" s="68"/>
      <c r="Y7" s="68"/>
      <c r="Z7" s="69"/>
      <c r="AA7" s="82"/>
      <c r="AB7" s="80">
        <v>2354282</v>
      </c>
      <c r="AC7" s="81">
        <v>170311</v>
      </c>
      <c r="AD7" s="73">
        <f aca="true" t="shared" si="3" ref="AD7:AD49">AB7/AC7</f>
        <v>13.823428903594014</v>
      </c>
    </row>
    <row r="8" spans="1:30" s="29" customFormat="1" ht="11.25">
      <c r="A8" s="32">
        <v>2</v>
      </c>
      <c r="B8" s="52"/>
      <c r="C8" s="75" t="s">
        <v>104</v>
      </c>
      <c r="D8" s="76" t="s">
        <v>34</v>
      </c>
      <c r="E8" s="77" t="s">
        <v>105</v>
      </c>
      <c r="F8" s="78">
        <v>42902</v>
      </c>
      <c r="G8" s="57" t="s">
        <v>33</v>
      </c>
      <c r="H8" s="79">
        <v>333</v>
      </c>
      <c r="I8" s="79">
        <v>352</v>
      </c>
      <c r="J8" s="94">
        <v>352</v>
      </c>
      <c r="K8" s="59">
        <v>2</v>
      </c>
      <c r="L8" s="60">
        <v>214785</v>
      </c>
      <c r="M8" s="61">
        <v>17519</v>
      </c>
      <c r="N8" s="60">
        <v>262649</v>
      </c>
      <c r="O8" s="61">
        <v>20299</v>
      </c>
      <c r="P8" s="60">
        <v>243252</v>
      </c>
      <c r="Q8" s="61">
        <v>18959</v>
      </c>
      <c r="R8" s="62">
        <f t="shared" si="0"/>
        <v>720686</v>
      </c>
      <c r="S8" s="63">
        <f t="shared" si="1"/>
        <v>56777</v>
      </c>
      <c r="T8" s="64">
        <f>S8/J8</f>
        <v>161.29829545454547</v>
      </c>
      <c r="U8" s="65">
        <f t="shared" si="2"/>
        <v>12.69327368476672</v>
      </c>
      <c r="V8" s="66">
        <v>2812190</v>
      </c>
      <c r="W8" s="67">
        <v>221915</v>
      </c>
      <c r="X8" s="68">
        <f aca="true" t="shared" si="4" ref="X8:Y11">IF(V8&lt;&gt;0,-(V8-R8)/V8,"")</f>
        <v>-0.7437278420021407</v>
      </c>
      <c r="Y8" s="68">
        <f t="shared" si="4"/>
        <v>-0.744149787080639</v>
      </c>
      <c r="Z8" s="69">
        <v>4302640</v>
      </c>
      <c r="AA8" s="82">
        <v>356128</v>
      </c>
      <c r="AB8" s="80">
        <v>5023326</v>
      </c>
      <c r="AC8" s="81">
        <v>412905</v>
      </c>
      <c r="AD8" s="73">
        <f t="shared" si="3"/>
        <v>12.165815381262034</v>
      </c>
    </row>
    <row r="9" spans="1:30" s="29" customFormat="1" ht="11.25">
      <c r="A9" s="32">
        <v>3</v>
      </c>
      <c r="B9" s="52"/>
      <c r="C9" s="75" t="s">
        <v>94</v>
      </c>
      <c r="D9" s="76" t="s">
        <v>31</v>
      </c>
      <c r="E9" s="77" t="s">
        <v>95</v>
      </c>
      <c r="F9" s="78">
        <v>42895</v>
      </c>
      <c r="G9" s="57" t="s">
        <v>33</v>
      </c>
      <c r="H9" s="79">
        <v>338</v>
      </c>
      <c r="I9" s="79">
        <v>338</v>
      </c>
      <c r="J9" s="94">
        <v>338</v>
      </c>
      <c r="K9" s="59">
        <v>3</v>
      </c>
      <c r="L9" s="60">
        <v>124863</v>
      </c>
      <c r="M9" s="61">
        <v>9515</v>
      </c>
      <c r="N9" s="60">
        <v>142224</v>
      </c>
      <c r="O9" s="61">
        <v>10432</v>
      </c>
      <c r="P9" s="60">
        <v>234864</v>
      </c>
      <c r="Q9" s="61">
        <v>18257</v>
      </c>
      <c r="R9" s="62">
        <f t="shared" si="0"/>
        <v>501951</v>
      </c>
      <c r="S9" s="63">
        <f t="shared" si="1"/>
        <v>38204</v>
      </c>
      <c r="T9" s="64">
        <f>S9/J9</f>
        <v>113.02958579881657</v>
      </c>
      <c r="U9" s="65">
        <f t="shared" si="2"/>
        <v>13.138702753638363</v>
      </c>
      <c r="V9" s="66">
        <v>1301289</v>
      </c>
      <c r="W9" s="67">
        <v>91448</v>
      </c>
      <c r="X9" s="68">
        <f t="shared" si="4"/>
        <v>-0.614266315937505</v>
      </c>
      <c r="Y9" s="68">
        <f t="shared" si="4"/>
        <v>-0.5822325255883125</v>
      </c>
      <c r="Z9" s="69">
        <v>2091729</v>
      </c>
      <c r="AA9" s="82">
        <v>156593</v>
      </c>
      <c r="AB9" s="80">
        <v>6918581</v>
      </c>
      <c r="AC9" s="81">
        <v>519322</v>
      </c>
      <c r="AD9" s="73">
        <f t="shared" si="3"/>
        <v>13.322333735139278</v>
      </c>
    </row>
    <row r="10" spans="1:30" s="29" customFormat="1" ht="11.25">
      <c r="A10" s="32">
        <v>4</v>
      </c>
      <c r="B10" s="52"/>
      <c r="C10" s="75" t="s">
        <v>75</v>
      </c>
      <c r="D10" s="76" t="s">
        <v>34</v>
      </c>
      <c r="E10" s="77" t="s">
        <v>74</v>
      </c>
      <c r="F10" s="78">
        <v>42881</v>
      </c>
      <c r="G10" s="57" t="s">
        <v>33</v>
      </c>
      <c r="H10" s="79">
        <v>374</v>
      </c>
      <c r="I10" s="79">
        <v>294</v>
      </c>
      <c r="J10" s="94">
        <v>294</v>
      </c>
      <c r="K10" s="59">
        <v>5</v>
      </c>
      <c r="L10" s="60">
        <v>109005</v>
      </c>
      <c r="M10" s="61">
        <v>8137</v>
      </c>
      <c r="N10" s="60">
        <v>121217</v>
      </c>
      <c r="O10" s="61">
        <v>8671</v>
      </c>
      <c r="P10" s="60">
        <v>199038</v>
      </c>
      <c r="Q10" s="61">
        <v>15266</v>
      </c>
      <c r="R10" s="62">
        <f t="shared" si="0"/>
        <v>429260</v>
      </c>
      <c r="S10" s="63">
        <f t="shared" si="1"/>
        <v>32074</v>
      </c>
      <c r="T10" s="64">
        <f>S10/J10</f>
        <v>109.0952380952381</v>
      </c>
      <c r="U10" s="65">
        <f t="shared" si="2"/>
        <v>13.383425827773275</v>
      </c>
      <c r="V10" s="66">
        <v>888212</v>
      </c>
      <c r="W10" s="67">
        <v>64610</v>
      </c>
      <c r="X10" s="68">
        <f t="shared" si="4"/>
        <v>-0.5167144780750541</v>
      </c>
      <c r="Y10" s="68">
        <f t="shared" si="4"/>
        <v>-0.5035752979414951</v>
      </c>
      <c r="Z10" s="69">
        <v>1465631</v>
      </c>
      <c r="AA10" s="82">
        <v>115283</v>
      </c>
      <c r="AB10" s="80">
        <v>16537256</v>
      </c>
      <c r="AC10" s="81">
        <v>1262427</v>
      </c>
      <c r="AD10" s="73">
        <f t="shared" si="3"/>
        <v>13.099574074382122</v>
      </c>
    </row>
    <row r="11" spans="1:30" s="29" customFormat="1" ht="11.25">
      <c r="A11" s="32">
        <v>5</v>
      </c>
      <c r="B11" s="83"/>
      <c r="C11" s="75" t="s">
        <v>82</v>
      </c>
      <c r="D11" s="76" t="s">
        <v>47</v>
      </c>
      <c r="E11" s="77" t="s">
        <v>82</v>
      </c>
      <c r="F11" s="78">
        <v>42888</v>
      </c>
      <c r="G11" s="57" t="s">
        <v>39</v>
      </c>
      <c r="H11" s="79">
        <v>178</v>
      </c>
      <c r="I11" s="79">
        <v>215</v>
      </c>
      <c r="J11" s="94">
        <v>340</v>
      </c>
      <c r="K11" s="59">
        <v>4</v>
      </c>
      <c r="L11" s="60">
        <v>54560</v>
      </c>
      <c r="M11" s="61">
        <v>3896</v>
      </c>
      <c r="N11" s="60">
        <v>61473</v>
      </c>
      <c r="O11" s="61">
        <v>4166</v>
      </c>
      <c r="P11" s="60">
        <v>72136</v>
      </c>
      <c r="Q11" s="61">
        <v>5262</v>
      </c>
      <c r="R11" s="62">
        <f t="shared" si="0"/>
        <v>188169</v>
      </c>
      <c r="S11" s="63">
        <f t="shared" si="1"/>
        <v>13324</v>
      </c>
      <c r="T11" s="64">
        <f>S11/J11</f>
        <v>39.188235294117646</v>
      </c>
      <c r="U11" s="65">
        <f t="shared" si="2"/>
        <v>14.122560792554788</v>
      </c>
      <c r="V11" s="66">
        <v>503338</v>
      </c>
      <c r="W11" s="67">
        <v>35841</v>
      </c>
      <c r="X11" s="68">
        <f t="shared" si="4"/>
        <v>-0.6261577707226555</v>
      </c>
      <c r="Y11" s="68">
        <f t="shared" si="4"/>
        <v>-0.6282469797159678</v>
      </c>
      <c r="Z11" s="69">
        <v>895520</v>
      </c>
      <c r="AA11" s="70">
        <v>69622</v>
      </c>
      <c r="AB11" s="80">
        <v>5386710</v>
      </c>
      <c r="AC11" s="81">
        <v>412088</v>
      </c>
      <c r="AD11" s="73">
        <f t="shared" si="3"/>
        <v>13.071746811360681</v>
      </c>
    </row>
    <row r="12" spans="1:30" s="29" customFormat="1" ht="11.25">
      <c r="A12" s="32">
        <v>6</v>
      </c>
      <c r="B12" s="74" t="s">
        <v>30</v>
      </c>
      <c r="C12" s="75" t="s">
        <v>115</v>
      </c>
      <c r="D12" s="76" t="s">
        <v>32</v>
      </c>
      <c r="E12" s="77" t="s">
        <v>115</v>
      </c>
      <c r="F12" s="78">
        <v>42909</v>
      </c>
      <c r="G12" s="57" t="s">
        <v>41</v>
      </c>
      <c r="H12" s="79">
        <v>202</v>
      </c>
      <c r="I12" s="79">
        <v>173</v>
      </c>
      <c r="J12" s="94">
        <v>180</v>
      </c>
      <c r="K12" s="59">
        <v>1</v>
      </c>
      <c r="L12" s="60">
        <v>28850.7899999175</v>
      </c>
      <c r="M12" s="61">
        <v>2425</v>
      </c>
      <c r="N12" s="60">
        <v>34343.7199997952</v>
      </c>
      <c r="O12" s="61">
        <v>2754</v>
      </c>
      <c r="P12" s="60">
        <v>83457.4199998</v>
      </c>
      <c r="Q12" s="61">
        <v>7196</v>
      </c>
      <c r="R12" s="99">
        <f t="shared" si="0"/>
        <v>146651.92999951268</v>
      </c>
      <c r="S12" s="100">
        <f t="shared" si="1"/>
        <v>12375</v>
      </c>
      <c r="T12" s="64">
        <f>S12/J12</f>
        <v>68.75</v>
      </c>
      <c r="U12" s="65">
        <f t="shared" si="2"/>
        <v>11.85066101006163</v>
      </c>
      <c r="V12" s="66"/>
      <c r="W12" s="67"/>
      <c r="X12" s="68"/>
      <c r="Y12" s="68"/>
      <c r="Z12" s="69"/>
      <c r="AA12" s="70"/>
      <c r="AB12" s="103">
        <v>146651.92999951268</v>
      </c>
      <c r="AC12" s="104">
        <v>12375</v>
      </c>
      <c r="AD12" s="73">
        <f t="shared" si="3"/>
        <v>11.85066101006163</v>
      </c>
    </row>
    <row r="13" spans="1:30" s="29" customFormat="1" ht="11.25">
      <c r="A13" s="32">
        <v>7</v>
      </c>
      <c r="B13" s="52"/>
      <c r="C13" s="53" t="s">
        <v>101</v>
      </c>
      <c r="D13" s="54" t="s">
        <v>32</v>
      </c>
      <c r="E13" s="55" t="s">
        <v>101</v>
      </c>
      <c r="F13" s="56">
        <v>42902</v>
      </c>
      <c r="G13" s="57" t="s">
        <v>35</v>
      </c>
      <c r="H13" s="58">
        <v>230</v>
      </c>
      <c r="I13" s="58">
        <v>198</v>
      </c>
      <c r="J13" s="94">
        <v>198</v>
      </c>
      <c r="K13" s="59">
        <v>2</v>
      </c>
      <c r="L13" s="60">
        <v>23157.52</v>
      </c>
      <c r="M13" s="61">
        <v>1862</v>
      </c>
      <c r="N13" s="60">
        <v>27534.79</v>
      </c>
      <c r="O13" s="61">
        <v>2158</v>
      </c>
      <c r="P13" s="60">
        <v>79153.47</v>
      </c>
      <c r="Q13" s="61">
        <v>6604</v>
      </c>
      <c r="R13" s="62">
        <f t="shared" si="0"/>
        <v>129845.78</v>
      </c>
      <c r="S13" s="63">
        <f t="shared" si="1"/>
        <v>10624</v>
      </c>
      <c r="T13" s="64">
        <f>S13/J13</f>
        <v>53.656565656565654</v>
      </c>
      <c r="U13" s="65">
        <f t="shared" si="2"/>
        <v>12.221929593373494</v>
      </c>
      <c r="V13" s="66">
        <v>272234.3</v>
      </c>
      <c r="W13" s="67">
        <v>22055</v>
      </c>
      <c r="X13" s="68">
        <f>IF(V13&lt;&gt;0,-(V13-R13)/V13,"")</f>
        <v>-0.5230366636386378</v>
      </c>
      <c r="Y13" s="68">
        <f>IF(W13&lt;&gt;0,-(W13-S13)/W13,"")</f>
        <v>-0.5182951711630016</v>
      </c>
      <c r="Z13" s="69">
        <v>479487.52</v>
      </c>
      <c r="AA13" s="70">
        <v>41159</v>
      </c>
      <c r="AB13" s="71">
        <v>609333.3</v>
      </c>
      <c r="AC13" s="72">
        <v>51783</v>
      </c>
      <c r="AD13" s="73">
        <f t="shared" si="3"/>
        <v>11.767052893806849</v>
      </c>
    </row>
    <row r="14" spans="1:30" s="29" customFormat="1" ht="11.25">
      <c r="A14" s="32">
        <v>8</v>
      </c>
      <c r="B14" s="52"/>
      <c r="C14" s="53" t="s">
        <v>49</v>
      </c>
      <c r="D14" s="54" t="s">
        <v>38</v>
      </c>
      <c r="E14" s="55" t="s">
        <v>49</v>
      </c>
      <c r="F14" s="56">
        <v>42782</v>
      </c>
      <c r="G14" s="57" t="s">
        <v>35</v>
      </c>
      <c r="H14" s="58">
        <v>393</v>
      </c>
      <c r="I14" s="58">
        <v>1</v>
      </c>
      <c r="J14" s="94">
        <v>1</v>
      </c>
      <c r="K14" s="59">
        <v>18</v>
      </c>
      <c r="L14" s="60">
        <v>9870.52</v>
      </c>
      <c r="M14" s="61">
        <v>1349</v>
      </c>
      <c r="N14" s="60">
        <v>13639.62</v>
      </c>
      <c r="O14" s="61">
        <v>1826</v>
      </c>
      <c r="P14" s="60">
        <v>36785.13</v>
      </c>
      <c r="Q14" s="61">
        <v>4903</v>
      </c>
      <c r="R14" s="62">
        <f t="shared" si="0"/>
        <v>60295.27</v>
      </c>
      <c r="S14" s="63">
        <f t="shared" si="1"/>
        <v>8078</v>
      </c>
      <c r="T14" s="64">
        <f>S14/J14</f>
        <v>8078</v>
      </c>
      <c r="U14" s="65">
        <f t="shared" si="2"/>
        <v>7.464133448873483</v>
      </c>
      <c r="V14" s="66"/>
      <c r="W14" s="67"/>
      <c r="X14" s="68">
        <f>IF(V14&lt;&gt;0,-(V14-R14)/V14,"")</f>
      </c>
      <c r="Y14" s="68">
        <f>IF(W14&lt;&gt;0,-(W14-S14)/W14,"")</f>
      </c>
      <c r="Z14" s="69">
        <v>4187.9</v>
      </c>
      <c r="AA14" s="70">
        <v>598</v>
      </c>
      <c r="AB14" s="71">
        <v>85670962.05</v>
      </c>
      <c r="AC14" s="72">
        <v>7394909</v>
      </c>
      <c r="AD14" s="73">
        <f t="shared" si="3"/>
        <v>11.585127288246548</v>
      </c>
    </row>
    <row r="15" spans="1:30" s="29" customFormat="1" ht="11.25">
      <c r="A15" s="32">
        <v>9</v>
      </c>
      <c r="B15" s="74" t="s">
        <v>30</v>
      </c>
      <c r="C15" s="53" t="s">
        <v>107</v>
      </c>
      <c r="D15" s="54" t="s">
        <v>34</v>
      </c>
      <c r="E15" s="55" t="s">
        <v>108</v>
      </c>
      <c r="F15" s="56">
        <v>42909</v>
      </c>
      <c r="G15" s="57" t="s">
        <v>42</v>
      </c>
      <c r="H15" s="58">
        <v>113</v>
      </c>
      <c r="I15" s="58">
        <v>91</v>
      </c>
      <c r="J15" s="94">
        <v>93</v>
      </c>
      <c r="K15" s="59">
        <v>1</v>
      </c>
      <c r="L15" s="60">
        <v>11457.4599999216</v>
      </c>
      <c r="M15" s="61">
        <v>1037</v>
      </c>
      <c r="N15" s="60">
        <v>13804.5099998335</v>
      </c>
      <c r="O15" s="61">
        <v>1092</v>
      </c>
      <c r="P15" s="60">
        <v>12419.8599998403</v>
      </c>
      <c r="Q15" s="61">
        <v>974</v>
      </c>
      <c r="R15" s="99">
        <f t="shared" si="0"/>
        <v>37681.8299995954</v>
      </c>
      <c r="S15" s="100">
        <f t="shared" si="1"/>
        <v>3103</v>
      </c>
      <c r="T15" s="64">
        <f>S15/J15</f>
        <v>33.365591397849464</v>
      </c>
      <c r="U15" s="65">
        <f t="shared" si="2"/>
        <v>12.14367708655991</v>
      </c>
      <c r="V15" s="66"/>
      <c r="W15" s="67"/>
      <c r="X15" s="68"/>
      <c r="Y15" s="68"/>
      <c r="Z15" s="69"/>
      <c r="AA15" s="82"/>
      <c r="AB15" s="103">
        <v>37681.8299995954</v>
      </c>
      <c r="AC15" s="104">
        <v>3103</v>
      </c>
      <c r="AD15" s="73">
        <f t="shared" si="3"/>
        <v>12.14367708655991</v>
      </c>
    </row>
    <row r="16" spans="1:30" s="29" customFormat="1" ht="11.25">
      <c r="A16" s="32">
        <v>10</v>
      </c>
      <c r="B16" s="83"/>
      <c r="C16" s="75" t="s">
        <v>78</v>
      </c>
      <c r="D16" s="76" t="s">
        <v>34</v>
      </c>
      <c r="E16" s="77" t="s">
        <v>79</v>
      </c>
      <c r="F16" s="78">
        <v>42888</v>
      </c>
      <c r="G16" s="57" t="s">
        <v>41</v>
      </c>
      <c r="H16" s="79">
        <v>292</v>
      </c>
      <c r="I16" s="79">
        <v>38</v>
      </c>
      <c r="J16" s="94">
        <v>38</v>
      </c>
      <c r="K16" s="59">
        <v>4</v>
      </c>
      <c r="L16" s="60">
        <v>10649.1499999872</v>
      </c>
      <c r="M16" s="61">
        <v>863</v>
      </c>
      <c r="N16" s="60">
        <v>13532.4399999861</v>
      </c>
      <c r="O16" s="61">
        <v>1035</v>
      </c>
      <c r="P16" s="60">
        <v>11373.499999923</v>
      </c>
      <c r="Q16" s="61">
        <v>884</v>
      </c>
      <c r="R16" s="99">
        <f t="shared" si="0"/>
        <v>35555.0899998963</v>
      </c>
      <c r="S16" s="100">
        <f t="shared" si="1"/>
        <v>2782</v>
      </c>
      <c r="T16" s="64">
        <f>S16/J16</f>
        <v>73.21052631578948</v>
      </c>
      <c r="U16" s="65">
        <f t="shared" si="2"/>
        <v>12.78040618256517</v>
      </c>
      <c r="V16" s="66">
        <v>184639.11</v>
      </c>
      <c r="W16" s="67">
        <v>14485</v>
      </c>
      <c r="X16" s="68">
        <f>IF(V16&lt;&gt;0,-(V16-R16)/V16,"")</f>
        <v>-0.8074346762184008</v>
      </c>
      <c r="Y16" s="68">
        <f>IF(W16&lt;&gt;0,-(W16-S16)/W16,"")</f>
        <v>-0.8079392474974111</v>
      </c>
      <c r="Z16" s="69">
        <v>325679.23</v>
      </c>
      <c r="AA16" s="70">
        <v>27134</v>
      </c>
      <c r="AB16" s="103">
        <v>2317507.0399998967</v>
      </c>
      <c r="AC16" s="104">
        <v>196210</v>
      </c>
      <c r="AD16" s="73">
        <f t="shared" si="3"/>
        <v>11.811360481116644</v>
      </c>
    </row>
    <row r="17" spans="1:30" s="29" customFormat="1" ht="11.25">
      <c r="A17" s="32">
        <v>11</v>
      </c>
      <c r="B17" s="74" t="s">
        <v>30</v>
      </c>
      <c r="C17" s="75" t="s">
        <v>117</v>
      </c>
      <c r="D17" s="76" t="s">
        <v>31</v>
      </c>
      <c r="E17" s="77" t="s">
        <v>116</v>
      </c>
      <c r="F17" s="78">
        <v>42909</v>
      </c>
      <c r="G17" s="57" t="s">
        <v>41</v>
      </c>
      <c r="H17" s="79">
        <v>57</v>
      </c>
      <c r="I17" s="79">
        <v>54</v>
      </c>
      <c r="J17" s="94">
        <v>57</v>
      </c>
      <c r="K17" s="59">
        <v>1</v>
      </c>
      <c r="L17" s="60">
        <v>13960.6700001208</v>
      </c>
      <c r="M17" s="61">
        <v>997</v>
      </c>
      <c r="N17" s="60">
        <v>15674.4399998478</v>
      </c>
      <c r="O17" s="61">
        <v>1016</v>
      </c>
      <c r="P17" s="60">
        <v>9801.31999998865</v>
      </c>
      <c r="Q17" s="61">
        <v>614</v>
      </c>
      <c r="R17" s="99">
        <f t="shared" si="0"/>
        <v>39436.42999995725</v>
      </c>
      <c r="S17" s="100">
        <f t="shared" si="1"/>
        <v>2627</v>
      </c>
      <c r="T17" s="64">
        <f>S17/J17</f>
        <v>46.08771929824562</v>
      </c>
      <c r="U17" s="65">
        <f t="shared" si="2"/>
        <v>15.011964217722591</v>
      </c>
      <c r="V17" s="66"/>
      <c r="W17" s="67"/>
      <c r="X17" s="68"/>
      <c r="Y17" s="68"/>
      <c r="Z17" s="69"/>
      <c r="AA17" s="70"/>
      <c r="AB17" s="103">
        <v>39436.42999995725</v>
      </c>
      <c r="AC17" s="104">
        <v>2627</v>
      </c>
      <c r="AD17" s="73">
        <f t="shared" si="3"/>
        <v>15.011964217722591</v>
      </c>
    </row>
    <row r="18" spans="1:30" s="29" customFormat="1" ht="11.25">
      <c r="A18" s="32">
        <v>12</v>
      </c>
      <c r="B18" s="52"/>
      <c r="C18" s="53" t="s">
        <v>99</v>
      </c>
      <c r="D18" s="54" t="s">
        <v>31</v>
      </c>
      <c r="E18" s="55" t="s">
        <v>99</v>
      </c>
      <c r="F18" s="56">
        <v>42902</v>
      </c>
      <c r="G18" s="57" t="s">
        <v>100</v>
      </c>
      <c r="H18" s="58">
        <v>190</v>
      </c>
      <c r="I18" s="58">
        <v>65</v>
      </c>
      <c r="J18" s="94">
        <v>65</v>
      </c>
      <c r="K18" s="59">
        <v>2</v>
      </c>
      <c r="L18" s="60">
        <v>6695.7600000419</v>
      </c>
      <c r="M18" s="61">
        <v>493</v>
      </c>
      <c r="N18" s="60">
        <v>7899.3300001961</v>
      </c>
      <c r="O18" s="61">
        <v>567</v>
      </c>
      <c r="P18" s="60">
        <v>17133.8000000357</v>
      </c>
      <c r="Q18" s="61">
        <v>1338</v>
      </c>
      <c r="R18" s="99">
        <f t="shared" si="0"/>
        <v>31728.8900002737</v>
      </c>
      <c r="S18" s="100">
        <f t="shared" si="1"/>
        <v>2398</v>
      </c>
      <c r="T18" s="64">
        <f>S18/J18</f>
        <v>36.89230769230769</v>
      </c>
      <c r="U18" s="65">
        <f t="shared" si="2"/>
        <v>13.231396997612052</v>
      </c>
      <c r="V18" s="66">
        <v>200149.97999999998</v>
      </c>
      <c r="W18" s="67">
        <v>16525</v>
      </c>
      <c r="X18" s="68">
        <f>IF(V18&lt;&gt;0,-(V18-R18)/V18,"")</f>
        <v>-0.8414744283248307</v>
      </c>
      <c r="Y18" s="68">
        <f>IF(W18&lt;&gt;0,-(W18-S18)/W18,"")</f>
        <v>-0.8548865355521936</v>
      </c>
      <c r="Z18" s="69">
        <v>332016</v>
      </c>
      <c r="AA18" s="70">
        <v>29100</v>
      </c>
      <c r="AB18" s="105">
        <v>363744.8900002737</v>
      </c>
      <c r="AC18" s="106">
        <v>31498</v>
      </c>
      <c r="AD18" s="73">
        <f t="shared" si="3"/>
        <v>11.548190043820995</v>
      </c>
    </row>
    <row r="19" spans="1:30" s="29" customFormat="1" ht="11.25">
      <c r="A19" s="32">
        <v>13</v>
      </c>
      <c r="B19" s="74" t="s">
        <v>30</v>
      </c>
      <c r="C19" s="53" t="s">
        <v>118</v>
      </c>
      <c r="D19" s="54" t="s">
        <v>40</v>
      </c>
      <c r="E19" s="55" t="s">
        <v>118</v>
      </c>
      <c r="F19" s="56">
        <v>42909</v>
      </c>
      <c r="G19" s="57" t="s">
        <v>35</v>
      </c>
      <c r="H19" s="58">
        <v>72</v>
      </c>
      <c r="I19" s="58">
        <v>72</v>
      </c>
      <c r="J19" s="94">
        <v>72</v>
      </c>
      <c r="K19" s="59">
        <v>1</v>
      </c>
      <c r="L19" s="60">
        <v>8854.28</v>
      </c>
      <c r="M19" s="61">
        <v>648</v>
      </c>
      <c r="N19" s="60">
        <v>9014.54</v>
      </c>
      <c r="O19" s="61">
        <v>651</v>
      </c>
      <c r="P19" s="60">
        <v>14198.19</v>
      </c>
      <c r="Q19" s="61">
        <v>1065</v>
      </c>
      <c r="R19" s="62">
        <f t="shared" si="0"/>
        <v>32067.010000000002</v>
      </c>
      <c r="S19" s="63">
        <f t="shared" si="1"/>
        <v>2364</v>
      </c>
      <c r="T19" s="64">
        <f>S19/J19</f>
        <v>32.833333333333336</v>
      </c>
      <c r="U19" s="65">
        <f t="shared" si="2"/>
        <v>13.564725042301186</v>
      </c>
      <c r="V19" s="66"/>
      <c r="W19" s="67"/>
      <c r="X19" s="68"/>
      <c r="Y19" s="68"/>
      <c r="Z19" s="69"/>
      <c r="AA19" s="70"/>
      <c r="AB19" s="71">
        <v>32067.01</v>
      </c>
      <c r="AC19" s="72">
        <v>2364</v>
      </c>
      <c r="AD19" s="73">
        <f t="shared" si="3"/>
        <v>13.564725042301184</v>
      </c>
    </row>
    <row r="20" spans="1:30" s="29" customFormat="1" ht="11.25">
      <c r="A20" s="32">
        <v>14</v>
      </c>
      <c r="B20" s="52"/>
      <c r="C20" s="53" t="s">
        <v>57</v>
      </c>
      <c r="D20" s="54" t="s">
        <v>38</v>
      </c>
      <c r="E20" s="55" t="s">
        <v>57</v>
      </c>
      <c r="F20" s="56">
        <v>42846</v>
      </c>
      <c r="G20" s="57" t="s">
        <v>35</v>
      </c>
      <c r="H20" s="58">
        <v>350</v>
      </c>
      <c r="I20" s="58">
        <v>20</v>
      </c>
      <c r="J20" s="94">
        <v>20</v>
      </c>
      <c r="K20" s="59">
        <v>10</v>
      </c>
      <c r="L20" s="60">
        <v>4318.41</v>
      </c>
      <c r="M20" s="61">
        <v>428</v>
      </c>
      <c r="N20" s="60">
        <v>4846.77</v>
      </c>
      <c r="O20" s="61">
        <v>496</v>
      </c>
      <c r="P20" s="60">
        <v>12505.45</v>
      </c>
      <c r="Q20" s="61">
        <v>1224</v>
      </c>
      <c r="R20" s="62">
        <f t="shared" si="0"/>
        <v>21670.63</v>
      </c>
      <c r="S20" s="63">
        <f t="shared" si="1"/>
        <v>2148</v>
      </c>
      <c r="T20" s="64">
        <f>S20/J20</f>
        <v>107.4</v>
      </c>
      <c r="U20" s="65">
        <f t="shared" si="2"/>
        <v>10.088747672253259</v>
      </c>
      <c r="V20" s="66">
        <v>42332.57</v>
      </c>
      <c r="W20" s="67">
        <v>4437</v>
      </c>
      <c r="X20" s="68">
        <f aca="true" t="shared" si="5" ref="X20:Y23">IF(V20&lt;&gt;0,-(V20-R20)/V20,"")</f>
        <v>-0.4880861237576646</v>
      </c>
      <c r="Y20" s="68">
        <f t="shared" si="5"/>
        <v>-0.5158891142663962</v>
      </c>
      <c r="Z20" s="69">
        <v>77778.43</v>
      </c>
      <c r="AA20" s="70">
        <v>8269</v>
      </c>
      <c r="AB20" s="71">
        <v>12730923.94</v>
      </c>
      <c r="AC20" s="72">
        <v>1103858</v>
      </c>
      <c r="AD20" s="73">
        <f t="shared" si="3"/>
        <v>11.533117429959288</v>
      </c>
    </row>
    <row r="21" spans="1:30" s="29" customFormat="1" ht="11.25">
      <c r="A21" s="32">
        <v>15</v>
      </c>
      <c r="B21" s="52"/>
      <c r="C21" s="53" t="s">
        <v>87</v>
      </c>
      <c r="D21" s="54" t="s">
        <v>37</v>
      </c>
      <c r="E21" s="55" t="s">
        <v>86</v>
      </c>
      <c r="F21" s="56">
        <v>42895</v>
      </c>
      <c r="G21" s="57" t="s">
        <v>35</v>
      </c>
      <c r="H21" s="58">
        <v>300</v>
      </c>
      <c r="I21" s="58">
        <v>110</v>
      </c>
      <c r="J21" s="94">
        <v>110</v>
      </c>
      <c r="K21" s="59">
        <v>3</v>
      </c>
      <c r="L21" s="60">
        <v>5518.94</v>
      </c>
      <c r="M21" s="61">
        <v>462</v>
      </c>
      <c r="N21" s="60">
        <v>6232.86</v>
      </c>
      <c r="O21" s="61">
        <v>482</v>
      </c>
      <c r="P21" s="60">
        <v>12379.8</v>
      </c>
      <c r="Q21" s="61">
        <v>1047</v>
      </c>
      <c r="R21" s="62">
        <f t="shared" si="0"/>
        <v>24131.6</v>
      </c>
      <c r="S21" s="63">
        <f t="shared" si="1"/>
        <v>1991</v>
      </c>
      <c r="T21" s="64">
        <f>S21/J21</f>
        <v>18.1</v>
      </c>
      <c r="U21" s="65">
        <f t="shared" si="2"/>
        <v>12.120341536916122</v>
      </c>
      <c r="V21" s="66">
        <v>155395.49</v>
      </c>
      <c r="W21" s="67">
        <v>12867</v>
      </c>
      <c r="X21" s="68">
        <f t="shared" si="5"/>
        <v>-0.8447084918616363</v>
      </c>
      <c r="Y21" s="68">
        <f t="shared" si="5"/>
        <v>-0.8452630760861117</v>
      </c>
      <c r="Z21" s="69">
        <v>277177.57</v>
      </c>
      <c r="AA21" s="70">
        <v>24394</v>
      </c>
      <c r="AB21" s="71">
        <v>875204.33</v>
      </c>
      <c r="AC21" s="72">
        <v>77955</v>
      </c>
      <c r="AD21" s="73">
        <f t="shared" si="3"/>
        <v>11.2270454749535</v>
      </c>
    </row>
    <row r="22" spans="1:30" s="29" customFormat="1" ht="11.25">
      <c r="A22" s="32">
        <v>16</v>
      </c>
      <c r="B22" s="83"/>
      <c r="C22" s="75" t="s">
        <v>102</v>
      </c>
      <c r="D22" s="76" t="s">
        <v>31</v>
      </c>
      <c r="E22" s="77" t="s">
        <v>103</v>
      </c>
      <c r="F22" s="78">
        <v>42902</v>
      </c>
      <c r="G22" s="57" t="s">
        <v>41</v>
      </c>
      <c r="H22" s="79">
        <v>156</v>
      </c>
      <c r="I22" s="79">
        <v>46</v>
      </c>
      <c r="J22" s="94">
        <v>47</v>
      </c>
      <c r="K22" s="59">
        <v>2</v>
      </c>
      <c r="L22" s="60">
        <v>6639.62000001123</v>
      </c>
      <c r="M22" s="61">
        <v>433</v>
      </c>
      <c r="N22" s="60">
        <v>8707.8999999789</v>
      </c>
      <c r="O22" s="61">
        <v>542</v>
      </c>
      <c r="P22" s="60">
        <v>8877.33999996779</v>
      </c>
      <c r="Q22" s="61">
        <v>596</v>
      </c>
      <c r="R22" s="99">
        <f t="shared" si="0"/>
        <v>24224.85999995792</v>
      </c>
      <c r="S22" s="100">
        <f t="shared" si="1"/>
        <v>1571</v>
      </c>
      <c r="T22" s="64">
        <f>S22/J22</f>
        <v>33.42553191489362</v>
      </c>
      <c r="U22" s="65">
        <f t="shared" si="2"/>
        <v>15.420025461462712</v>
      </c>
      <c r="V22" s="66">
        <v>151032.29</v>
      </c>
      <c r="W22" s="67">
        <v>11173</v>
      </c>
      <c r="X22" s="68">
        <f t="shared" si="5"/>
        <v>-0.8396047626639448</v>
      </c>
      <c r="Y22" s="68">
        <f t="shared" si="5"/>
        <v>-0.8593931799874698</v>
      </c>
      <c r="Z22" s="69">
        <v>255709.68</v>
      </c>
      <c r="AA22" s="70">
        <v>20373</v>
      </c>
      <c r="AB22" s="103">
        <v>279934.5399999579</v>
      </c>
      <c r="AC22" s="104">
        <v>21944</v>
      </c>
      <c r="AD22" s="73">
        <f t="shared" si="3"/>
        <v>12.75676904848514</v>
      </c>
    </row>
    <row r="23" spans="1:33" s="29" customFormat="1" ht="11.25">
      <c r="A23" s="32">
        <v>17</v>
      </c>
      <c r="B23" s="52"/>
      <c r="C23" s="53" t="s">
        <v>85</v>
      </c>
      <c r="D23" s="54" t="s">
        <v>37</v>
      </c>
      <c r="E23" s="55" t="s">
        <v>85</v>
      </c>
      <c r="F23" s="56">
        <v>42895</v>
      </c>
      <c r="G23" s="57" t="s">
        <v>43</v>
      </c>
      <c r="H23" s="58">
        <v>19</v>
      </c>
      <c r="I23" s="58">
        <v>16</v>
      </c>
      <c r="J23" s="94">
        <v>16</v>
      </c>
      <c r="K23" s="59">
        <v>3</v>
      </c>
      <c r="L23" s="60">
        <v>3480.70000002826</v>
      </c>
      <c r="M23" s="61">
        <v>263</v>
      </c>
      <c r="N23" s="60">
        <v>5786.83000006024</v>
      </c>
      <c r="O23" s="61">
        <v>466</v>
      </c>
      <c r="P23" s="60">
        <v>3762.39999991453</v>
      </c>
      <c r="Q23" s="61">
        <v>282</v>
      </c>
      <c r="R23" s="99">
        <f t="shared" si="0"/>
        <v>13029.93000000303</v>
      </c>
      <c r="S23" s="100">
        <f t="shared" si="1"/>
        <v>1011</v>
      </c>
      <c r="T23" s="64">
        <f>S23/J23</f>
        <v>63.1875</v>
      </c>
      <c r="U23" s="65">
        <f t="shared" si="2"/>
        <v>12.888160237391721</v>
      </c>
      <c r="V23" s="66">
        <v>42673.520000000004</v>
      </c>
      <c r="W23" s="67">
        <v>3242</v>
      </c>
      <c r="X23" s="68">
        <f t="shared" si="5"/>
        <v>-0.6946600608526545</v>
      </c>
      <c r="Y23" s="68">
        <f t="shared" si="5"/>
        <v>-0.688155459592844</v>
      </c>
      <c r="Z23" s="69">
        <v>75942.47</v>
      </c>
      <c r="AA23" s="70">
        <v>6060</v>
      </c>
      <c r="AB23" s="105">
        <v>198094.39000000304</v>
      </c>
      <c r="AC23" s="106">
        <v>15131</v>
      </c>
      <c r="AD23" s="73">
        <f t="shared" si="3"/>
        <v>13.091956248761024</v>
      </c>
      <c r="AF23" s="101"/>
      <c r="AG23" s="102"/>
    </row>
    <row r="24" spans="1:33" s="29" customFormat="1" ht="11.25">
      <c r="A24" s="32">
        <v>18</v>
      </c>
      <c r="B24" s="74" t="s">
        <v>30</v>
      </c>
      <c r="C24" s="53" t="s">
        <v>110</v>
      </c>
      <c r="D24" s="54" t="s">
        <v>32</v>
      </c>
      <c r="E24" s="55" t="s">
        <v>109</v>
      </c>
      <c r="F24" s="56">
        <v>42909</v>
      </c>
      <c r="G24" s="57" t="s">
        <v>42</v>
      </c>
      <c r="H24" s="58">
        <v>21</v>
      </c>
      <c r="I24" s="58">
        <v>18</v>
      </c>
      <c r="J24" s="94">
        <v>19</v>
      </c>
      <c r="K24" s="59">
        <v>1</v>
      </c>
      <c r="L24" s="60">
        <v>4147.25000005854</v>
      </c>
      <c r="M24" s="61">
        <v>279</v>
      </c>
      <c r="N24" s="60">
        <v>4970.23000007816</v>
      </c>
      <c r="O24" s="61">
        <v>310</v>
      </c>
      <c r="P24" s="60">
        <v>3240.19999996394</v>
      </c>
      <c r="Q24" s="61">
        <v>211</v>
      </c>
      <c r="R24" s="99">
        <f t="shared" si="0"/>
        <v>12357.680000100641</v>
      </c>
      <c r="S24" s="100">
        <f t="shared" si="1"/>
        <v>800</v>
      </c>
      <c r="T24" s="64">
        <f>S24/J24</f>
        <v>42.10526315789474</v>
      </c>
      <c r="U24" s="65">
        <f t="shared" si="2"/>
        <v>15.447100000125802</v>
      </c>
      <c r="V24" s="66"/>
      <c r="W24" s="67"/>
      <c r="X24" s="68"/>
      <c r="Y24" s="68"/>
      <c r="Z24" s="69"/>
      <c r="AA24" s="82"/>
      <c r="AB24" s="103">
        <v>12357.680000100641</v>
      </c>
      <c r="AC24" s="104">
        <v>800</v>
      </c>
      <c r="AD24" s="73">
        <f t="shared" si="3"/>
        <v>15.447100000125802</v>
      </c>
      <c r="AF24" s="101"/>
      <c r="AG24" s="102"/>
    </row>
    <row r="25" spans="1:33" s="29" customFormat="1" ht="11.25">
      <c r="A25" s="32">
        <v>19</v>
      </c>
      <c r="B25" s="83"/>
      <c r="C25" s="75" t="s">
        <v>63</v>
      </c>
      <c r="D25" s="76" t="s">
        <v>47</v>
      </c>
      <c r="E25" s="77" t="s">
        <v>64</v>
      </c>
      <c r="F25" s="78">
        <v>42867</v>
      </c>
      <c r="G25" s="57" t="s">
        <v>39</v>
      </c>
      <c r="H25" s="79">
        <v>8</v>
      </c>
      <c r="I25" s="79">
        <v>8</v>
      </c>
      <c r="J25" s="94">
        <v>11</v>
      </c>
      <c r="K25" s="59">
        <v>7</v>
      </c>
      <c r="L25" s="60">
        <v>2645</v>
      </c>
      <c r="M25" s="61">
        <v>150</v>
      </c>
      <c r="N25" s="60">
        <v>4370</v>
      </c>
      <c r="O25" s="61">
        <v>213</v>
      </c>
      <c r="P25" s="60">
        <v>2948</v>
      </c>
      <c r="Q25" s="61">
        <v>143</v>
      </c>
      <c r="R25" s="62">
        <f t="shared" si="0"/>
        <v>9963</v>
      </c>
      <c r="S25" s="63">
        <f t="shared" si="1"/>
        <v>506</v>
      </c>
      <c r="T25" s="64">
        <f>S25/J25</f>
        <v>46</v>
      </c>
      <c r="U25" s="65">
        <f t="shared" si="2"/>
        <v>19.6897233201581</v>
      </c>
      <c r="V25" s="66">
        <v>19186</v>
      </c>
      <c r="W25" s="67">
        <v>1128</v>
      </c>
      <c r="X25" s="68">
        <f aca="true" t="shared" si="6" ref="X25:Y27">IF(V25&lt;&gt;0,-(V25-R25)/V25,"")</f>
        <v>-0.48071510476389034</v>
      </c>
      <c r="Y25" s="68">
        <f t="shared" si="6"/>
        <v>-0.5514184397163121</v>
      </c>
      <c r="Z25" s="69">
        <v>41975</v>
      </c>
      <c r="AA25" s="70">
        <v>2735</v>
      </c>
      <c r="AB25" s="80">
        <v>4154014</v>
      </c>
      <c r="AC25" s="81">
        <v>317818</v>
      </c>
      <c r="AD25" s="73">
        <f t="shared" si="3"/>
        <v>13.070417660422002</v>
      </c>
      <c r="AF25" s="101"/>
      <c r="AG25" s="102"/>
    </row>
    <row r="26" spans="1:33" s="29" customFormat="1" ht="11.25">
      <c r="A26" s="32">
        <v>20</v>
      </c>
      <c r="B26" s="52"/>
      <c r="C26" s="75" t="s">
        <v>80</v>
      </c>
      <c r="D26" s="76">
        <v>15</v>
      </c>
      <c r="E26" s="77" t="s">
        <v>81</v>
      </c>
      <c r="F26" s="78">
        <v>42888</v>
      </c>
      <c r="G26" s="57" t="s">
        <v>33</v>
      </c>
      <c r="H26" s="79">
        <v>158</v>
      </c>
      <c r="I26" s="79">
        <v>10</v>
      </c>
      <c r="J26" s="94">
        <v>10</v>
      </c>
      <c r="K26" s="59">
        <v>4</v>
      </c>
      <c r="L26" s="60">
        <v>2854</v>
      </c>
      <c r="M26" s="61">
        <v>162</v>
      </c>
      <c r="N26" s="60">
        <v>3107</v>
      </c>
      <c r="O26" s="61">
        <v>170</v>
      </c>
      <c r="P26" s="60">
        <v>2515</v>
      </c>
      <c r="Q26" s="61">
        <v>123</v>
      </c>
      <c r="R26" s="62">
        <f t="shared" si="0"/>
        <v>8476</v>
      </c>
      <c r="S26" s="63">
        <f t="shared" si="1"/>
        <v>455</v>
      </c>
      <c r="T26" s="64">
        <f>S26/J26</f>
        <v>45.5</v>
      </c>
      <c r="U26" s="65">
        <f t="shared" si="2"/>
        <v>18.62857142857143</v>
      </c>
      <c r="V26" s="66">
        <v>48881</v>
      </c>
      <c r="W26" s="67">
        <v>2872</v>
      </c>
      <c r="X26" s="68">
        <f t="shared" si="6"/>
        <v>-0.8265992921585074</v>
      </c>
      <c r="Y26" s="68">
        <f t="shared" si="6"/>
        <v>-0.8415738161559888</v>
      </c>
      <c r="Z26" s="69">
        <v>93585</v>
      </c>
      <c r="AA26" s="82">
        <v>6174</v>
      </c>
      <c r="AB26" s="80">
        <v>812155</v>
      </c>
      <c r="AC26" s="81">
        <v>62463</v>
      </c>
      <c r="AD26" s="73">
        <f t="shared" si="3"/>
        <v>13.002177288955062</v>
      </c>
      <c r="AF26" s="101"/>
      <c r="AG26" s="102"/>
    </row>
    <row r="27" spans="1:33" s="29" customFormat="1" ht="11.25">
      <c r="A27" s="32">
        <v>21</v>
      </c>
      <c r="B27" s="83"/>
      <c r="C27" s="75" t="s">
        <v>72</v>
      </c>
      <c r="D27" s="76" t="s">
        <v>38</v>
      </c>
      <c r="E27" s="77" t="s">
        <v>73</v>
      </c>
      <c r="F27" s="78">
        <v>42881</v>
      </c>
      <c r="G27" s="57" t="s">
        <v>41</v>
      </c>
      <c r="H27" s="79">
        <v>73</v>
      </c>
      <c r="I27" s="79">
        <v>8</v>
      </c>
      <c r="J27" s="94">
        <v>8</v>
      </c>
      <c r="K27" s="59">
        <v>5</v>
      </c>
      <c r="L27" s="60">
        <v>1868.53000002287</v>
      </c>
      <c r="M27" s="61">
        <v>122</v>
      </c>
      <c r="N27" s="60">
        <v>2530.79999995</v>
      </c>
      <c r="O27" s="61">
        <v>155</v>
      </c>
      <c r="P27" s="60">
        <v>2464.04000000118</v>
      </c>
      <c r="Q27" s="61">
        <v>136</v>
      </c>
      <c r="R27" s="99">
        <f t="shared" si="0"/>
        <v>6863.369999974049</v>
      </c>
      <c r="S27" s="100">
        <f t="shared" si="1"/>
        <v>413</v>
      </c>
      <c r="T27" s="64">
        <f>S27/J27</f>
        <v>51.625</v>
      </c>
      <c r="U27" s="65">
        <f t="shared" si="2"/>
        <v>16.618329297757988</v>
      </c>
      <c r="V27" s="66">
        <v>25015.11</v>
      </c>
      <c r="W27" s="67">
        <v>1473</v>
      </c>
      <c r="X27" s="68">
        <f t="shared" si="6"/>
        <v>-0.7256310286073477</v>
      </c>
      <c r="Y27" s="68">
        <f t="shared" si="6"/>
        <v>-0.7196198234894773</v>
      </c>
      <c r="Z27" s="69">
        <v>43577.52</v>
      </c>
      <c r="AA27" s="70">
        <v>2884</v>
      </c>
      <c r="AB27" s="103">
        <v>518024.37999997404</v>
      </c>
      <c r="AC27" s="104">
        <v>36995</v>
      </c>
      <c r="AD27" s="73">
        <f t="shared" si="3"/>
        <v>14.00255115556086</v>
      </c>
      <c r="AF27" s="101"/>
      <c r="AG27" s="102"/>
    </row>
    <row r="28" spans="1:33" s="29" customFormat="1" ht="11.25">
      <c r="A28" s="32">
        <v>22</v>
      </c>
      <c r="B28" s="74" t="s">
        <v>30</v>
      </c>
      <c r="C28" s="53" t="s">
        <v>111</v>
      </c>
      <c r="D28" s="54" t="s">
        <v>38</v>
      </c>
      <c r="E28" s="98" t="s">
        <v>112</v>
      </c>
      <c r="F28" s="56">
        <v>42909</v>
      </c>
      <c r="G28" s="57" t="s">
        <v>43</v>
      </c>
      <c r="H28" s="58">
        <v>10</v>
      </c>
      <c r="I28" s="58">
        <v>8</v>
      </c>
      <c r="J28" s="94">
        <v>8</v>
      </c>
      <c r="K28" s="59">
        <v>1</v>
      </c>
      <c r="L28" s="60">
        <v>1773.99999997157</v>
      </c>
      <c r="M28" s="61">
        <v>118</v>
      </c>
      <c r="N28" s="60">
        <v>2604.99999998554</v>
      </c>
      <c r="O28" s="61">
        <v>161</v>
      </c>
      <c r="P28" s="60">
        <v>1372.99999997329</v>
      </c>
      <c r="Q28" s="61">
        <v>89</v>
      </c>
      <c r="R28" s="99">
        <f t="shared" si="0"/>
        <v>5751.9999999304</v>
      </c>
      <c r="S28" s="100">
        <f t="shared" si="1"/>
        <v>368</v>
      </c>
      <c r="T28" s="64">
        <f>S28/J28</f>
        <v>46</v>
      </c>
      <c r="U28" s="65">
        <f t="shared" si="2"/>
        <v>15.630434782419565</v>
      </c>
      <c r="V28" s="66"/>
      <c r="W28" s="67"/>
      <c r="X28" s="68"/>
      <c r="Y28" s="68"/>
      <c r="Z28" s="69"/>
      <c r="AA28" s="70"/>
      <c r="AB28" s="105">
        <v>5751.9999999304</v>
      </c>
      <c r="AC28" s="106">
        <v>368</v>
      </c>
      <c r="AD28" s="73">
        <f t="shared" si="3"/>
        <v>15.630434782419565</v>
      </c>
      <c r="AF28" s="101"/>
      <c r="AG28" s="102"/>
    </row>
    <row r="29" spans="1:33" s="29" customFormat="1" ht="11.25">
      <c r="A29" s="32">
        <v>23</v>
      </c>
      <c r="B29" s="52"/>
      <c r="C29" s="53" t="s">
        <v>66</v>
      </c>
      <c r="D29" s="54" t="s">
        <v>38</v>
      </c>
      <c r="E29" s="55" t="s">
        <v>65</v>
      </c>
      <c r="F29" s="56">
        <v>42874</v>
      </c>
      <c r="G29" s="57" t="s">
        <v>43</v>
      </c>
      <c r="H29" s="58">
        <v>19</v>
      </c>
      <c r="I29" s="58">
        <v>4</v>
      </c>
      <c r="J29" s="94">
        <v>4</v>
      </c>
      <c r="K29" s="59">
        <v>6</v>
      </c>
      <c r="L29" s="60">
        <v>1341.8499999804</v>
      </c>
      <c r="M29" s="61">
        <v>77</v>
      </c>
      <c r="N29" s="60">
        <v>1904.97999998066</v>
      </c>
      <c r="O29" s="61">
        <v>113</v>
      </c>
      <c r="P29" s="60">
        <v>1020.50000003559</v>
      </c>
      <c r="Q29" s="61">
        <v>52</v>
      </c>
      <c r="R29" s="99">
        <f t="shared" si="0"/>
        <v>4267.32999999665</v>
      </c>
      <c r="S29" s="100">
        <f t="shared" si="1"/>
        <v>242</v>
      </c>
      <c r="T29" s="64">
        <f>S29/J29</f>
        <v>60.5</v>
      </c>
      <c r="U29" s="65">
        <f t="shared" si="2"/>
        <v>17.63359504130847</v>
      </c>
      <c r="V29" s="66">
        <v>10617.99</v>
      </c>
      <c r="W29" s="67">
        <v>763</v>
      </c>
      <c r="X29" s="68">
        <f aca="true" t="shared" si="7" ref="X29:Y32">IF(V29&lt;&gt;0,-(V29-R29)/V29,"")</f>
        <v>-0.5981037842381985</v>
      </c>
      <c r="Y29" s="68">
        <f t="shared" si="7"/>
        <v>-0.6828309305373526</v>
      </c>
      <c r="Z29" s="69">
        <v>20697.8</v>
      </c>
      <c r="AA29" s="70">
        <v>1805</v>
      </c>
      <c r="AB29" s="105">
        <v>329236.1799999966</v>
      </c>
      <c r="AC29" s="106">
        <v>23223</v>
      </c>
      <c r="AD29" s="73">
        <f t="shared" si="3"/>
        <v>14.177159712353985</v>
      </c>
      <c r="AF29" s="101"/>
      <c r="AG29" s="102"/>
    </row>
    <row r="30" spans="1:33" s="29" customFormat="1" ht="11.25">
      <c r="A30" s="32">
        <v>24</v>
      </c>
      <c r="B30" s="52"/>
      <c r="C30" s="53" t="s">
        <v>96</v>
      </c>
      <c r="D30" s="54" t="s">
        <v>40</v>
      </c>
      <c r="E30" s="55" t="s">
        <v>97</v>
      </c>
      <c r="F30" s="56">
        <v>42902</v>
      </c>
      <c r="G30" s="57" t="s">
        <v>43</v>
      </c>
      <c r="H30" s="58">
        <v>10</v>
      </c>
      <c r="I30" s="58">
        <v>6</v>
      </c>
      <c r="J30" s="94">
        <v>6</v>
      </c>
      <c r="K30" s="59">
        <v>2</v>
      </c>
      <c r="L30" s="60">
        <v>998.999999964547</v>
      </c>
      <c r="M30" s="61">
        <v>67</v>
      </c>
      <c r="N30" s="60">
        <v>1214.00000004264</v>
      </c>
      <c r="O30" s="61">
        <v>81</v>
      </c>
      <c r="P30" s="60">
        <v>861.999999988959</v>
      </c>
      <c r="Q30" s="61">
        <v>55</v>
      </c>
      <c r="R30" s="99">
        <f t="shared" si="0"/>
        <v>3074.9999999961456</v>
      </c>
      <c r="S30" s="100">
        <f t="shared" si="1"/>
        <v>203</v>
      </c>
      <c r="T30" s="64">
        <f>S30/J30</f>
        <v>33.833333333333336</v>
      </c>
      <c r="U30" s="65">
        <f t="shared" si="2"/>
        <v>15.14778325121254</v>
      </c>
      <c r="V30" s="66">
        <v>11065</v>
      </c>
      <c r="W30" s="67">
        <v>704</v>
      </c>
      <c r="X30" s="68">
        <f t="shared" si="7"/>
        <v>-0.7220967013107866</v>
      </c>
      <c r="Y30" s="68">
        <f t="shared" si="7"/>
        <v>-0.7116477272727273</v>
      </c>
      <c r="Z30" s="69">
        <v>20725</v>
      </c>
      <c r="AA30" s="70">
        <v>1398</v>
      </c>
      <c r="AB30" s="105">
        <v>23799.999999996144</v>
      </c>
      <c r="AC30" s="106">
        <v>1601</v>
      </c>
      <c r="AD30" s="73">
        <f t="shared" si="3"/>
        <v>14.865708931915142</v>
      </c>
      <c r="AF30" s="101"/>
      <c r="AG30" s="102"/>
    </row>
    <row r="31" spans="1:33" s="29" customFormat="1" ht="11.25">
      <c r="A31" s="32">
        <v>25</v>
      </c>
      <c r="B31" s="83"/>
      <c r="C31" s="75" t="s">
        <v>53</v>
      </c>
      <c r="D31" s="76" t="s">
        <v>37</v>
      </c>
      <c r="E31" s="77" t="s">
        <v>54</v>
      </c>
      <c r="F31" s="78">
        <v>42832</v>
      </c>
      <c r="G31" s="57" t="s">
        <v>39</v>
      </c>
      <c r="H31" s="79">
        <v>2</v>
      </c>
      <c r="I31" s="79">
        <v>2</v>
      </c>
      <c r="J31" s="94">
        <v>3</v>
      </c>
      <c r="K31" s="59">
        <v>12</v>
      </c>
      <c r="L31" s="60">
        <v>1001</v>
      </c>
      <c r="M31" s="61">
        <v>109</v>
      </c>
      <c r="N31" s="60">
        <v>94</v>
      </c>
      <c r="O31" s="61">
        <v>8</v>
      </c>
      <c r="P31" s="60">
        <v>75</v>
      </c>
      <c r="Q31" s="61">
        <v>6</v>
      </c>
      <c r="R31" s="62">
        <f t="shared" si="0"/>
        <v>1170</v>
      </c>
      <c r="S31" s="63">
        <f t="shared" si="1"/>
        <v>123</v>
      </c>
      <c r="T31" s="64">
        <f>S31/J31</f>
        <v>41</v>
      </c>
      <c r="U31" s="65">
        <f t="shared" si="2"/>
        <v>9.512195121951219</v>
      </c>
      <c r="V31" s="66">
        <v>1226</v>
      </c>
      <c r="W31" s="67">
        <v>106</v>
      </c>
      <c r="X31" s="68">
        <f t="shared" si="7"/>
        <v>-0.04567699836867863</v>
      </c>
      <c r="Y31" s="68">
        <f t="shared" si="7"/>
        <v>0.16037735849056603</v>
      </c>
      <c r="Z31" s="69">
        <v>4270</v>
      </c>
      <c r="AA31" s="70">
        <v>400</v>
      </c>
      <c r="AB31" s="80">
        <v>10127862</v>
      </c>
      <c r="AC31" s="81">
        <v>839025</v>
      </c>
      <c r="AD31" s="73">
        <f t="shared" si="3"/>
        <v>12.07098954143202</v>
      </c>
      <c r="AF31" s="101"/>
      <c r="AG31" s="102"/>
    </row>
    <row r="32" spans="1:33" s="29" customFormat="1" ht="11.25">
      <c r="A32" s="32">
        <v>26</v>
      </c>
      <c r="B32" s="83"/>
      <c r="C32" s="75" t="s">
        <v>51</v>
      </c>
      <c r="D32" s="76" t="s">
        <v>34</v>
      </c>
      <c r="E32" s="77" t="s">
        <v>52</v>
      </c>
      <c r="F32" s="78">
        <v>42825</v>
      </c>
      <c r="G32" s="57" t="s">
        <v>41</v>
      </c>
      <c r="H32" s="79">
        <v>269</v>
      </c>
      <c r="I32" s="79">
        <v>1</v>
      </c>
      <c r="J32" s="94">
        <v>1</v>
      </c>
      <c r="K32" s="59">
        <v>13</v>
      </c>
      <c r="L32" s="60">
        <v>818.000000008594</v>
      </c>
      <c r="M32" s="61">
        <v>85</v>
      </c>
      <c r="N32" s="60">
        <v>225.999999985369</v>
      </c>
      <c r="O32" s="61">
        <v>24</v>
      </c>
      <c r="P32" s="60">
        <v>139.000000003436</v>
      </c>
      <c r="Q32" s="61">
        <v>10</v>
      </c>
      <c r="R32" s="99">
        <f t="shared" si="0"/>
        <v>1182.999999997399</v>
      </c>
      <c r="S32" s="100">
        <f t="shared" si="1"/>
        <v>119</v>
      </c>
      <c r="T32" s="64">
        <f>S32/J32</f>
        <v>119</v>
      </c>
      <c r="U32" s="65">
        <f t="shared" si="2"/>
        <v>9.94117647056638</v>
      </c>
      <c r="V32" s="66">
        <v>3813.5</v>
      </c>
      <c r="W32" s="67">
        <v>435</v>
      </c>
      <c r="X32" s="68">
        <f t="shared" si="7"/>
        <v>-0.6897862855651242</v>
      </c>
      <c r="Y32" s="68">
        <f t="shared" si="7"/>
        <v>-0.7264367816091954</v>
      </c>
      <c r="Z32" s="69">
        <v>7549.5</v>
      </c>
      <c r="AA32" s="70">
        <v>722</v>
      </c>
      <c r="AB32" s="103">
        <v>7042037.659999997</v>
      </c>
      <c r="AC32" s="104">
        <v>577014</v>
      </c>
      <c r="AD32" s="73">
        <f t="shared" si="3"/>
        <v>12.20427521689248</v>
      </c>
      <c r="AF32" s="101"/>
      <c r="AG32" s="102"/>
    </row>
    <row r="33" spans="1:33" s="29" customFormat="1" ht="11.25">
      <c r="A33" s="32">
        <v>27</v>
      </c>
      <c r="B33" s="74" t="s">
        <v>30</v>
      </c>
      <c r="C33" s="53" t="s">
        <v>114</v>
      </c>
      <c r="D33" s="54" t="s">
        <v>34</v>
      </c>
      <c r="E33" s="55" t="s">
        <v>113</v>
      </c>
      <c r="F33" s="56">
        <v>42909</v>
      </c>
      <c r="G33" s="57" t="s">
        <v>50</v>
      </c>
      <c r="H33" s="58">
        <v>5</v>
      </c>
      <c r="I33" s="58">
        <v>4</v>
      </c>
      <c r="J33" s="94">
        <v>4</v>
      </c>
      <c r="K33" s="59">
        <v>1</v>
      </c>
      <c r="L33" s="60">
        <v>289.030000002029</v>
      </c>
      <c r="M33" s="61">
        <v>29</v>
      </c>
      <c r="N33" s="60">
        <v>504.200000016102</v>
      </c>
      <c r="O33" s="61">
        <v>53</v>
      </c>
      <c r="P33" s="60">
        <v>214.940000007708</v>
      </c>
      <c r="Q33" s="61">
        <v>22</v>
      </c>
      <c r="R33" s="99">
        <f t="shared" si="0"/>
        <v>1008.170000025839</v>
      </c>
      <c r="S33" s="100">
        <f t="shared" si="1"/>
        <v>104</v>
      </c>
      <c r="T33" s="64">
        <f>S33/J33</f>
        <v>26</v>
      </c>
      <c r="U33" s="65">
        <f t="shared" si="2"/>
        <v>9.69394230794076</v>
      </c>
      <c r="V33" s="66"/>
      <c r="W33" s="67"/>
      <c r="X33" s="68"/>
      <c r="Y33" s="68"/>
      <c r="Z33" s="69"/>
      <c r="AA33" s="70"/>
      <c r="AB33" s="105">
        <v>1008.170000025839</v>
      </c>
      <c r="AC33" s="106">
        <v>104</v>
      </c>
      <c r="AD33" s="73">
        <f t="shared" si="3"/>
        <v>9.69394230794076</v>
      </c>
      <c r="AF33" s="101"/>
      <c r="AG33" s="102"/>
    </row>
    <row r="34" spans="1:33" s="29" customFormat="1" ht="11.25">
      <c r="A34" s="32">
        <v>28</v>
      </c>
      <c r="B34" s="52"/>
      <c r="C34" s="53" t="s">
        <v>83</v>
      </c>
      <c r="D34" s="54" t="s">
        <v>32</v>
      </c>
      <c r="E34" s="55" t="s">
        <v>84</v>
      </c>
      <c r="F34" s="56">
        <v>42895</v>
      </c>
      <c r="G34" s="57" t="s">
        <v>42</v>
      </c>
      <c r="H34" s="58">
        <v>90</v>
      </c>
      <c r="I34" s="58">
        <v>5</v>
      </c>
      <c r="J34" s="94">
        <v>5</v>
      </c>
      <c r="K34" s="59">
        <v>3</v>
      </c>
      <c r="L34" s="60">
        <v>165.999999992984</v>
      </c>
      <c r="M34" s="61">
        <v>17</v>
      </c>
      <c r="N34" s="60">
        <v>74.9999999904818</v>
      </c>
      <c r="O34" s="61">
        <v>7</v>
      </c>
      <c r="P34" s="60">
        <v>461.000000025799</v>
      </c>
      <c r="Q34" s="61">
        <v>48</v>
      </c>
      <c r="R34" s="99">
        <f t="shared" si="0"/>
        <v>702.0000000092648</v>
      </c>
      <c r="S34" s="100">
        <f t="shared" si="1"/>
        <v>72</v>
      </c>
      <c r="T34" s="64">
        <f>S34/J34</f>
        <v>14.4</v>
      </c>
      <c r="U34" s="65">
        <f t="shared" si="2"/>
        <v>9.750000000128678</v>
      </c>
      <c r="V34" s="66">
        <v>0</v>
      </c>
      <c r="W34" s="67">
        <v>0</v>
      </c>
      <c r="X34" s="68">
        <f aca="true" t="shared" si="8" ref="X34:X49">IF(V34&lt;&gt;0,-(V34-R34)/V34,"")</f>
      </c>
      <c r="Y34" s="68">
        <f aca="true" t="shared" si="9" ref="Y34:Y49">IF(W34&lt;&gt;0,-(W34-S34)/W34,"")</f>
      </c>
      <c r="Z34" s="69">
        <v>15939.98</v>
      </c>
      <c r="AA34" s="82">
        <v>1472</v>
      </c>
      <c r="AB34" s="103">
        <v>119621.95000000927</v>
      </c>
      <c r="AC34" s="104">
        <v>11009</v>
      </c>
      <c r="AD34" s="73">
        <f t="shared" si="3"/>
        <v>10.865832500682103</v>
      </c>
      <c r="AF34" s="101"/>
      <c r="AG34" s="102"/>
    </row>
    <row r="35" spans="1:33" s="29" customFormat="1" ht="11.25">
      <c r="A35" s="32">
        <v>29</v>
      </c>
      <c r="B35" s="52"/>
      <c r="C35" s="53" t="s">
        <v>69</v>
      </c>
      <c r="D35" s="54" t="s">
        <v>34</v>
      </c>
      <c r="E35" s="55" t="s">
        <v>70</v>
      </c>
      <c r="F35" s="56">
        <v>42881</v>
      </c>
      <c r="G35" s="57" t="s">
        <v>35</v>
      </c>
      <c r="H35" s="58">
        <v>265</v>
      </c>
      <c r="I35" s="58">
        <v>2</v>
      </c>
      <c r="J35" s="94">
        <v>2</v>
      </c>
      <c r="K35" s="59">
        <v>5</v>
      </c>
      <c r="L35" s="60">
        <v>132</v>
      </c>
      <c r="M35" s="61">
        <v>12</v>
      </c>
      <c r="N35" s="60">
        <v>339</v>
      </c>
      <c r="O35" s="61">
        <v>39</v>
      </c>
      <c r="P35" s="60">
        <v>33</v>
      </c>
      <c r="Q35" s="61">
        <v>3</v>
      </c>
      <c r="R35" s="62">
        <f t="shared" si="0"/>
        <v>504</v>
      </c>
      <c r="S35" s="63">
        <f t="shared" si="1"/>
        <v>54</v>
      </c>
      <c r="T35" s="64">
        <f>S35/J35</f>
        <v>27</v>
      </c>
      <c r="U35" s="65">
        <f t="shared" si="2"/>
        <v>9.333333333333334</v>
      </c>
      <c r="V35" s="66">
        <v>1670</v>
      </c>
      <c r="W35" s="67">
        <v>167</v>
      </c>
      <c r="X35" s="68">
        <f t="shared" si="8"/>
        <v>-0.6982035928143713</v>
      </c>
      <c r="Y35" s="68">
        <f t="shared" si="9"/>
        <v>-0.6766467065868264</v>
      </c>
      <c r="Z35" s="69">
        <v>5256</v>
      </c>
      <c r="AA35" s="70">
        <v>708</v>
      </c>
      <c r="AB35" s="71">
        <v>525835.82</v>
      </c>
      <c r="AC35" s="72">
        <v>52080</v>
      </c>
      <c r="AD35" s="73">
        <f t="shared" si="3"/>
        <v>10.096693932411673</v>
      </c>
      <c r="AF35" s="101"/>
      <c r="AG35" s="102"/>
    </row>
    <row r="36" spans="1:33" s="29" customFormat="1" ht="11.25">
      <c r="A36" s="32">
        <v>30</v>
      </c>
      <c r="B36" s="83"/>
      <c r="C36" s="75" t="s">
        <v>93</v>
      </c>
      <c r="D36" s="76" t="s">
        <v>31</v>
      </c>
      <c r="E36" s="77" t="s">
        <v>92</v>
      </c>
      <c r="F36" s="78">
        <v>42895</v>
      </c>
      <c r="G36" s="57" t="s">
        <v>41</v>
      </c>
      <c r="H36" s="79">
        <v>134</v>
      </c>
      <c r="I36" s="79">
        <v>1</v>
      </c>
      <c r="J36" s="94">
        <v>1</v>
      </c>
      <c r="K36" s="59">
        <v>3</v>
      </c>
      <c r="L36" s="60">
        <v>350.829999998401</v>
      </c>
      <c r="M36" s="61">
        <v>17</v>
      </c>
      <c r="N36" s="60">
        <v>572.1600000027</v>
      </c>
      <c r="O36" s="61">
        <v>25</v>
      </c>
      <c r="P36" s="60">
        <v>134.489999999301</v>
      </c>
      <c r="Q36" s="61">
        <v>7</v>
      </c>
      <c r="R36" s="99">
        <f t="shared" si="0"/>
        <v>1057.480000000402</v>
      </c>
      <c r="S36" s="100">
        <f t="shared" si="1"/>
        <v>49</v>
      </c>
      <c r="T36" s="64">
        <f>S36/J36</f>
        <v>49</v>
      </c>
      <c r="U36" s="65">
        <f t="shared" si="2"/>
        <v>21.58122448980412</v>
      </c>
      <c r="V36" s="66">
        <v>14639.21</v>
      </c>
      <c r="W36" s="67">
        <v>915</v>
      </c>
      <c r="X36" s="68">
        <f t="shared" si="8"/>
        <v>-0.9277638615744701</v>
      </c>
      <c r="Y36" s="68">
        <f t="shared" si="9"/>
        <v>-0.946448087431694</v>
      </c>
      <c r="Z36" s="69">
        <v>28987.18</v>
      </c>
      <c r="AA36" s="70">
        <v>2019</v>
      </c>
      <c r="AB36" s="103">
        <v>218840.3900000004</v>
      </c>
      <c r="AC36" s="104">
        <v>17685</v>
      </c>
      <c r="AD36" s="73">
        <f t="shared" si="3"/>
        <v>12.374350579587244</v>
      </c>
      <c r="AF36" s="101"/>
      <c r="AG36" s="102"/>
    </row>
    <row r="37" spans="1:33" s="29" customFormat="1" ht="11.25">
      <c r="A37" s="32">
        <v>31</v>
      </c>
      <c r="B37" s="83"/>
      <c r="C37" s="75" t="s">
        <v>58</v>
      </c>
      <c r="D37" s="76" t="s">
        <v>34</v>
      </c>
      <c r="E37" s="77" t="s">
        <v>58</v>
      </c>
      <c r="F37" s="78">
        <v>42846</v>
      </c>
      <c r="G37" s="57" t="s">
        <v>41</v>
      </c>
      <c r="H37" s="79">
        <v>11</v>
      </c>
      <c r="I37" s="79">
        <v>2</v>
      </c>
      <c r="J37" s="94">
        <v>2</v>
      </c>
      <c r="K37" s="59">
        <v>10</v>
      </c>
      <c r="L37" s="60">
        <v>139.000000003436</v>
      </c>
      <c r="M37" s="61">
        <v>11</v>
      </c>
      <c r="N37" s="60">
        <v>57.9999999996646</v>
      </c>
      <c r="O37" s="61">
        <v>5</v>
      </c>
      <c r="P37" s="60">
        <v>202.000000002466</v>
      </c>
      <c r="Q37" s="61">
        <v>18</v>
      </c>
      <c r="R37" s="99">
        <f t="shared" si="0"/>
        <v>399.0000000055666</v>
      </c>
      <c r="S37" s="100">
        <f t="shared" si="1"/>
        <v>34</v>
      </c>
      <c r="T37" s="64">
        <f>S37/J37</f>
        <v>17</v>
      </c>
      <c r="U37" s="65">
        <f t="shared" si="2"/>
        <v>11.735294117810783</v>
      </c>
      <c r="V37" s="66">
        <v>1194</v>
      </c>
      <c r="W37" s="67">
        <v>132</v>
      </c>
      <c r="X37" s="68">
        <f t="shared" si="8"/>
        <v>-0.6658291457239811</v>
      </c>
      <c r="Y37" s="68">
        <f t="shared" si="9"/>
        <v>-0.7424242424242424</v>
      </c>
      <c r="Z37" s="69">
        <v>4352</v>
      </c>
      <c r="AA37" s="70">
        <v>440</v>
      </c>
      <c r="AB37" s="103">
        <v>234900.00000000556</v>
      </c>
      <c r="AC37" s="104">
        <v>21389</v>
      </c>
      <c r="AD37" s="73">
        <f t="shared" si="3"/>
        <v>10.98228061152955</v>
      </c>
      <c r="AF37" s="101"/>
      <c r="AG37" s="102"/>
    </row>
    <row r="38" spans="1:33" s="29" customFormat="1" ht="11.25">
      <c r="A38" s="32">
        <v>32</v>
      </c>
      <c r="B38" s="52"/>
      <c r="C38" s="53" t="s">
        <v>60</v>
      </c>
      <c r="D38" s="54" t="s">
        <v>31</v>
      </c>
      <c r="E38" s="55" t="s">
        <v>60</v>
      </c>
      <c r="F38" s="56">
        <v>42860</v>
      </c>
      <c r="G38" s="57" t="s">
        <v>46</v>
      </c>
      <c r="H38" s="58">
        <v>91</v>
      </c>
      <c r="I38" s="58">
        <v>1</v>
      </c>
      <c r="J38" s="94">
        <v>1</v>
      </c>
      <c r="K38" s="59">
        <v>8</v>
      </c>
      <c r="L38" s="60">
        <v>0</v>
      </c>
      <c r="M38" s="61">
        <v>0</v>
      </c>
      <c r="N38" s="60">
        <v>23.9999999829035</v>
      </c>
      <c r="O38" s="61">
        <v>2</v>
      </c>
      <c r="P38" s="60">
        <v>233.999999991379</v>
      </c>
      <c r="Q38" s="61">
        <v>23</v>
      </c>
      <c r="R38" s="99">
        <f t="shared" si="0"/>
        <v>257.9999999742825</v>
      </c>
      <c r="S38" s="100">
        <f t="shared" si="1"/>
        <v>25</v>
      </c>
      <c r="T38" s="64">
        <f>S38/J38</f>
        <v>25</v>
      </c>
      <c r="U38" s="65">
        <f t="shared" si="2"/>
        <v>10.3199999989713</v>
      </c>
      <c r="V38" s="66">
        <v>86</v>
      </c>
      <c r="W38" s="67">
        <v>8</v>
      </c>
      <c r="X38" s="68">
        <f t="shared" si="8"/>
        <v>1.9999999997009594</v>
      </c>
      <c r="Y38" s="68">
        <f t="shared" si="9"/>
        <v>2.125</v>
      </c>
      <c r="Z38" s="69">
        <v>102</v>
      </c>
      <c r="AA38" s="70">
        <v>10</v>
      </c>
      <c r="AB38" s="105">
        <v>214497.55999997427</v>
      </c>
      <c r="AC38" s="106">
        <v>19932</v>
      </c>
      <c r="AD38" s="73">
        <f t="shared" si="3"/>
        <v>10.761466987757087</v>
      </c>
      <c r="AF38" s="101"/>
      <c r="AG38" s="102"/>
    </row>
    <row r="39" spans="1:33" s="29" customFormat="1" ht="11.25">
      <c r="A39" s="32">
        <v>33</v>
      </c>
      <c r="B39" s="52"/>
      <c r="C39" s="53" t="s">
        <v>76</v>
      </c>
      <c r="D39" s="54"/>
      <c r="E39" s="55" t="s">
        <v>76</v>
      </c>
      <c r="F39" s="56">
        <v>32087</v>
      </c>
      <c r="G39" s="57" t="s">
        <v>43</v>
      </c>
      <c r="H39" s="58">
        <v>11</v>
      </c>
      <c r="I39" s="58">
        <v>1</v>
      </c>
      <c r="J39" s="94">
        <v>1</v>
      </c>
      <c r="K39" s="86">
        <v>4</v>
      </c>
      <c r="L39" s="60">
        <v>84.0000000104157</v>
      </c>
      <c r="M39" s="61">
        <v>6</v>
      </c>
      <c r="N39" s="60">
        <v>84.0000000104157</v>
      </c>
      <c r="O39" s="61">
        <v>6</v>
      </c>
      <c r="P39" s="60">
        <v>97.9999999945883</v>
      </c>
      <c r="Q39" s="61">
        <v>7</v>
      </c>
      <c r="R39" s="99">
        <f t="shared" si="0"/>
        <v>266.0000000154197</v>
      </c>
      <c r="S39" s="100">
        <f t="shared" si="1"/>
        <v>19</v>
      </c>
      <c r="T39" s="64">
        <f>S39/J39</f>
        <v>19</v>
      </c>
      <c r="U39" s="65">
        <f t="shared" si="2"/>
        <v>14.000000000811562</v>
      </c>
      <c r="V39" s="66">
        <v>3153.5</v>
      </c>
      <c r="W39" s="67">
        <v>294</v>
      </c>
      <c r="X39" s="68">
        <f t="shared" si="8"/>
        <v>-0.9156492785744667</v>
      </c>
      <c r="Y39" s="68">
        <f t="shared" si="9"/>
        <v>-0.935374149659864</v>
      </c>
      <c r="Z39" s="69">
        <v>5314.5</v>
      </c>
      <c r="AA39" s="70">
        <v>507</v>
      </c>
      <c r="AB39" s="105">
        <v>41530.50000001542</v>
      </c>
      <c r="AC39" s="106">
        <v>3060</v>
      </c>
      <c r="AD39" s="73">
        <f t="shared" si="3"/>
        <v>13.57205882353445</v>
      </c>
      <c r="AF39" s="101"/>
      <c r="AG39" s="102"/>
    </row>
    <row r="40" spans="1:33" s="29" customFormat="1" ht="11.25">
      <c r="A40" s="32">
        <v>34</v>
      </c>
      <c r="B40" s="52"/>
      <c r="C40" s="53" t="s">
        <v>90</v>
      </c>
      <c r="D40" s="54" t="s">
        <v>36</v>
      </c>
      <c r="E40" s="55" t="s">
        <v>91</v>
      </c>
      <c r="F40" s="56">
        <v>42895</v>
      </c>
      <c r="G40" s="57" t="s">
        <v>45</v>
      </c>
      <c r="H40" s="58">
        <v>102</v>
      </c>
      <c r="I40" s="58">
        <v>26</v>
      </c>
      <c r="J40" s="94">
        <v>1</v>
      </c>
      <c r="K40" s="59">
        <v>3</v>
      </c>
      <c r="L40" s="60">
        <v>64.0000000129539</v>
      </c>
      <c r="M40" s="61">
        <v>5</v>
      </c>
      <c r="N40" s="60">
        <v>61.9999999851063</v>
      </c>
      <c r="O40" s="61">
        <v>6</v>
      </c>
      <c r="P40" s="60">
        <v>44.0000000154921</v>
      </c>
      <c r="Q40" s="61">
        <v>4</v>
      </c>
      <c r="R40" s="99">
        <f t="shared" si="0"/>
        <v>170.0000000135523</v>
      </c>
      <c r="S40" s="100">
        <f t="shared" si="1"/>
        <v>15</v>
      </c>
      <c r="T40" s="64">
        <f>S40/J40</f>
        <v>15</v>
      </c>
      <c r="U40" s="65">
        <f t="shared" si="2"/>
        <v>11.33333333423682</v>
      </c>
      <c r="V40" s="66">
        <v>10255</v>
      </c>
      <c r="W40" s="67">
        <v>969</v>
      </c>
      <c r="X40" s="68">
        <f t="shared" si="8"/>
        <v>-0.9834227206227644</v>
      </c>
      <c r="Y40" s="68">
        <f t="shared" si="9"/>
        <v>-0.9845201238390093</v>
      </c>
      <c r="Z40" s="69">
        <v>18399.5</v>
      </c>
      <c r="AA40" s="82">
        <v>1884</v>
      </c>
      <c r="AB40" s="103">
        <v>114750.50000001355</v>
      </c>
      <c r="AC40" s="104">
        <v>10905</v>
      </c>
      <c r="AD40" s="73">
        <f t="shared" si="3"/>
        <v>10.52274186153265</v>
      </c>
      <c r="AF40" s="101"/>
      <c r="AG40" s="102"/>
    </row>
    <row r="41" spans="1:33" s="29" customFormat="1" ht="11.25">
      <c r="A41" s="32">
        <v>35</v>
      </c>
      <c r="B41" s="52"/>
      <c r="C41" s="53" t="s">
        <v>88</v>
      </c>
      <c r="D41" s="54" t="s">
        <v>38</v>
      </c>
      <c r="E41" s="55" t="s">
        <v>89</v>
      </c>
      <c r="F41" s="56">
        <v>42895</v>
      </c>
      <c r="G41" s="57" t="s">
        <v>44</v>
      </c>
      <c r="H41" s="58">
        <v>34</v>
      </c>
      <c r="I41" s="58">
        <v>1</v>
      </c>
      <c r="J41" s="94">
        <v>1</v>
      </c>
      <c r="K41" s="59">
        <v>3</v>
      </c>
      <c r="L41" s="60">
        <v>37.999999967076</v>
      </c>
      <c r="M41" s="61">
        <v>4</v>
      </c>
      <c r="N41" s="60">
        <v>79.9999999898473</v>
      </c>
      <c r="O41" s="61">
        <v>8</v>
      </c>
      <c r="P41" s="60">
        <v>21.9999999901826</v>
      </c>
      <c r="Q41" s="61">
        <v>2</v>
      </c>
      <c r="R41" s="99">
        <f t="shared" si="0"/>
        <v>139.9999999471059</v>
      </c>
      <c r="S41" s="100">
        <f t="shared" si="1"/>
        <v>14</v>
      </c>
      <c r="T41" s="64">
        <f>S41/J41</f>
        <v>14</v>
      </c>
      <c r="U41" s="65">
        <f t="shared" si="2"/>
        <v>9.999999996221849</v>
      </c>
      <c r="V41" s="66">
        <v>882</v>
      </c>
      <c r="W41" s="67">
        <v>102</v>
      </c>
      <c r="X41" s="68">
        <f t="shared" si="8"/>
        <v>-0.841269841329812</v>
      </c>
      <c r="Y41" s="68">
        <f t="shared" si="9"/>
        <v>-0.8627450980392157</v>
      </c>
      <c r="Z41" s="69">
        <v>1485</v>
      </c>
      <c r="AA41" s="70">
        <v>172</v>
      </c>
      <c r="AB41" s="105">
        <v>25881.319999947107</v>
      </c>
      <c r="AC41" s="106">
        <v>2545</v>
      </c>
      <c r="AD41" s="73">
        <f t="shared" si="3"/>
        <v>10.16947740665898</v>
      </c>
      <c r="AF41" s="101"/>
      <c r="AG41" s="102"/>
    </row>
    <row r="42" spans="1:33" s="29" customFormat="1" ht="11.25">
      <c r="A42" s="32">
        <v>36</v>
      </c>
      <c r="B42" s="52"/>
      <c r="C42" s="53" t="s">
        <v>67</v>
      </c>
      <c r="D42" s="54" t="s">
        <v>31</v>
      </c>
      <c r="E42" s="55" t="s">
        <v>68</v>
      </c>
      <c r="F42" s="56">
        <v>42881</v>
      </c>
      <c r="G42" s="57" t="s">
        <v>43</v>
      </c>
      <c r="H42" s="58">
        <v>18</v>
      </c>
      <c r="I42" s="58">
        <v>1</v>
      </c>
      <c r="J42" s="94">
        <v>1</v>
      </c>
      <c r="K42" s="59">
        <v>5</v>
      </c>
      <c r="L42" s="60">
        <v>56.0000000069438</v>
      </c>
      <c r="M42" s="61">
        <v>4</v>
      </c>
      <c r="N42" s="60">
        <v>41.9999999876445</v>
      </c>
      <c r="O42" s="61">
        <v>3</v>
      </c>
      <c r="P42" s="60">
        <v>41.9999999876445</v>
      </c>
      <c r="Q42" s="61">
        <v>3</v>
      </c>
      <c r="R42" s="99">
        <f t="shared" si="0"/>
        <v>139.9999999822328</v>
      </c>
      <c r="S42" s="100">
        <f t="shared" si="1"/>
        <v>10</v>
      </c>
      <c r="T42" s="64">
        <f>S42/J42</f>
        <v>10</v>
      </c>
      <c r="U42" s="65">
        <f t="shared" si="2"/>
        <v>13.999999998223279</v>
      </c>
      <c r="V42" s="66">
        <v>1855</v>
      </c>
      <c r="W42" s="67">
        <v>202</v>
      </c>
      <c r="X42" s="68">
        <f t="shared" si="8"/>
        <v>-0.9245283018963705</v>
      </c>
      <c r="Y42" s="68">
        <f t="shared" si="9"/>
        <v>-0.9504950495049505</v>
      </c>
      <c r="Z42" s="69">
        <v>3625</v>
      </c>
      <c r="AA42" s="70">
        <v>364</v>
      </c>
      <c r="AB42" s="105">
        <v>80193.07999998223</v>
      </c>
      <c r="AC42" s="106">
        <v>5595</v>
      </c>
      <c r="AD42" s="73">
        <f t="shared" si="3"/>
        <v>14.332990169791284</v>
      </c>
      <c r="AF42" s="101"/>
      <c r="AG42" s="102"/>
    </row>
    <row r="43" spans="1:33" s="29" customFormat="1" ht="11.25">
      <c r="A43" s="32">
        <v>37</v>
      </c>
      <c r="B43" s="52"/>
      <c r="C43" s="53" t="s">
        <v>62</v>
      </c>
      <c r="D43" s="54" t="s">
        <v>31</v>
      </c>
      <c r="E43" s="55" t="s">
        <v>62</v>
      </c>
      <c r="F43" s="56">
        <v>42867</v>
      </c>
      <c r="G43" s="57" t="s">
        <v>44</v>
      </c>
      <c r="H43" s="58">
        <v>31</v>
      </c>
      <c r="I43" s="58">
        <v>1</v>
      </c>
      <c r="J43" s="94">
        <v>1</v>
      </c>
      <c r="K43" s="59">
        <v>5</v>
      </c>
      <c r="L43" s="60">
        <v>28.0000000034719</v>
      </c>
      <c r="M43" s="61">
        <v>4</v>
      </c>
      <c r="N43" s="60">
        <v>34.0000000167612</v>
      </c>
      <c r="O43" s="61">
        <v>6</v>
      </c>
      <c r="P43" s="60">
        <v>0</v>
      </c>
      <c r="Q43" s="61">
        <v>0</v>
      </c>
      <c r="R43" s="99">
        <f t="shared" si="0"/>
        <v>62.0000000202331</v>
      </c>
      <c r="S43" s="100">
        <f t="shared" si="1"/>
        <v>10</v>
      </c>
      <c r="T43" s="64">
        <f>S43/J43</f>
        <v>10</v>
      </c>
      <c r="U43" s="65">
        <f t="shared" si="2"/>
        <v>6.200000002023311</v>
      </c>
      <c r="V43" s="66">
        <v>89</v>
      </c>
      <c r="W43" s="67">
        <v>11</v>
      </c>
      <c r="X43" s="68">
        <f t="shared" si="8"/>
        <v>-0.3033707862895157</v>
      </c>
      <c r="Y43" s="68">
        <f t="shared" si="9"/>
        <v>-0.09090909090909091</v>
      </c>
      <c r="Z43" s="69">
        <v>151</v>
      </c>
      <c r="AA43" s="70">
        <v>19</v>
      </c>
      <c r="AB43" s="105">
        <v>18946.000000020234</v>
      </c>
      <c r="AC43" s="106">
        <v>2007</v>
      </c>
      <c r="AD43" s="73">
        <f t="shared" si="3"/>
        <v>9.43996013952179</v>
      </c>
      <c r="AF43" s="101"/>
      <c r="AG43" s="102"/>
    </row>
    <row r="44" spans="1:33" s="29" customFormat="1" ht="11.25">
      <c r="A44" s="32">
        <v>38</v>
      </c>
      <c r="B44" s="83"/>
      <c r="C44" s="75" t="s">
        <v>71</v>
      </c>
      <c r="D44" s="76" t="s">
        <v>40</v>
      </c>
      <c r="E44" s="77" t="s">
        <v>71</v>
      </c>
      <c r="F44" s="78">
        <v>42881</v>
      </c>
      <c r="G44" s="57" t="s">
        <v>41</v>
      </c>
      <c r="H44" s="79">
        <v>17</v>
      </c>
      <c r="I44" s="79">
        <v>1</v>
      </c>
      <c r="J44" s="94">
        <v>1</v>
      </c>
      <c r="K44" s="59">
        <v>5</v>
      </c>
      <c r="L44" s="60">
        <v>59.0000000135884</v>
      </c>
      <c r="M44" s="61">
        <v>4</v>
      </c>
      <c r="N44" s="60">
        <v>0</v>
      </c>
      <c r="O44" s="61">
        <v>0</v>
      </c>
      <c r="P44" s="60">
        <v>76.0000000044056</v>
      </c>
      <c r="Q44" s="61">
        <v>5</v>
      </c>
      <c r="R44" s="99">
        <f t="shared" si="0"/>
        <v>135.000000017994</v>
      </c>
      <c r="S44" s="100">
        <f t="shared" si="1"/>
        <v>9</v>
      </c>
      <c r="T44" s="64">
        <f>S44/J44</f>
        <v>9</v>
      </c>
      <c r="U44" s="65">
        <f t="shared" si="2"/>
        <v>15.000000001999334</v>
      </c>
      <c r="V44" s="66">
        <v>234</v>
      </c>
      <c r="W44" s="67">
        <v>15</v>
      </c>
      <c r="X44" s="68">
        <f t="shared" si="8"/>
        <v>-0.4230769230000256</v>
      </c>
      <c r="Y44" s="68">
        <f t="shared" si="9"/>
        <v>-0.4</v>
      </c>
      <c r="Z44" s="69">
        <v>410</v>
      </c>
      <c r="AA44" s="70">
        <v>29</v>
      </c>
      <c r="AB44" s="103">
        <v>11839.780000017994</v>
      </c>
      <c r="AC44" s="104">
        <v>930</v>
      </c>
      <c r="AD44" s="73">
        <f t="shared" si="3"/>
        <v>12.730946236578488</v>
      </c>
      <c r="AF44" s="101"/>
      <c r="AG44" s="102"/>
    </row>
    <row r="45" spans="1:33" s="29" customFormat="1" ht="11.25">
      <c r="A45" s="32">
        <v>39</v>
      </c>
      <c r="B45" s="52"/>
      <c r="C45" s="84">
        <v>11</v>
      </c>
      <c r="D45" s="54" t="s">
        <v>47</v>
      </c>
      <c r="E45" s="85">
        <v>11</v>
      </c>
      <c r="F45" s="56">
        <v>42895</v>
      </c>
      <c r="G45" s="57" t="s">
        <v>35</v>
      </c>
      <c r="H45" s="58">
        <v>89</v>
      </c>
      <c r="I45" s="58">
        <v>1</v>
      </c>
      <c r="J45" s="94">
        <v>1</v>
      </c>
      <c r="K45" s="59">
        <v>3</v>
      </c>
      <c r="L45" s="60">
        <v>40</v>
      </c>
      <c r="M45" s="61">
        <v>4</v>
      </c>
      <c r="N45" s="60">
        <v>20</v>
      </c>
      <c r="O45" s="61">
        <v>2</v>
      </c>
      <c r="P45" s="60">
        <v>0</v>
      </c>
      <c r="Q45" s="61">
        <v>0</v>
      </c>
      <c r="R45" s="62">
        <f t="shared" si="0"/>
        <v>60</v>
      </c>
      <c r="S45" s="63">
        <f t="shared" si="1"/>
        <v>6</v>
      </c>
      <c r="T45" s="64">
        <f>S45/J45</f>
        <v>6</v>
      </c>
      <c r="U45" s="65">
        <f t="shared" si="2"/>
        <v>10</v>
      </c>
      <c r="V45" s="66">
        <v>33655.37</v>
      </c>
      <c r="W45" s="67">
        <v>2487</v>
      </c>
      <c r="X45" s="68">
        <f t="shared" si="8"/>
        <v>-0.9982172235812591</v>
      </c>
      <c r="Y45" s="68">
        <f t="shared" si="9"/>
        <v>-0.9975874547647768</v>
      </c>
      <c r="Z45" s="69">
        <v>64490.13</v>
      </c>
      <c r="AA45" s="70">
        <v>5254</v>
      </c>
      <c r="AB45" s="71">
        <v>275104.31</v>
      </c>
      <c r="AC45" s="72">
        <v>23849</v>
      </c>
      <c r="AD45" s="73">
        <f t="shared" si="3"/>
        <v>11.535255566271122</v>
      </c>
      <c r="AF45" s="101"/>
      <c r="AG45" s="102"/>
    </row>
    <row r="46" spans="1:33" s="29" customFormat="1" ht="11.25">
      <c r="A46" s="32">
        <v>40</v>
      </c>
      <c r="B46" s="52"/>
      <c r="C46" s="53" t="s">
        <v>98</v>
      </c>
      <c r="D46" s="54"/>
      <c r="E46" s="55" t="s">
        <v>98</v>
      </c>
      <c r="F46" s="56">
        <v>42902</v>
      </c>
      <c r="G46" s="57" t="s">
        <v>43</v>
      </c>
      <c r="H46" s="58">
        <v>1</v>
      </c>
      <c r="I46" s="58">
        <v>1</v>
      </c>
      <c r="J46" s="94">
        <v>1</v>
      </c>
      <c r="K46" s="59">
        <v>2</v>
      </c>
      <c r="L46" s="60">
        <v>19.9999999974618</v>
      </c>
      <c r="M46" s="61">
        <v>2</v>
      </c>
      <c r="N46" s="60">
        <v>0</v>
      </c>
      <c r="O46" s="61">
        <v>0</v>
      </c>
      <c r="P46" s="60">
        <v>19.9999999974618</v>
      </c>
      <c r="Q46" s="61">
        <v>2</v>
      </c>
      <c r="R46" s="99">
        <f t="shared" si="0"/>
        <v>39.9999999949236</v>
      </c>
      <c r="S46" s="100">
        <f t="shared" si="1"/>
        <v>4</v>
      </c>
      <c r="T46" s="64">
        <f>S46/J46</f>
        <v>4</v>
      </c>
      <c r="U46" s="65">
        <f t="shared" si="2"/>
        <v>9.9999999987309</v>
      </c>
      <c r="V46" s="66">
        <v>60</v>
      </c>
      <c r="W46" s="67">
        <v>6</v>
      </c>
      <c r="X46" s="68">
        <f t="shared" si="8"/>
        <v>-0.33333333341794</v>
      </c>
      <c r="Y46" s="68">
        <f t="shared" si="9"/>
        <v>-0.3333333333333333</v>
      </c>
      <c r="Z46" s="69">
        <v>60</v>
      </c>
      <c r="AA46" s="70">
        <v>6</v>
      </c>
      <c r="AB46" s="105">
        <v>99.9999999949236</v>
      </c>
      <c r="AC46" s="106">
        <v>10</v>
      </c>
      <c r="AD46" s="73">
        <f t="shared" si="3"/>
        <v>9.99999999949236</v>
      </c>
      <c r="AF46" s="101"/>
      <c r="AG46" s="102"/>
    </row>
    <row r="47" spans="1:33" s="29" customFormat="1" ht="11.25">
      <c r="A47" s="32">
        <v>41</v>
      </c>
      <c r="B47" s="52"/>
      <c r="C47" s="53" t="s">
        <v>55</v>
      </c>
      <c r="D47" s="54" t="s">
        <v>31</v>
      </c>
      <c r="E47" s="55" t="s">
        <v>56</v>
      </c>
      <c r="F47" s="56">
        <v>42846</v>
      </c>
      <c r="G47" s="57" t="s">
        <v>43</v>
      </c>
      <c r="H47" s="58">
        <v>13</v>
      </c>
      <c r="I47" s="58">
        <v>1</v>
      </c>
      <c r="J47" s="94">
        <v>1</v>
      </c>
      <c r="K47" s="59">
        <v>8</v>
      </c>
      <c r="L47" s="60">
        <v>23.9999999829035</v>
      </c>
      <c r="M47" s="61">
        <v>3</v>
      </c>
      <c r="N47" s="60">
        <v>0</v>
      </c>
      <c r="O47" s="61">
        <v>0</v>
      </c>
      <c r="P47" s="60">
        <v>0</v>
      </c>
      <c r="Q47" s="61">
        <v>0</v>
      </c>
      <c r="R47" s="99">
        <f t="shared" si="0"/>
        <v>23.9999999829035</v>
      </c>
      <c r="S47" s="100">
        <f t="shared" si="1"/>
        <v>3</v>
      </c>
      <c r="T47" s="64">
        <f>S47/J47</f>
        <v>3</v>
      </c>
      <c r="U47" s="65">
        <f t="shared" si="2"/>
        <v>7.999999994301167</v>
      </c>
      <c r="V47" s="66">
        <v>0</v>
      </c>
      <c r="W47" s="67">
        <v>0</v>
      </c>
      <c r="X47" s="68">
        <f t="shared" si="8"/>
      </c>
      <c r="Y47" s="68">
        <f t="shared" si="9"/>
      </c>
      <c r="Z47" s="69">
        <v>533</v>
      </c>
      <c r="AA47" s="70">
        <v>50</v>
      </c>
      <c r="AB47" s="105">
        <v>74716.09999998291</v>
      </c>
      <c r="AC47" s="106">
        <v>5628</v>
      </c>
      <c r="AD47" s="73">
        <f t="shared" si="3"/>
        <v>13.275781805256381</v>
      </c>
      <c r="AF47" s="101"/>
      <c r="AG47" s="102"/>
    </row>
    <row r="48" spans="1:33" s="29" customFormat="1" ht="11.25">
      <c r="A48" s="32">
        <v>42</v>
      </c>
      <c r="B48" s="52"/>
      <c r="C48" s="53" t="s">
        <v>61</v>
      </c>
      <c r="D48" s="54" t="s">
        <v>37</v>
      </c>
      <c r="E48" s="55" t="s">
        <v>61</v>
      </c>
      <c r="F48" s="56">
        <v>42867</v>
      </c>
      <c r="G48" s="57" t="s">
        <v>35</v>
      </c>
      <c r="H48" s="58">
        <v>326</v>
      </c>
      <c r="I48" s="58">
        <v>2</v>
      </c>
      <c r="J48" s="94">
        <v>2</v>
      </c>
      <c r="K48" s="59">
        <v>7</v>
      </c>
      <c r="L48" s="60">
        <v>0</v>
      </c>
      <c r="M48" s="61">
        <v>0</v>
      </c>
      <c r="N48" s="60">
        <v>0</v>
      </c>
      <c r="O48" s="61">
        <v>0</v>
      </c>
      <c r="P48" s="60">
        <v>20</v>
      </c>
      <c r="Q48" s="61">
        <v>2</v>
      </c>
      <c r="R48" s="62">
        <f t="shared" si="0"/>
        <v>20</v>
      </c>
      <c r="S48" s="63">
        <f t="shared" si="1"/>
        <v>2</v>
      </c>
      <c r="T48" s="64">
        <f>S48/J48</f>
        <v>1</v>
      </c>
      <c r="U48" s="65">
        <f t="shared" si="2"/>
        <v>10</v>
      </c>
      <c r="V48" s="66">
        <v>7293.400000000001</v>
      </c>
      <c r="W48" s="67">
        <v>565</v>
      </c>
      <c r="X48" s="68">
        <f t="shared" si="8"/>
        <v>-0.9972577947185126</v>
      </c>
      <c r="Y48" s="68">
        <f t="shared" si="9"/>
        <v>-0.9964601769911504</v>
      </c>
      <c r="Z48" s="69">
        <v>15739.61</v>
      </c>
      <c r="AA48" s="70">
        <v>1293</v>
      </c>
      <c r="AB48" s="71">
        <v>4783774</v>
      </c>
      <c r="AC48" s="72">
        <v>424542</v>
      </c>
      <c r="AD48" s="73">
        <f t="shared" si="3"/>
        <v>11.268081838781557</v>
      </c>
      <c r="AF48" s="101"/>
      <c r="AG48" s="102"/>
    </row>
    <row r="49" spans="1:33" s="29" customFormat="1" ht="11.25">
      <c r="A49" s="32">
        <v>43</v>
      </c>
      <c r="B49" s="52"/>
      <c r="C49" s="53" t="s">
        <v>77</v>
      </c>
      <c r="D49" s="54" t="s">
        <v>31</v>
      </c>
      <c r="E49" s="55" t="s">
        <v>77</v>
      </c>
      <c r="F49" s="56">
        <v>42888</v>
      </c>
      <c r="G49" s="57" t="s">
        <v>48</v>
      </c>
      <c r="H49" s="58">
        <v>80</v>
      </c>
      <c r="I49" s="58">
        <v>1</v>
      </c>
      <c r="J49" s="94">
        <v>1</v>
      </c>
      <c r="K49" s="59">
        <v>4</v>
      </c>
      <c r="L49" s="60">
        <v>0</v>
      </c>
      <c r="M49" s="61">
        <v>0</v>
      </c>
      <c r="N49" s="60">
        <v>0</v>
      </c>
      <c r="O49" s="61">
        <v>0</v>
      </c>
      <c r="P49" s="60">
        <v>13.9999999841726</v>
      </c>
      <c r="Q49" s="61">
        <v>2</v>
      </c>
      <c r="R49" s="99">
        <f t="shared" si="0"/>
        <v>13.9999999841726</v>
      </c>
      <c r="S49" s="100">
        <f t="shared" si="1"/>
        <v>2</v>
      </c>
      <c r="T49" s="64">
        <f>S49/J49</f>
        <v>2</v>
      </c>
      <c r="U49" s="65">
        <f t="shared" si="2"/>
        <v>6.9999999920863</v>
      </c>
      <c r="V49" s="66">
        <v>42</v>
      </c>
      <c r="W49" s="67">
        <v>4</v>
      </c>
      <c r="X49" s="68">
        <f t="shared" si="8"/>
        <v>-0.6666666670435095</v>
      </c>
      <c r="Y49" s="68">
        <f t="shared" si="9"/>
        <v>-0.5</v>
      </c>
      <c r="Z49" s="96">
        <v>2724</v>
      </c>
      <c r="AA49" s="97">
        <v>262</v>
      </c>
      <c r="AB49" s="105">
        <v>34115.999999984175</v>
      </c>
      <c r="AC49" s="106">
        <v>3197</v>
      </c>
      <c r="AD49" s="73">
        <f t="shared" si="3"/>
        <v>10.67125430090215</v>
      </c>
      <c r="AF49" s="101"/>
      <c r="AG49" s="102"/>
    </row>
  </sheetData>
  <sheetProtection formatCells="0" formatColumns="0" formatRows="0" insertColumns="0" insertRows="0" insertHyperlinks="0" deleteColumns="0" deleteRows="0" sort="0" autoFilter="0" pivotTables="0"/>
  <mergeCells count="12">
    <mergeCell ref="AB4:AD4"/>
    <mergeCell ref="Z4:AA4"/>
    <mergeCell ref="B1:D1"/>
    <mergeCell ref="B2:D2"/>
    <mergeCell ref="B3:D3"/>
    <mergeCell ref="L4:M4"/>
    <mergeCell ref="N4:O4"/>
    <mergeCell ref="P4:Q4"/>
    <mergeCell ref="L1:AD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2017-06-26T17:11:35Z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