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24000" windowHeight="8055" tabRatio="511" activeTab="0"/>
  </bookViews>
  <sheets>
    <sheet name="9-15.6.2017 (hafta)" sheetId="1" r:id="rId1"/>
  </sheets>
  <definedNames>
    <definedName name="_xlnm.Print_Area" localSheetId="0">'9-15.6.2017 (hafta)'!#REF!</definedName>
  </definedNames>
  <calcPr fullCalcOnLoad="1"/>
</workbook>
</file>

<file path=xl/sharedStrings.xml><?xml version="1.0" encoding="utf-8"?>
<sst xmlns="http://schemas.openxmlformats.org/spreadsheetml/2006/main" count="264" uniqueCount="137">
  <si>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</si>
  <si>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</si>
  <si>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</si>
  <si>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</si>
  <si>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</si>
  <si>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</si>
  <si>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</si>
  <si>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</si>
  <si>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</si>
  <si>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</si>
  <si>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</si>
  <si>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</si>
  <si>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</si>
  <si>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</si>
  <si>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</si>
  <si>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</si>
  <si>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</si>
  <si>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</si>
  <si>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</si>
  <si>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</si>
  <si>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</si>
  <si>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</si>
  <si>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</si>
  <si>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</si>
  <si>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</si>
  <si>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</si>
  <si>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</si>
  <si>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</si>
  <si>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r>
      <t xml:space="preserve">BİLET </t>
    </r>
    <r>
      <rPr>
        <b/>
        <sz val="7"/>
        <color indexed="10"/>
        <rFont val="Webdings"/>
        <family val="1"/>
      </rPr>
      <t>6</t>
    </r>
  </si>
  <si>
    <t>BİLET       %</t>
  </si>
  <si>
    <t>YENİ</t>
  </si>
  <si>
    <t>15+</t>
  </si>
  <si>
    <t>18+</t>
  </si>
  <si>
    <t>UIP TURKEY</t>
  </si>
  <si>
    <t>OLANLAR OLDU</t>
  </si>
  <si>
    <t>7+</t>
  </si>
  <si>
    <t>MARS DAĞITIM</t>
  </si>
  <si>
    <t>7A</t>
  </si>
  <si>
    <t>G</t>
  </si>
  <si>
    <t>7+13A</t>
  </si>
  <si>
    <t>PİNEMA</t>
  </si>
  <si>
    <t>WARNER BROS. TURKEY</t>
  </si>
  <si>
    <t>13+</t>
  </si>
  <si>
    <t>TME</t>
  </si>
  <si>
    <t>MANCHESTER BY THE SEA</t>
  </si>
  <si>
    <t>YAŞAMIN KIYISINDA</t>
  </si>
  <si>
    <t>BİR FİLM</t>
  </si>
  <si>
    <t>BS DAĞITIM</t>
  </si>
  <si>
    <t>M3 FİLM</t>
  </si>
  <si>
    <t>MC FİLM</t>
  </si>
  <si>
    <t>ÖZEN FİLM</t>
  </si>
  <si>
    <t>DERİN FİLM</t>
  </si>
  <si>
    <t>13+15A</t>
  </si>
  <si>
    <t>ALBERT</t>
  </si>
  <si>
    <t>KAPTAN CİNGÖZ MACERA PEŞİNDE</t>
  </si>
  <si>
    <t>YOLSUZLAR ÇETESİ</t>
  </si>
  <si>
    <t>ABLUKA</t>
  </si>
  <si>
    <t>BULANTI</t>
  </si>
  <si>
    <t>KALANDAR SOĞUĞU</t>
  </si>
  <si>
    <t>SİNERJİ</t>
  </si>
  <si>
    <t>RECEP İVEDİK 5</t>
  </si>
  <si>
    <t>SURF'S UP 2: WAVEMANIA</t>
  </si>
  <si>
    <t>NEŞELİ DALGALAR: DALGAMANYA</t>
  </si>
  <si>
    <t>FİLMARTI</t>
  </si>
  <si>
    <t>KOCA DÜNYA</t>
  </si>
  <si>
    <t>BOSS BABY</t>
  </si>
  <si>
    <t>PATRON BEBEK</t>
  </si>
  <si>
    <t>SMURFS: THE LOST VILLAGE</t>
  </si>
  <si>
    <t>ŞİRİNLER: KAYIP KÖY</t>
  </si>
  <si>
    <t>HIZLI VE ÖFKELİ 8</t>
  </si>
  <si>
    <t>MİRAÇ</t>
  </si>
  <si>
    <t>KOLONYA CUMHURİYETİ</t>
  </si>
  <si>
    <t>MASHA I MEDVED</t>
  </si>
  <si>
    <t>MAŞA İLE KOCA AYI</t>
  </si>
  <si>
    <t>ZER</t>
  </si>
  <si>
    <t>ÇIKIŞ KOPYA SAYISI</t>
  </si>
  <si>
    <t>DALIDA</t>
  </si>
  <si>
    <t>NEREDEN NEREYE</t>
  </si>
  <si>
    <t>THE CIRCLE</t>
  </si>
  <si>
    <t>666 CİN MUSALLATI</t>
  </si>
  <si>
    <t>BAŞ BELASI</t>
  </si>
  <si>
    <t>THE FATE OF THE FURIOUS</t>
  </si>
  <si>
    <t>KAYGI</t>
  </si>
  <si>
    <t>4N1K</t>
  </si>
  <si>
    <t>NANE İLE LİMON: KAYIP ZAMAN YOLCUSU</t>
  </si>
  <si>
    <t>ALIEN: COVENANT</t>
  </si>
  <si>
    <t>YARATIK: COVENANT</t>
  </si>
  <si>
    <t>KING ARTHUR: LEGEND OF THE SWORD</t>
  </si>
  <si>
    <t>KRAL ARTHUR: KILIÇ EFSANESİ</t>
  </si>
  <si>
    <t>SCARE CAMPAIGN</t>
  </si>
  <si>
    <t>KANLI  OYUN</t>
  </si>
  <si>
    <t>GENÇ KARL MARX</t>
  </si>
  <si>
    <t>THE YOUNG KARL MARX</t>
  </si>
  <si>
    <t>THE OTTOMAN LEIUTENANT</t>
  </si>
  <si>
    <t>OSMANLI SUBAYI</t>
  </si>
  <si>
    <t>KAHRAMANLAR TAKIMI</t>
  </si>
  <si>
    <t>XI YOU JI ZHI DA SHENG GUI LAI</t>
  </si>
  <si>
    <t>HIZLI VE TÜPLÜ</t>
  </si>
  <si>
    <t>ON THE MILKY ROAD</t>
  </si>
  <si>
    <t>AŞK VE SAVAŞ</t>
  </si>
  <si>
    <t>THE AGE OF SHADOWS</t>
  </si>
  <si>
    <t>KARANLIK GÖREV</t>
  </si>
  <si>
    <t>BILAL: A NEW BREED OF HERO</t>
  </si>
  <si>
    <t>ÖZGÜRLÜĞÜN SESİ BİLAL</t>
  </si>
  <si>
    <t>SİNSİRAN: YASAK AŞK</t>
  </si>
  <si>
    <t>TOZ</t>
  </si>
  <si>
    <t>GIFTED</t>
  </si>
  <si>
    <t>DEHA</t>
  </si>
  <si>
    <t>KARAYİP KORSANLARI: SALAZAR'IN İNTİKAMI</t>
  </si>
  <si>
    <t>PIRATES OF THE CARIBBEAN: DEAD MEN TELL NO STORIES</t>
  </si>
  <si>
    <t>ANAYURT OTELİ</t>
  </si>
  <si>
    <t>BİR DAMLA AŞK</t>
  </si>
  <si>
    <t>BAMBAŞKA</t>
  </si>
  <si>
    <t>NEFRİN</t>
  </si>
  <si>
    <t>CAPTAIN UNDERPANTS: THE FIRST EPIC MOVIE</t>
  </si>
  <si>
    <t>KAPTAN DÜŞÜK DON: DESTANSI İLK FİLM</t>
  </si>
  <si>
    <t>FIRSTBORN</t>
  </si>
  <si>
    <t>BAYWATCH</t>
  </si>
  <si>
    <t>SAHİL GÜVENLİK</t>
  </si>
  <si>
    <t>WONDER WOMAN</t>
  </si>
  <si>
    <t>THE STAKELANDER</t>
  </si>
  <si>
    <t>VAMPİR CEHENNEMİ: İSTİLA</t>
  </si>
  <si>
    <t>KEDİ</t>
  </si>
  <si>
    <t>EIN ATEM</t>
  </si>
  <si>
    <t>BİR NEFES</t>
  </si>
  <si>
    <t>SALUR KAZAN: ZORAKİ KAHRAMAN</t>
  </si>
  <si>
    <t>DEDE KORKUT HİKAYELERİ 1 / SALUR KAZAN: ZORAKİ KAHRAMAN</t>
  </si>
  <si>
    <t>ÇÜNKÜ ONU ÇOK SEVDİM</t>
  </si>
  <si>
    <t>ÇÜNKÜ ONU ÇOK SE VDİM</t>
  </si>
  <si>
    <t>THE SWAN PRINCESS: ROYALLY UNDERCOVER</t>
  </si>
  <si>
    <t>PRENSES VE KURBAĞA</t>
  </si>
  <si>
    <t>DOKUZUNCU HAYAT</t>
  </si>
  <si>
    <t>THE 9TH LIFE OF LOUIS DRAX</t>
  </si>
  <si>
    <t>ŞEYTANIN DOĞUŞU</t>
  </si>
  <si>
    <t>THE MUMMY</t>
  </si>
  <si>
    <t>MUMYA</t>
  </si>
  <si>
    <t>9 - 15 HAZİRAN  2017 / 24</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</si>
</sst>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 numFmtId="187" formatCode="_-* #,##0.00\ _₺_-;\-* #,##0.00\ _₺_-;_-* &quot;-&quot;??\ _₺_-;_-@_-"/>
    <numFmt numFmtId="188" formatCode="#,##0.00\ _Y_T_L"/>
  </numFmts>
  <fonts count="81">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7"/>
      <color indexed="19"/>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theme="6" tint="-0.24997000396251678"/>
      <name val="Calibri"/>
      <family val="2"/>
    </font>
    <font>
      <b/>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6" fillId="24" borderId="0" applyNumberFormat="0" applyBorder="0" applyAlignment="0" applyProtection="0"/>
    <xf numFmtId="176"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3" fillId="0" borderId="0">
      <alignment/>
      <protection/>
    </xf>
    <xf numFmtId="0" fontId="0" fillId="0" borderId="0">
      <alignment/>
      <protection/>
    </xf>
    <xf numFmtId="176" fontId="0" fillId="0" borderId="0">
      <alignment/>
      <protection/>
    </xf>
    <xf numFmtId="0" fontId="53" fillId="0" borderId="0">
      <alignment/>
      <protection/>
    </xf>
    <xf numFmtId="176" fontId="53" fillId="0" borderId="0">
      <alignment/>
      <protection/>
    </xf>
    <xf numFmtId="176" fontId="53" fillId="0" borderId="0">
      <alignment/>
      <protection/>
    </xf>
    <xf numFmtId="176" fontId="53" fillId="0" borderId="0">
      <alignment/>
      <protection/>
    </xf>
    <xf numFmtId="176" fontId="53" fillId="0" borderId="0">
      <alignment/>
      <protection/>
    </xf>
    <xf numFmtId="0" fontId="0" fillId="0" borderId="0">
      <alignment/>
      <protection/>
    </xf>
    <xf numFmtId="0" fontId="0" fillId="0" borderId="0">
      <alignment/>
      <protection/>
    </xf>
    <xf numFmtId="176" fontId="53" fillId="0" borderId="0">
      <alignment/>
      <protection/>
    </xf>
    <xf numFmtId="176" fontId="53" fillId="0" borderId="0">
      <alignment/>
      <protection/>
    </xf>
    <xf numFmtId="0" fontId="53" fillId="0" borderId="0">
      <alignment/>
      <protection/>
    </xf>
    <xf numFmtId="0" fontId="0" fillId="0" borderId="0">
      <alignment/>
      <protection/>
    </xf>
    <xf numFmtId="176" fontId="0" fillId="0" borderId="0">
      <alignment/>
      <protection/>
    </xf>
    <xf numFmtId="176" fontId="53" fillId="0" borderId="0">
      <alignment/>
      <protection/>
    </xf>
    <xf numFmtId="176"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5"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6"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8" fillId="34" borderId="13" xfId="0" applyNumberFormat="1" applyFont="1" applyFill="1" applyBorder="1" applyAlignment="1" applyProtection="1">
      <alignment horizontal="center" vertical="center"/>
      <protection/>
    </xf>
    <xf numFmtId="180" fontId="70" fillId="0" borderId="13" xfId="0" applyNumberFormat="1" applyFont="1" applyFill="1" applyBorder="1" applyAlignment="1">
      <alignment vertical="center"/>
    </xf>
    <xf numFmtId="0" fontId="43"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3"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8" fillId="34" borderId="13" xfId="0" applyFont="1" applyFill="1" applyBorder="1" applyAlignment="1">
      <alignment horizontal="center" vertical="center"/>
    </xf>
    <xf numFmtId="49" fontId="70"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0" fontId="77" fillId="35" borderId="12" xfId="0" applyNumberFormat="1" applyFont="1" applyFill="1" applyBorder="1" applyAlignment="1" applyProtection="1">
      <alignment horizontal="center" vertical="center" textRotation="90"/>
      <protection locked="0"/>
    </xf>
    <xf numFmtId="4" fontId="78" fillId="0" borderId="13" xfId="0" applyNumberFormat="1" applyFont="1" applyFill="1" applyBorder="1" applyAlignment="1">
      <alignment vertical="center"/>
    </xf>
    <xf numFmtId="3" fontId="78" fillId="0" borderId="13" xfId="0" applyNumberFormat="1" applyFont="1" applyFill="1" applyBorder="1" applyAlignment="1">
      <alignment vertical="center"/>
    </xf>
    <xf numFmtId="4" fontId="79" fillId="0" borderId="13" xfId="44" applyNumberFormat="1" applyFont="1" applyFill="1" applyBorder="1" applyAlignment="1" applyProtection="1">
      <alignment vertical="center"/>
      <protection locked="0"/>
    </xf>
    <xf numFmtId="3" fontId="79" fillId="0" borderId="13" xfId="44" applyNumberFormat="1" applyFont="1" applyFill="1" applyBorder="1" applyAlignment="1" applyProtection="1">
      <alignment vertical="center"/>
      <protection locked="0"/>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7"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80" fillId="34" borderId="16" xfId="0" applyNumberFormat="1" applyFont="1" applyFill="1" applyBorder="1" applyAlignment="1" applyProtection="1">
      <alignment horizontal="center" vertical="center" wrapText="1"/>
      <protection locked="0"/>
    </xf>
    <xf numFmtId="3" fontId="19"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2"/>
  <sheetViews>
    <sheetView tabSelected="1" zoomScalePageLayoutView="0" workbookViewId="0" topLeftCell="A1">
      <pane xSplit="3" ySplit="5" topLeftCell="T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3" bestFit="1" customWidth="1"/>
    <col min="3" max="3" width="36.28125" style="5" bestFit="1" customWidth="1"/>
    <col min="4" max="4" width="4.00390625" style="34" bestFit="1" customWidth="1"/>
    <col min="5" max="5" width="24.57421875" style="24" bestFit="1" customWidth="1"/>
    <col min="6" max="6" width="5.8515625" style="6" bestFit="1" customWidth="1"/>
    <col min="7" max="7" width="13.57421875" style="7" bestFit="1" customWidth="1"/>
    <col min="8" max="9" width="3.140625" style="8" bestFit="1" customWidth="1"/>
    <col min="10" max="10" width="3.140625" style="90" bestFit="1" customWidth="1"/>
    <col min="11" max="11" width="2.57421875" style="9" bestFit="1" customWidth="1"/>
    <col min="12" max="12" width="7.28125" style="36" hidden="1" customWidth="1"/>
    <col min="13" max="13" width="6.7109375" style="30" hidden="1" customWidth="1"/>
    <col min="14" max="14" width="7.28125" style="36" hidden="1" customWidth="1"/>
    <col min="15" max="15" width="6.7109375" style="30" hidden="1" customWidth="1"/>
    <col min="16" max="16" width="7.28125" style="27" hidden="1" customWidth="1"/>
    <col min="17" max="17" width="6.7109375" style="32" hidden="1" customWidth="1"/>
    <col min="18" max="18" width="8.28125" style="37" hidden="1" customWidth="1"/>
    <col min="19" max="19" width="6.7109375" style="38" hidden="1" customWidth="1"/>
    <col min="20" max="20" width="8.28125" style="27" bestFit="1" customWidth="1"/>
    <col min="21" max="21" width="5.57421875" style="32" bestFit="1" customWidth="1"/>
    <col min="22" max="22" width="4.28125" style="30" bestFit="1" customWidth="1"/>
    <col min="23" max="23" width="4.28125" style="36" bestFit="1" customWidth="1"/>
    <col min="24" max="24" width="8.28125" style="36" bestFit="1" customWidth="1"/>
    <col min="25" max="25" width="5.57421875" style="36" bestFit="1" customWidth="1"/>
    <col min="26" max="27" width="5.421875" style="30" bestFit="1" customWidth="1"/>
    <col min="28" max="28" width="9.00390625" style="27" bestFit="1" customWidth="1"/>
    <col min="29" max="29" width="6.7109375" style="28" bestFit="1" customWidth="1"/>
    <col min="30" max="16384" width="8.57421875" style="5" customWidth="1"/>
  </cols>
  <sheetData>
    <row r="1" spans="1:29" s="1" customFormat="1" ht="12.75">
      <c r="A1" s="10" t="s">
        <v>0</v>
      </c>
      <c r="B1" s="101" t="s">
        <v>1</v>
      </c>
      <c r="C1" s="101"/>
      <c r="D1" s="101"/>
      <c r="E1" s="42"/>
      <c r="F1" s="43"/>
      <c r="G1" s="42"/>
      <c r="H1" s="11"/>
      <c r="I1" s="11"/>
      <c r="J1" s="86"/>
      <c r="K1" s="11"/>
      <c r="L1" s="105" t="s">
        <v>2</v>
      </c>
      <c r="M1" s="106"/>
      <c r="N1" s="106"/>
      <c r="O1" s="106"/>
      <c r="P1" s="106"/>
      <c r="Q1" s="106"/>
      <c r="R1" s="106"/>
      <c r="S1" s="106"/>
      <c r="T1" s="106"/>
      <c r="U1" s="106"/>
      <c r="V1" s="106"/>
      <c r="W1" s="106"/>
      <c r="X1" s="106"/>
      <c r="Y1" s="106"/>
      <c r="Z1" s="106"/>
      <c r="AA1" s="106"/>
      <c r="AB1" s="106"/>
      <c r="AC1" s="106"/>
    </row>
    <row r="2" spans="1:29" s="1" customFormat="1" ht="12.75">
      <c r="A2" s="10"/>
      <c r="B2" s="102" t="s">
        <v>3</v>
      </c>
      <c r="C2" s="103"/>
      <c r="D2" s="103"/>
      <c r="E2" s="12"/>
      <c r="F2" s="13"/>
      <c r="G2" s="12"/>
      <c r="H2" s="46"/>
      <c r="I2" s="46"/>
      <c r="J2" s="87"/>
      <c r="K2" s="14"/>
      <c r="L2" s="107"/>
      <c r="M2" s="107"/>
      <c r="N2" s="107"/>
      <c r="O2" s="107"/>
      <c r="P2" s="107"/>
      <c r="Q2" s="107"/>
      <c r="R2" s="107"/>
      <c r="S2" s="107"/>
      <c r="T2" s="107"/>
      <c r="U2" s="107"/>
      <c r="V2" s="107"/>
      <c r="W2" s="107"/>
      <c r="X2" s="107"/>
      <c r="Y2" s="107"/>
      <c r="Z2" s="107"/>
      <c r="AA2" s="107"/>
      <c r="AB2" s="107"/>
      <c r="AC2" s="107"/>
    </row>
    <row r="3" spans="1:29" s="1" customFormat="1" ht="11.25">
      <c r="A3" s="10"/>
      <c r="B3" s="104" t="s">
        <v>136</v>
      </c>
      <c r="C3" s="104"/>
      <c r="D3" s="104"/>
      <c r="E3" s="44"/>
      <c r="F3" s="45"/>
      <c r="G3" s="44"/>
      <c r="H3" s="15"/>
      <c r="I3" s="15"/>
      <c r="J3" s="88"/>
      <c r="K3" s="15"/>
      <c r="L3" s="108"/>
      <c r="M3" s="108"/>
      <c r="N3" s="108"/>
      <c r="O3" s="108"/>
      <c r="P3" s="108"/>
      <c r="Q3" s="108"/>
      <c r="R3" s="108"/>
      <c r="S3" s="108"/>
      <c r="T3" s="108"/>
      <c r="U3" s="108"/>
      <c r="V3" s="108"/>
      <c r="W3" s="108"/>
      <c r="X3" s="108"/>
      <c r="Y3" s="108"/>
      <c r="Z3" s="108"/>
      <c r="AA3" s="108"/>
      <c r="AB3" s="108"/>
      <c r="AC3" s="108"/>
    </row>
    <row r="4" spans="1:29" s="2" customFormat="1" ht="11.25" customHeight="1">
      <c r="A4" s="84"/>
      <c r="B4" s="39"/>
      <c r="C4" s="16"/>
      <c r="D4" s="40"/>
      <c r="E4" s="16"/>
      <c r="F4" s="17"/>
      <c r="G4" s="18"/>
      <c r="H4" s="18"/>
      <c r="I4" s="18"/>
      <c r="J4" s="89"/>
      <c r="K4" s="18"/>
      <c r="L4" s="98" t="s">
        <v>4</v>
      </c>
      <c r="M4" s="99"/>
      <c r="N4" s="98" t="s">
        <v>5</v>
      </c>
      <c r="O4" s="99"/>
      <c r="P4" s="98" t="s">
        <v>6</v>
      </c>
      <c r="Q4" s="99"/>
      <c r="R4" s="98" t="s">
        <v>7</v>
      </c>
      <c r="S4" s="109"/>
      <c r="T4" s="97" t="s">
        <v>9</v>
      </c>
      <c r="U4" s="100"/>
      <c r="V4" s="98" t="s">
        <v>9</v>
      </c>
      <c r="W4" s="99"/>
      <c r="X4" s="98" t="s">
        <v>10</v>
      </c>
      <c r="Y4" s="99"/>
      <c r="Z4" s="98" t="s">
        <v>8</v>
      </c>
      <c r="AA4" s="99"/>
      <c r="AB4" s="97" t="s">
        <v>11</v>
      </c>
      <c r="AC4" s="97"/>
    </row>
    <row r="5" spans="1:29" s="3" customFormat="1" ht="57.75">
      <c r="A5" s="85"/>
      <c r="B5" s="41"/>
      <c r="C5" s="19" t="s">
        <v>12</v>
      </c>
      <c r="D5" s="20" t="s">
        <v>13</v>
      </c>
      <c r="E5" s="19" t="s">
        <v>14</v>
      </c>
      <c r="F5" s="21" t="s">
        <v>15</v>
      </c>
      <c r="G5" s="22" t="s">
        <v>16</v>
      </c>
      <c r="H5" s="23" t="s">
        <v>75</v>
      </c>
      <c r="I5" s="23" t="s">
        <v>17</v>
      </c>
      <c r="J5" s="92" t="s">
        <v>18</v>
      </c>
      <c r="K5" s="23" t="s">
        <v>19</v>
      </c>
      <c r="L5" s="25" t="s">
        <v>20</v>
      </c>
      <c r="M5" s="26" t="s">
        <v>21</v>
      </c>
      <c r="N5" s="25" t="s">
        <v>20</v>
      </c>
      <c r="O5" s="26" t="s">
        <v>21</v>
      </c>
      <c r="P5" s="25" t="s">
        <v>20</v>
      </c>
      <c r="Q5" s="26" t="s">
        <v>21</v>
      </c>
      <c r="R5" s="25" t="s">
        <v>22</v>
      </c>
      <c r="S5" s="26" t="s">
        <v>23</v>
      </c>
      <c r="T5" s="25" t="s">
        <v>20</v>
      </c>
      <c r="U5" s="26" t="s">
        <v>28</v>
      </c>
      <c r="V5" s="47" t="s">
        <v>24</v>
      </c>
      <c r="W5" s="47" t="s">
        <v>25</v>
      </c>
      <c r="X5" s="25" t="s">
        <v>20</v>
      </c>
      <c r="Y5" s="26" t="s">
        <v>26</v>
      </c>
      <c r="Z5" s="47" t="s">
        <v>27</v>
      </c>
      <c r="AA5" s="47" t="s">
        <v>29</v>
      </c>
      <c r="AB5" s="25" t="s">
        <v>20</v>
      </c>
      <c r="AC5" s="26" t="s">
        <v>21</v>
      </c>
    </row>
    <row r="6" ht="11.25">
      <c r="D6" s="35"/>
    </row>
    <row r="7" spans="1:29" s="29" customFormat="1" ht="11.25">
      <c r="A7" s="31">
        <v>1</v>
      </c>
      <c r="B7" s="69" t="s">
        <v>30</v>
      </c>
      <c r="C7" s="70" t="s">
        <v>134</v>
      </c>
      <c r="D7" s="71" t="s">
        <v>31</v>
      </c>
      <c r="E7" s="72" t="s">
        <v>135</v>
      </c>
      <c r="F7" s="73">
        <v>42895</v>
      </c>
      <c r="G7" s="53" t="s">
        <v>33</v>
      </c>
      <c r="H7" s="74">
        <v>338</v>
      </c>
      <c r="I7" s="74">
        <v>338</v>
      </c>
      <c r="J7" s="91">
        <v>338</v>
      </c>
      <c r="K7" s="55">
        <v>1</v>
      </c>
      <c r="L7" s="56">
        <v>994974</v>
      </c>
      <c r="M7" s="57">
        <v>74719</v>
      </c>
      <c r="N7" s="56">
        <v>949121</v>
      </c>
      <c r="O7" s="57">
        <v>64461</v>
      </c>
      <c r="P7" s="56">
        <v>995728</v>
      </c>
      <c r="Q7" s="57">
        <v>71116</v>
      </c>
      <c r="R7" s="58">
        <f aca="true" t="shared" si="0" ref="R7:R62">L7+N7+P7</f>
        <v>2939823</v>
      </c>
      <c r="S7" s="59">
        <f aca="true" t="shared" si="1" ref="S7:S62">M7+O7+Q7</f>
        <v>210296</v>
      </c>
      <c r="T7" s="62">
        <v>4324901</v>
      </c>
      <c r="U7" s="79">
        <v>324525</v>
      </c>
      <c r="V7" s="60">
        <f>U7/J7</f>
        <v>960.1331360946746</v>
      </c>
      <c r="W7" s="61">
        <f aca="true" t="shared" si="2" ref="W7:W62">T7/U7</f>
        <v>13.326865418688852</v>
      </c>
      <c r="X7" s="75"/>
      <c r="Y7" s="76"/>
      <c r="Z7" s="66"/>
      <c r="AA7" s="66"/>
      <c r="AB7" s="77">
        <v>4324901</v>
      </c>
      <c r="AC7" s="78">
        <v>324525</v>
      </c>
    </row>
    <row r="8" spans="1:29" s="29" customFormat="1" ht="11.25">
      <c r="A8" s="31">
        <v>2</v>
      </c>
      <c r="B8" s="48"/>
      <c r="C8" s="70" t="s">
        <v>109</v>
      </c>
      <c r="D8" s="71" t="s">
        <v>35</v>
      </c>
      <c r="E8" s="72" t="s">
        <v>108</v>
      </c>
      <c r="F8" s="73">
        <v>42881</v>
      </c>
      <c r="G8" s="53" t="s">
        <v>33</v>
      </c>
      <c r="H8" s="74">
        <v>374</v>
      </c>
      <c r="I8" s="74">
        <v>373</v>
      </c>
      <c r="J8" s="91">
        <v>373</v>
      </c>
      <c r="K8" s="55">
        <v>3</v>
      </c>
      <c r="L8" s="56">
        <v>622444</v>
      </c>
      <c r="M8" s="57">
        <v>50857</v>
      </c>
      <c r="N8" s="56">
        <v>548708</v>
      </c>
      <c r="O8" s="57">
        <v>39276</v>
      </c>
      <c r="P8" s="56">
        <v>549259</v>
      </c>
      <c r="Q8" s="57">
        <v>41047</v>
      </c>
      <c r="R8" s="58">
        <f t="shared" si="0"/>
        <v>1720411</v>
      </c>
      <c r="S8" s="59">
        <f t="shared" si="1"/>
        <v>131180</v>
      </c>
      <c r="T8" s="62">
        <v>2588921</v>
      </c>
      <c r="U8" s="79">
        <v>206275</v>
      </c>
      <c r="V8" s="60">
        <f>U8/J8</f>
        <v>553.0160857908847</v>
      </c>
      <c r="W8" s="61">
        <f t="shared" si="2"/>
        <v>12.550822930553872</v>
      </c>
      <c r="X8" s="75">
        <v>4219159</v>
      </c>
      <c r="Y8" s="76">
        <v>324016</v>
      </c>
      <c r="Z8" s="66">
        <f aca="true" t="shared" si="3" ref="Z8:AA10">IF(X8&lt;&gt;0,-(X8-T8)/X8,"")</f>
        <v>-0.38638932545561805</v>
      </c>
      <c r="AA8" s="66">
        <f t="shared" si="3"/>
        <v>-0.3633802034467434</v>
      </c>
      <c r="AB8" s="77">
        <v>14642365</v>
      </c>
      <c r="AC8" s="78">
        <v>1115070</v>
      </c>
    </row>
    <row r="9" spans="1:29" s="29" customFormat="1" ht="11.25">
      <c r="A9" s="31">
        <v>3</v>
      </c>
      <c r="B9" s="80"/>
      <c r="C9" s="70" t="s">
        <v>119</v>
      </c>
      <c r="D9" s="71"/>
      <c r="E9" s="72" t="s">
        <v>119</v>
      </c>
      <c r="F9" s="73">
        <v>42888</v>
      </c>
      <c r="G9" s="53" t="s">
        <v>41</v>
      </c>
      <c r="H9" s="74">
        <v>310</v>
      </c>
      <c r="I9" s="74">
        <v>311</v>
      </c>
      <c r="J9" s="91">
        <v>433</v>
      </c>
      <c r="K9" s="55">
        <v>2</v>
      </c>
      <c r="L9" s="56">
        <v>343424</v>
      </c>
      <c r="M9" s="57">
        <v>27717</v>
      </c>
      <c r="N9" s="56">
        <v>266325</v>
      </c>
      <c r="O9" s="57">
        <v>19149</v>
      </c>
      <c r="P9" s="56">
        <v>266719</v>
      </c>
      <c r="Q9" s="57">
        <v>19669</v>
      </c>
      <c r="R9" s="58">
        <f t="shared" si="0"/>
        <v>876468</v>
      </c>
      <c r="S9" s="59">
        <f t="shared" si="1"/>
        <v>66535</v>
      </c>
      <c r="T9" s="62">
        <v>1572592</v>
      </c>
      <c r="U9" s="63">
        <v>123161</v>
      </c>
      <c r="V9" s="60">
        <f>U9/J9</f>
        <v>284.4364896073903</v>
      </c>
      <c r="W9" s="61">
        <f t="shared" si="2"/>
        <v>12.76858745869228</v>
      </c>
      <c r="X9" s="75">
        <v>2730430</v>
      </c>
      <c r="Y9" s="76">
        <v>205981</v>
      </c>
      <c r="Z9" s="66">
        <f t="shared" si="3"/>
        <v>-0.42404969180678503</v>
      </c>
      <c r="AA9" s="66">
        <f t="shared" si="3"/>
        <v>-0.40207591962365463</v>
      </c>
      <c r="AB9" s="77">
        <v>4303022</v>
      </c>
      <c r="AC9" s="78">
        <v>329142</v>
      </c>
    </row>
    <row r="10" spans="1:29" s="29" customFormat="1" ht="11.25">
      <c r="A10" s="31">
        <v>4</v>
      </c>
      <c r="B10" s="80"/>
      <c r="C10" s="70" t="s">
        <v>114</v>
      </c>
      <c r="D10" s="71" t="s">
        <v>35</v>
      </c>
      <c r="E10" s="72" t="s">
        <v>115</v>
      </c>
      <c r="F10" s="73">
        <v>42888</v>
      </c>
      <c r="G10" s="53" t="s">
        <v>43</v>
      </c>
      <c r="H10" s="74">
        <v>292</v>
      </c>
      <c r="I10" s="74">
        <v>270</v>
      </c>
      <c r="J10" s="91">
        <v>270</v>
      </c>
      <c r="K10" s="55">
        <v>2</v>
      </c>
      <c r="L10" s="56">
        <v>248553.23</v>
      </c>
      <c r="M10" s="57">
        <v>21327</v>
      </c>
      <c r="N10" s="56">
        <v>239692.52</v>
      </c>
      <c r="O10" s="57">
        <v>18659</v>
      </c>
      <c r="P10" s="56">
        <v>221798.77</v>
      </c>
      <c r="Q10" s="57">
        <v>17699</v>
      </c>
      <c r="R10" s="58">
        <f t="shared" si="0"/>
        <v>710044.52</v>
      </c>
      <c r="S10" s="59">
        <f t="shared" si="1"/>
        <v>57685</v>
      </c>
      <c r="T10" s="62">
        <v>1047258.01</v>
      </c>
      <c r="U10" s="63">
        <v>89354</v>
      </c>
      <c r="V10" s="60">
        <f>U10/J10</f>
        <v>330.94074074074075</v>
      </c>
      <c r="W10" s="61">
        <f t="shared" si="2"/>
        <v>11.7203260066701</v>
      </c>
      <c r="X10" s="75">
        <v>909014.71</v>
      </c>
      <c r="Y10" s="76">
        <v>76940</v>
      </c>
      <c r="Z10" s="66">
        <f t="shared" si="3"/>
        <v>0.1520803772251387</v>
      </c>
      <c r="AA10" s="66">
        <f t="shared" si="3"/>
        <v>0.16134650376917078</v>
      </c>
      <c r="AB10" s="77">
        <v>1956272.72</v>
      </c>
      <c r="AC10" s="78">
        <v>166294</v>
      </c>
    </row>
    <row r="11" spans="1:29" s="29" customFormat="1" ht="11.25">
      <c r="A11" s="31">
        <v>5</v>
      </c>
      <c r="B11" s="69" t="s">
        <v>30</v>
      </c>
      <c r="C11" s="49" t="s">
        <v>126</v>
      </c>
      <c r="D11" s="50" t="s">
        <v>38</v>
      </c>
      <c r="E11" s="51" t="s">
        <v>125</v>
      </c>
      <c r="F11" s="52">
        <v>42895</v>
      </c>
      <c r="G11" s="53" t="s">
        <v>36</v>
      </c>
      <c r="H11" s="54">
        <v>300</v>
      </c>
      <c r="I11" s="54">
        <v>298</v>
      </c>
      <c r="J11" s="91">
        <v>311</v>
      </c>
      <c r="K11" s="55">
        <v>1</v>
      </c>
      <c r="L11" s="56">
        <v>143114.84</v>
      </c>
      <c r="M11" s="57">
        <v>13018</v>
      </c>
      <c r="N11" s="56">
        <v>110518.57</v>
      </c>
      <c r="O11" s="57">
        <v>9106</v>
      </c>
      <c r="P11" s="56">
        <v>119254.72</v>
      </c>
      <c r="Q11" s="57">
        <v>9939</v>
      </c>
      <c r="R11" s="58">
        <f t="shared" si="0"/>
        <v>372888.13</v>
      </c>
      <c r="S11" s="59">
        <f t="shared" si="1"/>
        <v>32063</v>
      </c>
      <c r="T11" s="62">
        <v>573895.16</v>
      </c>
      <c r="U11" s="63">
        <v>51570</v>
      </c>
      <c r="V11" s="60">
        <f>U11/J11</f>
        <v>165.81993569131834</v>
      </c>
      <c r="W11" s="61">
        <f t="shared" si="2"/>
        <v>11.128469265076596</v>
      </c>
      <c r="X11" s="64"/>
      <c r="Y11" s="65"/>
      <c r="Z11" s="66"/>
      <c r="AA11" s="66"/>
      <c r="AB11" s="67">
        <v>573895.16</v>
      </c>
      <c r="AC11" s="68">
        <v>51570</v>
      </c>
    </row>
    <row r="12" spans="1:29" s="29" customFormat="1" ht="11.25">
      <c r="A12" s="31">
        <v>6</v>
      </c>
      <c r="B12" s="48"/>
      <c r="C12" s="70" t="s">
        <v>117</v>
      </c>
      <c r="D12" s="71">
        <v>15</v>
      </c>
      <c r="E12" s="72" t="s">
        <v>118</v>
      </c>
      <c r="F12" s="73">
        <v>42888</v>
      </c>
      <c r="G12" s="53" t="s">
        <v>33</v>
      </c>
      <c r="H12" s="74">
        <v>158</v>
      </c>
      <c r="I12" s="74">
        <v>136</v>
      </c>
      <c r="J12" s="91">
        <v>136</v>
      </c>
      <c r="K12" s="55">
        <v>2</v>
      </c>
      <c r="L12" s="56">
        <v>70593</v>
      </c>
      <c r="M12" s="57">
        <v>5580</v>
      </c>
      <c r="N12" s="56">
        <v>43755</v>
      </c>
      <c r="O12" s="57">
        <v>2921</v>
      </c>
      <c r="P12" s="56">
        <v>42391</v>
      </c>
      <c r="Q12" s="57">
        <v>3008</v>
      </c>
      <c r="R12" s="58">
        <f t="shared" si="0"/>
        <v>156739</v>
      </c>
      <c r="S12" s="59">
        <f t="shared" si="1"/>
        <v>11509</v>
      </c>
      <c r="T12" s="62">
        <v>258947</v>
      </c>
      <c r="U12" s="79">
        <v>19970</v>
      </c>
      <c r="V12" s="60">
        <f>U12/J12</f>
        <v>146.83823529411765</v>
      </c>
      <c r="W12" s="61">
        <f t="shared" si="2"/>
        <v>12.966800200300451</v>
      </c>
      <c r="X12" s="75">
        <v>451147</v>
      </c>
      <c r="Y12" s="76">
        <v>35864</v>
      </c>
      <c r="Z12" s="66">
        <f>IF(X12&lt;&gt;0,-(X12-T12)/X12,"")</f>
        <v>-0.42602522016105615</v>
      </c>
      <c r="AA12" s="66">
        <f>IF(Y12&lt;&gt;0,-(Y12-U12)/Y12,"")</f>
        <v>-0.4431742136961856</v>
      </c>
      <c r="AB12" s="77">
        <v>710094</v>
      </c>
      <c r="AC12" s="78">
        <v>55834</v>
      </c>
    </row>
    <row r="13" spans="1:29" s="29" customFormat="1" ht="11.25">
      <c r="A13" s="31">
        <v>7</v>
      </c>
      <c r="B13" s="48"/>
      <c r="C13" s="49" t="s">
        <v>71</v>
      </c>
      <c r="D13" s="50" t="s">
        <v>39</v>
      </c>
      <c r="E13" s="51" t="s">
        <v>71</v>
      </c>
      <c r="F13" s="52">
        <v>42846</v>
      </c>
      <c r="G13" s="53" t="s">
        <v>36</v>
      </c>
      <c r="H13" s="54">
        <v>350</v>
      </c>
      <c r="I13" s="54">
        <v>71</v>
      </c>
      <c r="J13" s="91">
        <v>71</v>
      </c>
      <c r="K13" s="55">
        <v>8</v>
      </c>
      <c r="L13" s="56">
        <v>57428.2</v>
      </c>
      <c r="M13" s="57">
        <v>4726</v>
      </c>
      <c r="N13" s="56">
        <v>42247.39</v>
      </c>
      <c r="O13" s="57">
        <v>3188</v>
      </c>
      <c r="P13" s="56">
        <v>47865.43</v>
      </c>
      <c r="Q13" s="57">
        <v>3573</v>
      </c>
      <c r="R13" s="58">
        <f t="shared" si="0"/>
        <v>147541.02</v>
      </c>
      <c r="S13" s="59">
        <f t="shared" si="1"/>
        <v>11487</v>
      </c>
      <c r="T13" s="62">
        <v>232510.75</v>
      </c>
      <c r="U13" s="63">
        <v>19313</v>
      </c>
      <c r="V13" s="60">
        <f>U13/J13</f>
        <v>272.01408450704224</v>
      </c>
      <c r="W13" s="61">
        <f t="shared" si="2"/>
        <v>12.039079894371667</v>
      </c>
      <c r="X13" s="64">
        <v>386607.4</v>
      </c>
      <c r="Y13" s="65">
        <v>32661</v>
      </c>
      <c r="Z13" s="66">
        <f>IF(X13&lt;&gt;0,-(X13-T13)/X13,"")</f>
        <v>-0.39858691271817354</v>
      </c>
      <c r="AA13" s="66">
        <f>IF(Y13&lt;&gt;0,-(Y13-U13)/Y13,"")</f>
        <v>-0.40868313891185204</v>
      </c>
      <c r="AB13" s="67">
        <v>12631474.88</v>
      </c>
      <c r="AC13" s="68">
        <v>1093441</v>
      </c>
    </row>
    <row r="14" spans="1:29" s="29" customFormat="1" ht="11.25">
      <c r="A14" s="31">
        <v>8</v>
      </c>
      <c r="B14" s="69" t="s">
        <v>30</v>
      </c>
      <c r="C14" s="81">
        <v>11</v>
      </c>
      <c r="D14" s="50" t="s">
        <v>52</v>
      </c>
      <c r="E14" s="82">
        <v>11</v>
      </c>
      <c r="F14" s="52">
        <v>42895</v>
      </c>
      <c r="G14" s="53" t="s">
        <v>36</v>
      </c>
      <c r="H14" s="54">
        <v>89</v>
      </c>
      <c r="I14" s="54">
        <v>89</v>
      </c>
      <c r="J14" s="91">
        <v>89</v>
      </c>
      <c r="K14" s="55">
        <v>1</v>
      </c>
      <c r="L14" s="56">
        <v>90091.07</v>
      </c>
      <c r="M14" s="57">
        <v>8260</v>
      </c>
      <c r="N14" s="56">
        <v>25689.23</v>
      </c>
      <c r="O14" s="57">
        <v>2037</v>
      </c>
      <c r="P14" s="56">
        <v>31371.77</v>
      </c>
      <c r="Q14" s="57">
        <v>2435</v>
      </c>
      <c r="R14" s="58">
        <f t="shared" si="0"/>
        <v>147152.07</v>
      </c>
      <c r="S14" s="59">
        <f t="shared" si="1"/>
        <v>12732</v>
      </c>
      <c r="T14" s="62">
        <v>210554.18</v>
      </c>
      <c r="U14" s="63">
        <v>18589</v>
      </c>
      <c r="V14" s="60">
        <f>U14/J14</f>
        <v>208.86516853932585</v>
      </c>
      <c r="W14" s="61">
        <f t="shared" si="2"/>
        <v>11.32681585884125</v>
      </c>
      <c r="X14" s="64"/>
      <c r="Y14" s="65"/>
      <c r="Z14" s="66"/>
      <c r="AA14" s="66"/>
      <c r="AB14" s="67">
        <v>210554.18</v>
      </c>
      <c r="AC14" s="68">
        <v>18589</v>
      </c>
    </row>
    <row r="15" spans="1:29" s="29" customFormat="1" ht="11.25">
      <c r="A15" s="31">
        <v>9</v>
      </c>
      <c r="B15" s="69" t="s">
        <v>30</v>
      </c>
      <c r="C15" s="70" t="s">
        <v>132</v>
      </c>
      <c r="D15" s="71" t="s">
        <v>31</v>
      </c>
      <c r="E15" s="72" t="s">
        <v>131</v>
      </c>
      <c r="F15" s="73">
        <v>42895</v>
      </c>
      <c r="G15" s="53" t="s">
        <v>43</v>
      </c>
      <c r="H15" s="74">
        <v>134</v>
      </c>
      <c r="I15" s="74">
        <v>134</v>
      </c>
      <c r="J15" s="91">
        <v>134</v>
      </c>
      <c r="K15" s="55">
        <v>1</v>
      </c>
      <c r="L15" s="56">
        <v>51349.71</v>
      </c>
      <c r="M15" s="57">
        <v>4307</v>
      </c>
      <c r="N15" s="56">
        <v>35095.61</v>
      </c>
      <c r="O15" s="57">
        <v>2495</v>
      </c>
      <c r="P15" s="56">
        <v>29772.56</v>
      </c>
      <c r="Q15" s="57">
        <v>2291</v>
      </c>
      <c r="R15" s="58">
        <f t="shared" si="0"/>
        <v>116217.88</v>
      </c>
      <c r="S15" s="59">
        <f t="shared" si="1"/>
        <v>9093</v>
      </c>
      <c r="T15" s="62">
        <v>188795.73</v>
      </c>
      <c r="U15" s="63">
        <v>15617</v>
      </c>
      <c r="V15" s="60">
        <f>U15/J15</f>
        <v>116.54477611940298</v>
      </c>
      <c r="W15" s="61">
        <f t="shared" si="2"/>
        <v>12.089116347569956</v>
      </c>
      <c r="X15" s="75"/>
      <c r="Y15" s="76"/>
      <c r="Z15" s="66"/>
      <c r="AA15" s="66"/>
      <c r="AB15" s="77">
        <v>188795.73</v>
      </c>
      <c r="AC15" s="78">
        <v>15617</v>
      </c>
    </row>
    <row r="16" spans="1:29" s="29" customFormat="1" ht="11.25">
      <c r="A16" s="31">
        <v>10</v>
      </c>
      <c r="B16" s="48"/>
      <c r="C16" s="49" t="s">
        <v>83</v>
      </c>
      <c r="D16" s="50" t="s">
        <v>38</v>
      </c>
      <c r="E16" s="51" t="s">
        <v>83</v>
      </c>
      <c r="F16" s="52">
        <v>42867</v>
      </c>
      <c r="G16" s="53" t="s">
        <v>36</v>
      </c>
      <c r="H16" s="54">
        <v>326</v>
      </c>
      <c r="I16" s="54">
        <v>82</v>
      </c>
      <c r="J16" s="91">
        <v>82</v>
      </c>
      <c r="K16" s="55">
        <v>5</v>
      </c>
      <c r="L16" s="56">
        <v>57875.97</v>
      </c>
      <c r="M16" s="57">
        <v>5381</v>
      </c>
      <c r="N16" s="56">
        <v>22566.62</v>
      </c>
      <c r="O16" s="57">
        <v>1932</v>
      </c>
      <c r="P16" s="56">
        <v>18828.06</v>
      </c>
      <c r="Q16" s="57">
        <v>1554</v>
      </c>
      <c r="R16" s="58">
        <f t="shared" si="0"/>
        <v>99270.65</v>
      </c>
      <c r="S16" s="59">
        <f t="shared" si="1"/>
        <v>8867</v>
      </c>
      <c r="T16" s="62">
        <v>146181.04</v>
      </c>
      <c r="U16" s="63">
        <v>13252</v>
      </c>
      <c r="V16" s="60">
        <f>U16/J16</f>
        <v>161.609756097561</v>
      </c>
      <c r="W16" s="61">
        <f t="shared" si="2"/>
        <v>11.03086628433444</v>
      </c>
      <c r="X16" s="64">
        <v>447999.15</v>
      </c>
      <c r="Y16" s="65">
        <v>39674</v>
      </c>
      <c r="Z16" s="66">
        <f>IF(X16&lt;&gt;0,-(X16-T16)/X16,"")</f>
        <v>-0.6737024166228887</v>
      </c>
      <c r="AA16" s="66">
        <f>IF(Y16&lt;&gt;0,-(Y16-U16)/Y16,"")</f>
        <v>-0.6659777184050008</v>
      </c>
      <c r="AB16" s="67">
        <v>4768014.39</v>
      </c>
      <c r="AC16" s="68">
        <v>423247</v>
      </c>
    </row>
    <row r="17" spans="1:29" s="29" customFormat="1" ht="11.25">
      <c r="A17" s="31">
        <v>11</v>
      </c>
      <c r="B17" s="69" t="s">
        <v>30</v>
      </c>
      <c r="C17" s="49" t="s">
        <v>120</v>
      </c>
      <c r="D17" s="50" t="s">
        <v>32</v>
      </c>
      <c r="E17" s="51" t="s">
        <v>121</v>
      </c>
      <c r="F17" s="52">
        <v>42895</v>
      </c>
      <c r="G17" s="53" t="s">
        <v>46</v>
      </c>
      <c r="H17" s="54">
        <v>90</v>
      </c>
      <c r="I17" s="54">
        <v>90</v>
      </c>
      <c r="J17" s="91">
        <v>90</v>
      </c>
      <c r="K17" s="55">
        <v>1</v>
      </c>
      <c r="L17" s="56">
        <v>28838.95</v>
      </c>
      <c r="M17" s="57">
        <v>2783</v>
      </c>
      <c r="N17" s="56">
        <v>15367.42</v>
      </c>
      <c r="O17" s="57">
        <v>1279</v>
      </c>
      <c r="P17" s="56">
        <v>20937.18</v>
      </c>
      <c r="Q17" s="57">
        <v>1731</v>
      </c>
      <c r="R17" s="58">
        <f t="shared" si="0"/>
        <v>65143.55</v>
      </c>
      <c r="S17" s="59">
        <f t="shared" si="1"/>
        <v>5793</v>
      </c>
      <c r="T17" s="62">
        <v>102979.97</v>
      </c>
      <c r="U17" s="79">
        <v>9465</v>
      </c>
      <c r="V17" s="60">
        <f>U17/J17</f>
        <v>105.16666666666667</v>
      </c>
      <c r="W17" s="61">
        <f t="shared" si="2"/>
        <v>10.880081352350766</v>
      </c>
      <c r="X17" s="64"/>
      <c r="Y17" s="65"/>
      <c r="Z17" s="66"/>
      <c r="AA17" s="66"/>
      <c r="AB17" s="77">
        <v>102979.97</v>
      </c>
      <c r="AC17" s="78">
        <v>9465</v>
      </c>
    </row>
    <row r="18" spans="1:29" s="29" customFormat="1" ht="11.25">
      <c r="A18" s="31">
        <v>12</v>
      </c>
      <c r="B18" s="69" t="s">
        <v>30</v>
      </c>
      <c r="C18" s="49" t="s">
        <v>129</v>
      </c>
      <c r="D18" s="50" t="s">
        <v>37</v>
      </c>
      <c r="E18" s="51" t="s">
        <v>130</v>
      </c>
      <c r="F18" s="52">
        <v>42895</v>
      </c>
      <c r="G18" s="53" t="s">
        <v>50</v>
      </c>
      <c r="H18" s="54">
        <v>102</v>
      </c>
      <c r="I18" s="54">
        <v>102</v>
      </c>
      <c r="J18" s="91">
        <v>102</v>
      </c>
      <c r="K18" s="55">
        <v>1</v>
      </c>
      <c r="L18" s="56">
        <v>17183</v>
      </c>
      <c r="M18" s="57">
        <v>1543</v>
      </c>
      <c r="N18" s="56">
        <v>22701.5</v>
      </c>
      <c r="O18" s="57">
        <v>1967</v>
      </c>
      <c r="P18" s="56">
        <v>22825</v>
      </c>
      <c r="Q18" s="57">
        <v>2003</v>
      </c>
      <c r="R18" s="58">
        <f t="shared" si="0"/>
        <v>62709.5</v>
      </c>
      <c r="S18" s="59">
        <f t="shared" si="1"/>
        <v>5513</v>
      </c>
      <c r="T18" s="62">
        <v>96181</v>
      </c>
      <c r="U18" s="79">
        <v>9006</v>
      </c>
      <c r="V18" s="60">
        <f>U18/J18</f>
        <v>88.29411764705883</v>
      </c>
      <c r="W18" s="61">
        <f t="shared" si="2"/>
        <v>10.679658005773929</v>
      </c>
      <c r="X18" s="64"/>
      <c r="Y18" s="65"/>
      <c r="Z18" s="66"/>
      <c r="AA18" s="66"/>
      <c r="AB18" s="77">
        <v>96181</v>
      </c>
      <c r="AC18" s="78">
        <v>9006</v>
      </c>
    </row>
    <row r="19" spans="1:29" s="29" customFormat="1" ht="11.25">
      <c r="A19" s="31">
        <v>13</v>
      </c>
      <c r="B19" s="48"/>
      <c r="C19" s="49" t="s">
        <v>61</v>
      </c>
      <c r="D19" s="50" t="s">
        <v>37</v>
      </c>
      <c r="E19" s="51" t="s">
        <v>62</v>
      </c>
      <c r="F19" s="52">
        <v>42804</v>
      </c>
      <c r="G19" s="53" t="s">
        <v>46</v>
      </c>
      <c r="H19" s="54">
        <v>192</v>
      </c>
      <c r="I19" s="54">
        <v>78</v>
      </c>
      <c r="J19" s="91">
        <v>78</v>
      </c>
      <c r="K19" s="55">
        <v>14</v>
      </c>
      <c r="L19" s="56">
        <v>14868.66</v>
      </c>
      <c r="M19" s="57">
        <v>1502</v>
      </c>
      <c r="N19" s="56">
        <v>19724.28</v>
      </c>
      <c r="O19" s="57">
        <v>1951</v>
      </c>
      <c r="P19" s="56">
        <v>19167.38</v>
      </c>
      <c r="Q19" s="57">
        <v>2007</v>
      </c>
      <c r="R19" s="58">
        <f t="shared" si="0"/>
        <v>53760.32000000001</v>
      </c>
      <c r="S19" s="59">
        <f t="shared" si="1"/>
        <v>5460</v>
      </c>
      <c r="T19" s="62">
        <v>81203.14</v>
      </c>
      <c r="U19" s="79">
        <v>8467</v>
      </c>
      <c r="V19" s="60">
        <f>U19/J19</f>
        <v>108.55128205128206</v>
      </c>
      <c r="W19" s="61">
        <f t="shared" si="2"/>
        <v>9.590544466753277</v>
      </c>
      <c r="X19" s="64">
        <v>780</v>
      </c>
      <c r="Y19" s="65">
        <v>64</v>
      </c>
      <c r="Z19" s="66">
        <f>IF(X19&lt;&gt;0,-(X19-T19)/X19,"")</f>
        <v>103.10658974358974</v>
      </c>
      <c r="AA19" s="66">
        <f>IF(Y19&lt;&gt;0,-(Y19-U19)/Y19,"")</f>
        <v>131.296875</v>
      </c>
      <c r="AB19" s="77">
        <v>1354921.61</v>
      </c>
      <c r="AC19" s="78">
        <v>123961</v>
      </c>
    </row>
    <row r="20" spans="1:29" s="29" customFormat="1" ht="11.25">
      <c r="A20" s="31">
        <v>14</v>
      </c>
      <c r="B20" s="69" t="s">
        <v>30</v>
      </c>
      <c r="C20" s="49" t="s">
        <v>122</v>
      </c>
      <c r="D20" s="50" t="s">
        <v>38</v>
      </c>
      <c r="E20" s="51" t="s">
        <v>122</v>
      </c>
      <c r="F20" s="52">
        <v>42895</v>
      </c>
      <c r="G20" s="53" t="s">
        <v>47</v>
      </c>
      <c r="H20" s="54">
        <v>19</v>
      </c>
      <c r="I20" s="54">
        <v>19</v>
      </c>
      <c r="J20" s="91">
        <v>19</v>
      </c>
      <c r="K20" s="55">
        <v>1</v>
      </c>
      <c r="L20" s="56">
        <v>11903.17</v>
      </c>
      <c r="M20" s="57">
        <v>855</v>
      </c>
      <c r="N20" s="56">
        <v>22607.03</v>
      </c>
      <c r="O20" s="57">
        <v>1584</v>
      </c>
      <c r="P20" s="56">
        <v>22870.47</v>
      </c>
      <c r="Q20" s="57">
        <v>1668</v>
      </c>
      <c r="R20" s="58">
        <f t="shared" si="0"/>
        <v>57380.67</v>
      </c>
      <c r="S20" s="59">
        <f t="shared" si="1"/>
        <v>4107</v>
      </c>
      <c r="T20" s="62">
        <v>102361.99</v>
      </c>
      <c r="U20" s="63">
        <v>7617</v>
      </c>
      <c r="V20" s="60">
        <f>U20/J20</f>
        <v>400.89473684210526</v>
      </c>
      <c r="W20" s="61">
        <f t="shared" si="2"/>
        <v>13.438622817382171</v>
      </c>
      <c r="X20" s="64"/>
      <c r="Y20" s="65"/>
      <c r="Z20" s="66"/>
      <c r="AA20" s="66"/>
      <c r="AB20" s="67">
        <v>109121.99</v>
      </c>
      <c r="AC20" s="68">
        <v>8060</v>
      </c>
    </row>
    <row r="21" spans="1:29" s="29" customFormat="1" ht="11.25">
      <c r="A21" s="31">
        <v>15</v>
      </c>
      <c r="B21" s="80"/>
      <c r="C21" s="70" t="s">
        <v>87</v>
      </c>
      <c r="D21" s="71" t="s">
        <v>52</v>
      </c>
      <c r="E21" s="72" t="s">
        <v>88</v>
      </c>
      <c r="F21" s="73">
        <v>42867</v>
      </c>
      <c r="G21" s="53" t="s">
        <v>41</v>
      </c>
      <c r="H21" s="74">
        <v>296</v>
      </c>
      <c r="I21" s="74">
        <v>30</v>
      </c>
      <c r="J21" s="91">
        <v>31</v>
      </c>
      <c r="K21" s="55">
        <v>5</v>
      </c>
      <c r="L21" s="56">
        <v>14970</v>
      </c>
      <c r="M21" s="57">
        <v>897</v>
      </c>
      <c r="N21" s="56">
        <v>17833</v>
      </c>
      <c r="O21" s="57">
        <v>1037</v>
      </c>
      <c r="P21" s="56">
        <v>16968</v>
      </c>
      <c r="Q21" s="57">
        <v>1006</v>
      </c>
      <c r="R21" s="58">
        <f t="shared" si="0"/>
        <v>49771</v>
      </c>
      <c r="S21" s="59">
        <f t="shared" si="1"/>
        <v>2940</v>
      </c>
      <c r="T21" s="62">
        <v>87398</v>
      </c>
      <c r="U21" s="63">
        <v>5733</v>
      </c>
      <c r="V21" s="60">
        <f>U21/J21</f>
        <v>184.93548387096774</v>
      </c>
      <c r="W21" s="61">
        <f t="shared" si="2"/>
        <v>15.244723530437817</v>
      </c>
      <c r="X21" s="75">
        <v>250144</v>
      </c>
      <c r="Y21" s="76">
        <v>18041</v>
      </c>
      <c r="Z21" s="66">
        <f aca="true" t="shared" si="4" ref="Z21:AA27">IF(X21&lt;&gt;0,-(X21-T21)/X21,"")</f>
        <v>-0.6506092490725343</v>
      </c>
      <c r="AA21" s="66">
        <f t="shared" si="4"/>
        <v>-0.6822238235131091</v>
      </c>
      <c r="AB21" s="77">
        <v>4102075</v>
      </c>
      <c r="AC21" s="78">
        <v>314577</v>
      </c>
    </row>
    <row r="22" spans="1:29" s="29" customFormat="1" ht="11.25">
      <c r="A22" s="31">
        <v>16</v>
      </c>
      <c r="B22" s="80"/>
      <c r="C22" s="70" t="s">
        <v>106</v>
      </c>
      <c r="D22" s="71" t="s">
        <v>39</v>
      </c>
      <c r="E22" s="72" t="s">
        <v>107</v>
      </c>
      <c r="F22" s="73">
        <v>42881</v>
      </c>
      <c r="G22" s="53" t="s">
        <v>43</v>
      </c>
      <c r="H22" s="74">
        <v>73</v>
      </c>
      <c r="I22" s="74">
        <v>27</v>
      </c>
      <c r="J22" s="91">
        <v>27</v>
      </c>
      <c r="K22" s="55">
        <v>3</v>
      </c>
      <c r="L22" s="56">
        <v>16079.62</v>
      </c>
      <c r="M22" s="57">
        <v>1071</v>
      </c>
      <c r="N22" s="56">
        <v>20860.1</v>
      </c>
      <c r="O22" s="57">
        <v>1230</v>
      </c>
      <c r="P22" s="56">
        <v>14093.73</v>
      </c>
      <c r="Q22" s="57">
        <v>899</v>
      </c>
      <c r="R22" s="58">
        <f t="shared" si="0"/>
        <v>51033.45</v>
      </c>
      <c r="S22" s="59">
        <f t="shared" si="1"/>
        <v>3200</v>
      </c>
      <c r="T22" s="62">
        <v>77232.52</v>
      </c>
      <c r="U22" s="63">
        <v>5356</v>
      </c>
      <c r="V22" s="60">
        <f>U22/J22</f>
        <v>198.37037037037038</v>
      </c>
      <c r="W22" s="61">
        <f t="shared" si="2"/>
        <v>14.419813293502616</v>
      </c>
      <c r="X22" s="75">
        <v>154395.82</v>
      </c>
      <c r="Y22" s="76">
        <v>10822</v>
      </c>
      <c r="Z22" s="66">
        <f t="shared" si="4"/>
        <v>-0.4997758359002206</v>
      </c>
      <c r="AA22" s="66">
        <f t="shared" si="4"/>
        <v>-0.5050822398817224</v>
      </c>
      <c r="AB22" s="77">
        <v>467583.49</v>
      </c>
      <c r="AC22" s="78">
        <v>33698</v>
      </c>
    </row>
    <row r="23" spans="1:29" s="29" customFormat="1" ht="11.25">
      <c r="A23" s="31">
        <v>17</v>
      </c>
      <c r="B23" s="48"/>
      <c r="C23" s="49" t="s">
        <v>102</v>
      </c>
      <c r="D23" s="50" t="s">
        <v>35</v>
      </c>
      <c r="E23" s="51" t="s">
        <v>103</v>
      </c>
      <c r="F23" s="52">
        <v>42881</v>
      </c>
      <c r="G23" s="53" t="s">
        <v>36</v>
      </c>
      <c r="H23" s="54">
        <v>265</v>
      </c>
      <c r="I23" s="54">
        <v>82</v>
      </c>
      <c r="J23" s="91">
        <v>82</v>
      </c>
      <c r="K23" s="55">
        <v>3</v>
      </c>
      <c r="L23" s="56">
        <v>6030.75</v>
      </c>
      <c r="M23" s="57">
        <v>668</v>
      </c>
      <c r="N23" s="56">
        <v>7123.4</v>
      </c>
      <c r="O23" s="57">
        <v>629</v>
      </c>
      <c r="P23" s="56">
        <v>11320.56</v>
      </c>
      <c r="Q23" s="57">
        <v>1013</v>
      </c>
      <c r="R23" s="58">
        <f t="shared" si="0"/>
        <v>24474.71</v>
      </c>
      <c r="S23" s="59">
        <f t="shared" si="1"/>
        <v>2310</v>
      </c>
      <c r="T23" s="62">
        <v>45865.71</v>
      </c>
      <c r="U23" s="63">
        <v>4801</v>
      </c>
      <c r="V23" s="60">
        <f>U23/J23</f>
        <v>58.548780487804876</v>
      </c>
      <c r="W23" s="61">
        <f t="shared" si="2"/>
        <v>9.55336596542387</v>
      </c>
      <c r="X23" s="64">
        <v>226751.05</v>
      </c>
      <c r="Y23" s="65">
        <v>23358</v>
      </c>
      <c r="Z23" s="66">
        <f t="shared" si="4"/>
        <v>-0.7977265816409671</v>
      </c>
      <c r="AA23" s="66">
        <f t="shared" si="4"/>
        <v>-0.7944601421354568</v>
      </c>
      <c r="AB23" s="67">
        <v>520075.82</v>
      </c>
      <c r="AC23" s="68">
        <v>51318</v>
      </c>
    </row>
    <row r="24" spans="1:29" s="29" customFormat="1" ht="11.25">
      <c r="A24" s="31">
        <v>18</v>
      </c>
      <c r="B24" s="80"/>
      <c r="C24" s="70" t="s">
        <v>116</v>
      </c>
      <c r="D24" s="71" t="s">
        <v>31</v>
      </c>
      <c r="E24" s="72" t="s">
        <v>133</v>
      </c>
      <c r="F24" s="73">
        <v>42888</v>
      </c>
      <c r="G24" s="53" t="s">
        <v>43</v>
      </c>
      <c r="H24" s="74">
        <v>150</v>
      </c>
      <c r="I24" s="74">
        <v>51</v>
      </c>
      <c r="J24" s="91">
        <v>51</v>
      </c>
      <c r="K24" s="55">
        <v>2</v>
      </c>
      <c r="L24" s="56">
        <v>14655.57</v>
      </c>
      <c r="M24" s="57">
        <v>1294</v>
      </c>
      <c r="N24" s="56">
        <v>5424.41</v>
      </c>
      <c r="O24" s="57">
        <v>384</v>
      </c>
      <c r="P24" s="56">
        <v>5588.06</v>
      </c>
      <c r="Q24" s="57">
        <v>394</v>
      </c>
      <c r="R24" s="58">
        <f t="shared" si="0"/>
        <v>25668.04</v>
      </c>
      <c r="S24" s="59">
        <f t="shared" si="1"/>
        <v>2072</v>
      </c>
      <c r="T24" s="62">
        <v>39641.65</v>
      </c>
      <c r="U24" s="63">
        <v>3240</v>
      </c>
      <c r="V24" s="60">
        <f>U24/J24</f>
        <v>63.529411764705884</v>
      </c>
      <c r="W24" s="61">
        <f t="shared" si="2"/>
        <v>12.235077160493828</v>
      </c>
      <c r="X24" s="75">
        <v>233058.6</v>
      </c>
      <c r="Y24" s="76">
        <v>20800</v>
      </c>
      <c r="Z24" s="66">
        <f t="shared" si="4"/>
        <v>-0.8299069418592577</v>
      </c>
      <c r="AA24" s="66">
        <f t="shared" si="4"/>
        <v>-0.8442307692307692</v>
      </c>
      <c r="AB24" s="77">
        <v>272700.25</v>
      </c>
      <c r="AC24" s="78">
        <v>24040</v>
      </c>
    </row>
    <row r="25" spans="1:29" s="29" customFormat="1" ht="11.25">
      <c r="A25" s="31">
        <v>19</v>
      </c>
      <c r="B25" s="80"/>
      <c r="C25" s="70" t="s">
        <v>74</v>
      </c>
      <c r="D25" s="71" t="s">
        <v>35</v>
      </c>
      <c r="E25" s="72" t="s">
        <v>74</v>
      </c>
      <c r="F25" s="73">
        <v>42846</v>
      </c>
      <c r="G25" s="53" t="s">
        <v>43</v>
      </c>
      <c r="H25" s="74">
        <v>11</v>
      </c>
      <c r="I25" s="74">
        <v>3</v>
      </c>
      <c r="J25" s="91">
        <v>3</v>
      </c>
      <c r="K25" s="55">
        <v>8</v>
      </c>
      <c r="L25" s="56">
        <v>610</v>
      </c>
      <c r="M25" s="57">
        <v>75</v>
      </c>
      <c r="N25" s="56">
        <v>530</v>
      </c>
      <c r="O25" s="57">
        <v>63</v>
      </c>
      <c r="P25" s="56">
        <v>1107</v>
      </c>
      <c r="Q25" s="57">
        <v>135</v>
      </c>
      <c r="R25" s="58">
        <f t="shared" si="0"/>
        <v>2247</v>
      </c>
      <c r="S25" s="59">
        <f t="shared" si="1"/>
        <v>273</v>
      </c>
      <c r="T25" s="62">
        <v>26431</v>
      </c>
      <c r="U25" s="63">
        <v>2841</v>
      </c>
      <c r="V25" s="60">
        <f>U25/J25</f>
        <v>947</v>
      </c>
      <c r="W25" s="61">
        <f t="shared" si="2"/>
        <v>9.303414290742696</v>
      </c>
      <c r="X25" s="75">
        <v>4973</v>
      </c>
      <c r="Y25" s="76">
        <v>419</v>
      </c>
      <c r="Z25" s="66">
        <f t="shared" si="4"/>
        <v>4.314900462497486</v>
      </c>
      <c r="AA25" s="66">
        <f t="shared" si="4"/>
        <v>5.780429594272077</v>
      </c>
      <c r="AB25" s="77">
        <v>230149</v>
      </c>
      <c r="AC25" s="78">
        <v>20915</v>
      </c>
    </row>
    <row r="26" spans="1:29" s="29" customFormat="1" ht="11.25">
      <c r="A26" s="31">
        <v>20</v>
      </c>
      <c r="B26" s="48"/>
      <c r="C26" s="70" t="s">
        <v>81</v>
      </c>
      <c r="D26" s="71" t="s">
        <v>42</v>
      </c>
      <c r="E26" s="72" t="s">
        <v>69</v>
      </c>
      <c r="F26" s="73">
        <v>42839</v>
      </c>
      <c r="G26" s="53" t="s">
        <v>33</v>
      </c>
      <c r="H26" s="74">
        <v>377</v>
      </c>
      <c r="I26" s="74">
        <v>16</v>
      </c>
      <c r="J26" s="91">
        <v>16</v>
      </c>
      <c r="K26" s="55">
        <v>9</v>
      </c>
      <c r="L26" s="56">
        <v>6489</v>
      </c>
      <c r="M26" s="57">
        <v>564</v>
      </c>
      <c r="N26" s="56">
        <v>5901</v>
      </c>
      <c r="O26" s="57">
        <v>409</v>
      </c>
      <c r="P26" s="56">
        <v>8977</v>
      </c>
      <c r="Q26" s="57">
        <v>649</v>
      </c>
      <c r="R26" s="58">
        <f t="shared" si="0"/>
        <v>21367</v>
      </c>
      <c r="S26" s="59">
        <f t="shared" si="1"/>
        <v>1622</v>
      </c>
      <c r="T26" s="62">
        <v>34487</v>
      </c>
      <c r="U26" s="79">
        <v>2781</v>
      </c>
      <c r="V26" s="60">
        <f>U26/J26</f>
        <v>173.8125</v>
      </c>
      <c r="W26" s="61">
        <f t="shared" si="2"/>
        <v>12.400934915498022</v>
      </c>
      <c r="X26" s="75">
        <v>152693</v>
      </c>
      <c r="Y26" s="76">
        <v>11908</v>
      </c>
      <c r="Z26" s="66">
        <f t="shared" si="4"/>
        <v>-0.7741415781993936</v>
      </c>
      <c r="AA26" s="66">
        <f t="shared" si="4"/>
        <v>-0.7664595230097414</v>
      </c>
      <c r="AB26" s="77">
        <v>31726057</v>
      </c>
      <c r="AC26" s="78">
        <v>2650281</v>
      </c>
    </row>
    <row r="27" spans="1:29" s="29" customFormat="1" ht="11.25">
      <c r="A27" s="31">
        <v>21</v>
      </c>
      <c r="B27" s="48"/>
      <c r="C27" s="49" t="s">
        <v>92</v>
      </c>
      <c r="D27" s="50" t="s">
        <v>39</v>
      </c>
      <c r="E27" s="51" t="s">
        <v>91</v>
      </c>
      <c r="F27" s="52">
        <v>42874</v>
      </c>
      <c r="G27" s="53" t="s">
        <v>47</v>
      </c>
      <c r="H27" s="54">
        <v>19</v>
      </c>
      <c r="I27" s="54">
        <v>17</v>
      </c>
      <c r="J27" s="91">
        <v>17</v>
      </c>
      <c r="K27" s="55">
        <v>4</v>
      </c>
      <c r="L27" s="56">
        <v>7921.91</v>
      </c>
      <c r="M27" s="57">
        <v>576</v>
      </c>
      <c r="N27" s="56">
        <v>9112.63</v>
      </c>
      <c r="O27" s="57">
        <v>523</v>
      </c>
      <c r="P27" s="56">
        <v>5573.07</v>
      </c>
      <c r="Q27" s="57">
        <v>364</v>
      </c>
      <c r="R27" s="58">
        <f t="shared" si="0"/>
        <v>22607.61</v>
      </c>
      <c r="S27" s="59">
        <f t="shared" si="1"/>
        <v>1463</v>
      </c>
      <c r="T27" s="62">
        <v>36014.36</v>
      </c>
      <c r="U27" s="63">
        <v>2449</v>
      </c>
      <c r="V27" s="60">
        <f>U27/J27</f>
        <v>144.05882352941177</v>
      </c>
      <c r="W27" s="61">
        <f t="shared" si="2"/>
        <v>14.70574111882401</v>
      </c>
      <c r="X27" s="64">
        <v>60345.18</v>
      </c>
      <c r="Y27" s="65">
        <v>4250</v>
      </c>
      <c r="Z27" s="66">
        <f t="shared" si="4"/>
        <v>-0.4031940910607939</v>
      </c>
      <c r="AA27" s="66">
        <f t="shared" si="4"/>
        <v>-0.42376470588235293</v>
      </c>
      <c r="AB27" s="67">
        <v>304271.05</v>
      </c>
      <c r="AC27" s="68">
        <v>21176</v>
      </c>
    </row>
    <row r="28" spans="1:29" s="29" customFormat="1" ht="11.25">
      <c r="A28" s="31">
        <v>22</v>
      </c>
      <c r="B28" s="69" t="s">
        <v>30</v>
      </c>
      <c r="C28" s="49" t="s">
        <v>127</v>
      </c>
      <c r="D28" s="50" t="s">
        <v>39</v>
      </c>
      <c r="E28" s="51" t="s">
        <v>128</v>
      </c>
      <c r="F28" s="52">
        <v>42895</v>
      </c>
      <c r="G28" s="53" t="s">
        <v>49</v>
      </c>
      <c r="H28" s="54">
        <v>34</v>
      </c>
      <c r="I28" s="54">
        <v>34</v>
      </c>
      <c r="J28" s="91">
        <v>34</v>
      </c>
      <c r="K28" s="55">
        <v>1</v>
      </c>
      <c r="L28" s="56">
        <v>8122.5</v>
      </c>
      <c r="M28" s="57">
        <v>814</v>
      </c>
      <c r="N28" s="56">
        <v>3551.77</v>
      </c>
      <c r="O28" s="57">
        <v>322</v>
      </c>
      <c r="P28" s="56">
        <v>4701.5</v>
      </c>
      <c r="Q28" s="57">
        <v>414</v>
      </c>
      <c r="R28" s="58">
        <f t="shared" si="0"/>
        <v>16375.77</v>
      </c>
      <c r="S28" s="59">
        <f t="shared" si="1"/>
        <v>1550</v>
      </c>
      <c r="T28" s="62">
        <v>24256.32</v>
      </c>
      <c r="U28" s="63">
        <v>2359</v>
      </c>
      <c r="V28" s="60">
        <f>U28/J28</f>
        <v>69.38235294117646</v>
      </c>
      <c r="W28" s="61">
        <f t="shared" si="2"/>
        <v>10.28245866892751</v>
      </c>
      <c r="X28" s="64"/>
      <c r="Y28" s="65"/>
      <c r="Z28" s="66"/>
      <c r="AA28" s="66"/>
      <c r="AB28" s="67">
        <v>24256.32</v>
      </c>
      <c r="AC28" s="68">
        <v>2359</v>
      </c>
    </row>
    <row r="29" spans="1:29" s="29" customFormat="1" ht="11.25">
      <c r="A29" s="31">
        <v>23</v>
      </c>
      <c r="B29" s="80"/>
      <c r="C29" s="70" t="s">
        <v>65</v>
      </c>
      <c r="D29" s="71" t="s">
        <v>35</v>
      </c>
      <c r="E29" s="72" t="s">
        <v>66</v>
      </c>
      <c r="F29" s="73">
        <v>42825</v>
      </c>
      <c r="G29" s="53" t="s">
        <v>43</v>
      </c>
      <c r="H29" s="74">
        <v>269</v>
      </c>
      <c r="I29" s="74">
        <v>11</v>
      </c>
      <c r="J29" s="91">
        <v>11</v>
      </c>
      <c r="K29" s="55">
        <v>11</v>
      </c>
      <c r="L29" s="56">
        <v>3439</v>
      </c>
      <c r="M29" s="57">
        <v>308</v>
      </c>
      <c r="N29" s="56">
        <v>3347.5</v>
      </c>
      <c r="O29" s="57">
        <v>310</v>
      </c>
      <c r="P29" s="56">
        <v>3983</v>
      </c>
      <c r="Q29" s="57">
        <v>363</v>
      </c>
      <c r="R29" s="58">
        <f t="shared" si="0"/>
        <v>10769.5</v>
      </c>
      <c r="S29" s="59">
        <f t="shared" si="1"/>
        <v>981</v>
      </c>
      <c r="T29" s="62">
        <v>17234</v>
      </c>
      <c r="U29" s="63">
        <v>1673</v>
      </c>
      <c r="V29" s="60">
        <f>U29/J29</f>
        <v>152.0909090909091</v>
      </c>
      <c r="W29" s="61">
        <f t="shared" si="2"/>
        <v>10.301255230125523</v>
      </c>
      <c r="X29" s="75">
        <v>16491.5</v>
      </c>
      <c r="Y29" s="76">
        <v>1859</v>
      </c>
      <c r="Z29" s="66">
        <f aca="true" t="shared" si="5" ref="Z29:AA34">IF(X29&lt;&gt;0,-(X29-T29)/X29,"")</f>
        <v>0.04502319376648577</v>
      </c>
      <c r="AA29" s="66">
        <f t="shared" si="5"/>
        <v>-0.10005379236148466</v>
      </c>
      <c r="AB29" s="77">
        <v>7033305.16</v>
      </c>
      <c r="AC29" s="78">
        <v>576173</v>
      </c>
    </row>
    <row r="30" spans="1:29" s="29" customFormat="1" ht="11.25">
      <c r="A30" s="31">
        <v>24</v>
      </c>
      <c r="B30" s="48"/>
      <c r="C30" s="49" t="s">
        <v>98</v>
      </c>
      <c r="D30" s="50" t="s">
        <v>31</v>
      </c>
      <c r="E30" s="51" t="s">
        <v>99</v>
      </c>
      <c r="F30" s="52">
        <v>42881</v>
      </c>
      <c r="G30" s="53" t="s">
        <v>47</v>
      </c>
      <c r="H30" s="54">
        <v>18</v>
      </c>
      <c r="I30" s="54">
        <v>11</v>
      </c>
      <c r="J30" s="91">
        <v>11</v>
      </c>
      <c r="K30" s="55">
        <v>3</v>
      </c>
      <c r="L30" s="56">
        <v>2281.28</v>
      </c>
      <c r="M30" s="57">
        <v>146</v>
      </c>
      <c r="N30" s="56">
        <v>4448.41</v>
      </c>
      <c r="O30" s="57">
        <v>278</v>
      </c>
      <c r="P30" s="56">
        <v>2608.33</v>
      </c>
      <c r="Q30" s="57">
        <v>161</v>
      </c>
      <c r="R30" s="58">
        <f t="shared" si="0"/>
        <v>9338.02</v>
      </c>
      <c r="S30" s="59">
        <f t="shared" si="1"/>
        <v>585</v>
      </c>
      <c r="T30" s="62">
        <v>15139.5</v>
      </c>
      <c r="U30" s="63">
        <v>1011</v>
      </c>
      <c r="V30" s="60">
        <f>U30/J30</f>
        <v>91.9090909090909</v>
      </c>
      <c r="W30" s="61">
        <f t="shared" si="2"/>
        <v>14.974777448071217</v>
      </c>
      <c r="X30" s="64">
        <v>24424.81</v>
      </c>
      <c r="Y30" s="65">
        <v>1672</v>
      </c>
      <c r="Z30" s="66">
        <f t="shared" si="5"/>
        <v>-0.38015894494163927</v>
      </c>
      <c r="AA30" s="66">
        <f t="shared" si="5"/>
        <v>-0.3953349282296651</v>
      </c>
      <c r="AB30" s="67">
        <v>76428.08</v>
      </c>
      <c r="AC30" s="68">
        <v>5221</v>
      </c>
    </row>
    <row r="31" spans="1:29" s="29" customFormat="1" ht="11.25">
      <c r="A31" s="31">
        <v>25</v>
      </c>
      <c r="B31" s="48"/>
      <c r="C31" s="49" t="s">
        <v>53</v>
      </c>
      <c r="D31" s="50"/>
      <c r="E31" s="51" t="s">
        <v>54</v>
      </c>
      <c r="F31" s="52">
        <v>42223</v>
      </c>
      <c r="G31" s="53" t="s">
        <v>46</v>
      </c>
      <c r="H31" s="54">
        <v>50</v>
      </c>
      <c r="I31" s="54">
        <v>1</v>
      </c>
      <c r="J31" s="91">
        <v>1</v>
      </c>
      <c r="K31" s="55">
        <v>35</v>
      </c>
      <c r="L31" s="56">
        <v>0</v>
      </c>
      <c r="M31" s="57">
        <v>0</v>
      </c>
      <c r="N31" s="56">
        <v>0</v>
      </c>
      <c r="O31" s="57">
        <v>0</v>
      </c>
      <c r="P31" s="56">
        <v>0</v>
      </c>
      <c r="Q31" s="57">
        <v>0</v>
      </c>
      <c r="R31" s="58">
        <f t="shared" si="0"/>
        <v>0</v>
      </c>
      <c r="S31" s="59">
        <f t="shared" si="1"/>
        <v>0</v>
      </c>
      <c r="T31" s="62">
        <v>4752</v>
      </c>
      <c r="U31" s="63">
        <v>950</v>
      </c>
      <c r="V31" s="60">
        <f>U31/J31</f>
        <v>950</v>
      </c>
      <c r="W31" s="61">
        <f t="shared" si="2"/>
        <v>5.002105263157895</v>
      </c>
      <c r="X31" s="64">
        <v>3564</v>
      </c>
      <c r="Y31" s="65">
        <v>713</v>
      </c>
      <c r="Z31" s="66">
        <f t="shared" si="5"/>
        <v>0.3333333333333333</v>
      </c>
      <c r="AA31" s="66">
        <f t="shared" si="5"/>
        <v>0.332398316970547</v>
      </c>
      <c r="AB31" s="64">
        <v>470032.09999999986</v>
      </c>
      <c r="AC31" s="65">
        <v>50630</v>
      </c>
    </row>
    <row r="32" spans="1:29" s="29" customFormat="1" ht="11.25">
      <c r="A32" s="31">
        <v>26</v>
      </c>
      <c r="B32" s="48"/>
      <c r="C32" s="49" t="s">
        <v>110</v>
      </c>
      <c r="D32" s="50"/>
      <c r="E32" s="51" t="s">
        <v>110</v>
      </c>
      <c r="F32" s="52">
        <v>32087</v>
      </c>
      <c r="G32" s="53" t="s">
        <v>47</v>
      </c>
      <c r="H32" s="54">
        <v>11</v>
      </c>
      <c r="I32" s="54">
        <v>11</v>
      </c>
      <c r="J32" s="91">
        <v>11</v>
      </c>
      <c r="K32" s="83">
        <v>2</v>
      </c>
      <c r="L32" s="56">
        <v>1718.5</v>
      </c>
      <c r="M32" s="57">
        <v>123</v>
      </c>
      <c r="N32" s="56">
        <v>2591</v>
      </c>
      <c r="O32" s="57">
        <v>195</v>
      </c>
      <c r="P32" s="56">
        <v>2125.5</v>
      </c>
      <c r="Q32" s="57">
        <v>148</v>
      </c>
      <c r="R32" s="58">
        <f t="shared" si="0"/>
        <v>6435</v>
      </c>
      <c r="S32" s="59">
        <f t="shared" si="1"/>
        <v>466</v>
      </c>
      <c r="T32" s="62">
        <v>12742.5</v>
      </c>
      <c r="U32" s="63">
        <v>925</v>
      </c>
      <c r="V32" s="60">
        <f>U32/J32</f>
        <v>84.0909090909091</v>
      </c>
      <c r="W32" s="61">
        <f t="shared" si="2"/>
        <v>13.775675675675675</v>
      </c>
      <c r="X32" s="64">
        <v>23207.5</v>
      </c>
      <c r="Y32" s="65">
        <v>1609</v>
      </c>
      <c r="Z32" s="66">
        <f t="shared" si="5"/>
        <v>-0.4509318108370139</v>
      </c>
      <c r="AA32" s="66">
        <f t="shared" si="5"/>
        <v>-0.42510876320696084</v>
      </c>
      <c r="AB32" s="67">
        <v>35950</v>
      </c>
      <c r="AC32" s="68">
        <v>2534</v>
      </c>
    </row>
    <row r="33" spans="1:29" s="29" customFormat="1" ht="11.25">
      <c r="A33" s="31">
        <v>27</v>
      </c>
      <c r="B33" s="48"/>
      <c r="C33" s="49" t="s">
        <v>104</v>
      </c>
      <c r="D33" s="50" t="s">
        <v>52</v>
      </c>
      <c r="E33" s="51" t="s">
        <v>104</v>
      </c>
      <c r="F33" s="52">
        <v>42881</v>
      </c>
      <c r="G33" s="53" t="s">
        <v>36</v>
      </c>
      <c r="H33" s="54">
        <v>88</v>
      </c>
      <c r="I33" s="54">
        <v>6</v>
      </c>
      <c r="J33" s="91">
        <v>6</v>
      </c>
      <c r="K33" s="55">
        <v>3</v>
      </c>
      <c r="L33" s="56">
        <v>2099.1</v>
      </c>
      <c r="M33" s="57">
        <v>241</v>
      </c>
      <c r="N33" s="56">
        <v>863.9</v>
      </c>
      <c r="O33" s="57">
        <v>92</v>
      </c>
      <c r="P33" s="56">
        <v>977.9</v>
      </c>
      <c r="Q33" s="57">
        <v>115</v>
      </c>
      <c r="R33" s="58">
        <f t="shared" si="0"/>
        <v>3940.9</v>
      </c>
      <c r="S33" s="59">
        <f t="shared" si="1"/>
        <v>448</v>
      </c>
      <c r="T33" s="62">
        <v>6066.41</v>
      </c>
      <c r="U33" s="63">
        <v>693</v>
      </c>
      <c r="V33" s="60">
        <f>U33/J33</f>
        <v>115.5</v>
      </c>
      <c r="W33" s="61">
        <f t="shared" si="2"/>
        <v>8.753838383838383</v>
      </c>
      <c r="X33" s="64">
        <v>52471.14</v>
      </c>
      <c r="Y33" s="65">
        <v>4910</v>
      </c>
      <c r="Z33" s="66">
        <f t="shared" si="5"/>
        <v>-0.8843857785441672</v>
      </c>
      <c r="AA33" s="66">
        <f t="shared" si="5"/>
        <v>-0.8588594704684318</v>
      </c>
      <c r="AB33" s="67">
        <v>192823.59</v>
      </c>
      <c r="AC33" s="68">
        <v>17946</v>
      </c>
    </row>
    <row r="34" spans="1:29" s="29" customFormat="1" ht="11.25">
      <c r="A34" s="31">
        <v>28</v>
      </c>
      <c r="B34" s="48"/>
      <c r="C34" s="49" t="s">
        <v>60</v>
      </c>
      <c r="D34" s="50" t="s">
        <v>39</v>
      </c>
      <c r="E34" s="51" t="s">
        <v>60</v>
      </c>
      <c r="F34" s="52">
        <v>42782</v>
      </c>
      <c r="G34" s="53" t="s">
        <v>36</v>
      </c>
      <c r="H34" s="54">
        <v>393</v>
      </c>
      <c r="I34" s="54">
        <v>1</v>
      </c>
      <c r="J34" s="91">
        <v>1</v>
      </c>
      <c r="K34" s="55">
        <v>18</v>
      </c>
      <c r="L34" s="56">
        <v>0</v>
      </c>
      <c r="M34" s="57">
        <v>0</v>
      </c>
      <c r="N34" s="56">
        <v>0</v>
      </c>
      <c r="O34" s="57">
        <v>0</v>
      </c>
      <c r="P34" s="56">
        <v>0</v>
      </c>
      <c r="Q34" s="57">
        <v>0</v>
      </c>
      <c r="R34" s="58">
        <f t="shared" si="0"/>
        <v>0</v>
      </c>
      <c r="S34" s="59">
        <f t="shared" si="1"/>
        <v>0</v>
      </c>
      <c r="T34" s="62">
        <v>4187.9</v>
      </c>
      <c r="U34" s="63">
        <v>598</v>
      </c>
      <c r="V34" s="60">
        <f>U34/J34</f>
        <v>598</v>
      </c>
      <c r="W34" s="61">
        <f t="shared" si="2"/>
        <v>7.003177257525083</v>
      </c>
      <c r="X34" s="64">
        <v>3257.01</v>
      </c>
      <c r="Y34" s="65">
        <v>286</v>
      </c>
      <c r="Z34" s="66">
        <f t="shared" si="5"/>
        <v>0.2858112194927247</v>
      </c>
      <c r="AA34" s="66">
        <f t="shared" si="5"/>
        <v>1.0909090909090908</v>
      </c>
      <c r="AB34" s="67">
        <v>85613923.79</v>
      </c>
      <c r="AC34" s="68">
        <v>7387117</v>
      </c>
    </row>
    <row r="35" spans="1:29" s="29" customFormat="1" ht="11.25">
      <c r="A35" s="31">
        <v>29</v>
      </c>
      <c r="B35" s="69" t="s">
        <v>30</v>
      </c>
      <c r="C35" s="49" t="s">
        <v>123</v>
      </c>
      <c r="D35" s="50" t="s">
        <v>42</v>
      </c>
      <c r="E35" s="51" t="s">
        <v>124</v>
      </c>
      <c r="F35" s="52">
        <v>42895</v>
      </c>
      <c r="G35" s="53" t="s">
        <v>63</v>
      </c>
      <c r="H35" s="54">
        <v>5</v>
      </c>
      <c r="I35" s="54">
        <v>5</v>
      </c>
      <c r="J35" s="91">
        <v>5</v>
      </c>
      <c r="K35" s="55">
        <v>1</v>
      </c>
      <c r="L35" s="56">
        <v>946.27</v>
      </c>
      <c r="M35" s="57">
        <v>95</v>
      </c>
      <c r="N35" s="56">
        <v>1145.96</v>
      </c>
      <c r="O35" s="57">
        <v>114</v>
      </c>
      <c r="P35" s="56">
        <v>1292.24</v>
      </c>
      <c r="Q35" s="57">
        <v>131</v>
      </c>
      <c r="R35" s="58">
        <f t="shared" si="0"/>
        <v>3384.4700000000003</v>
      </c>
      <c r="S35" s="59">
        <f t="shared" si="1"/>
        <v>340</v>
      </c>
      <c r="T35" s="62">
        <v>5609.31</v>
      </c>
      <c r="U35" s="63">
        <v>566</v>
      </c>
      <c r="V35" s="60">
        <f>U35/J35</f>
        <v>113.2</v>
      </c>
      <c r="W35" s="61">
        <f t="shared" si="2"/>
        <v>9.910441696113075</v>
      </c>
      <c r="X35" s="64"/>
      <c r="Y35" s="65"/>
      <c r="Z35" s="66"/>
      <c r="AA35" s="66"/>
      <c r="AB35" s="67">
        <v>5609.31</v>
      </c>
      <c r="AC35" s="68">
        <v>566</v>
      </c>
    </row>
    <row r="36" spans="1:29" s="29" customFormat="1" ht="11.25">
      <c r="A36" s="31">
        <v>30</v>
      </c>
      <c r="B36" s="48"/>
      <c r="C36" s="49" t="s">
        <v>44</v>
      </c>
      <c r="D36" s="50" t="s">
        <v>42</v>
      </c>
      <c r="E36" s="51" t="s">
        <v>45</v>
      </c>
      <c r="F36" s="52">
        <v>42769</v>
      </c>
      <c r="G36" s="53" t="s">
        <v>46</v>
      </c>
      <c r="H36" s="54">
        <v>31</v>
      </c>
      <c r="I36" s="54">
        <v>1</v>
      </c>
      <c r="J36" s="91">
        <v>1</v>
      </c>
      <c r="K36" s="55">
        <v>9</v>
      </c>
      <c r="L36" s="56">
        <v>0</v>
      </c>
      <c r="M36" s="57">
        <v>0</v>
      </c>
      <c r="N36" s="56">
        <v>0</v>
      </c>
      <c r="O36" s="57">
        <v>0</v>
      </c>
      <c r="P36" s="56">
        <v>0</v>
      </c>
      <c r="Q36" s="57">
        <v>0</v>
      </c>
      <c r="R36" s="58">
        <f t="shared" si="0"/>
        <v>0</v>
      </c>
      <c r="S36" s="59">
        <f t="shared" si="1"/>
        <v>0</v>
      </c>
      <c r="T36" s="62">
        <v>2376</v>
      </c>
      <c r="U36" s="79">
        <v>475</v>
      </c>
      <c r="V36" s="60">
        <f>U36/J36</f>
        <v>475</v>
      </c>
      <c r="W36" s="61">
        <f t="shared" si="2"/>
        <v>5.002105263157895</v>
      </c>
      <c r="X36" s="64">
        <v>594</v>
      </c>
      <c r="Y36" s="65">
        <v>119</v>
      </c>
      <c r="Z36" s="66">
        <f aca="true" t="shared" si="6" ref="Z36:Z62">IF(X36&lt;&gt;0,-(X36-T36)/X36,"")</f>
        <v>3</v>
      </c>
      <c r="AA36" s="66">
        <f aca="true" t="shared" si="7" ref="AA36:AA62">IF(Y36&lt;&gt;0,-(Y36-U36)/Y36,"")</f>
        <v>2.991596638655462</v>
      </c>
      <c r="AB36" s="77">
        <v>635048.6900000001</v>
      </c>
      <c r="AC36" s="78">
        <v>42783</v>
      </c>
    </row>
    <row r="37" spans="1:29" s="29" customFormat="1" ht="11.25">
      <c r="A37" s="31">
        <v>31</v>
      </c>
      <c r="B37" s="80"/>
      <c r="C37" s="70" t="s">
        <v>67</v>
      </c>
      <c r="D37" s="71" t="s">
        <v>38</v>
      </c>
      <c r="E37" s="72" t="s">
        <v>68</v>
      </c>
      <c r="F37" s="73">
        <v>42832</v>
      </c>
      <c r="G37" s="53" t="s">
        <v>41</v>
      </c>
      <c r="H37" s="74">
        <v>330</v>
      </c>
      <c r="I37" s="74">
        <v>4</v>
      </c>
      <c r="J37" s="91">
        <v>4</v>
      </c>
      <c r="K37" s="55">
        <v>10</v>
      </c>
      <c r="L37" s="56">
        <v>767</v>
      </c>
      <c r="M37" s="57">
        <v>60</v>
      </c>
      <c r="N37" s="56">
        <v>1001</v>
      </c>
      <c r="O37" s="57">
        <v>85</v>
      </c>
      <c r="P37" s="56">
        <v>934</v>
      </c>
      <c r="Q37" s="57">
        <v>78</v>
      </c>
      <c r="R37" s="58">
        <f t="shared" si="0"/>
        <v>2702</v>
      </c>
      <c r="S37" s="59">
        <f t="shared" si="1"/>
        <v>223</v>
      </c>
      <c r="T37" s="62">
        <v>5031</v>
      </c>
      <c r="U37" s="63">
        <v>467</v>
      </c>
      <c r="V37" s="60">
        <f>U37/J37</f>
        <v>116.75</v>
      </c>
      <c r="W37" s="61">
        <f t="shared" si="2"/>
        <v>10.773019271948607</v>
      </c>
      <c r="X37" s="75">
        <v>16882</v>
      </c>
      <c r="Y37" s="76">
        <v>1653</v>
      </c>
      <c r="Z37" s="66">
        <f t="shared" si="6"/>
        <v>-0.7019902855111954</v>
      </c>
      <c r="AA37" s="66">
        <f t="shared" si="7"/>
        <v>-0.7174833635813672</v>
      </c>
      <c r="AB37" s="77">
        <v>10122423</v>
      </c>
      <c r="AC37" s="78">
        <v>838502</v>
      </c>
    </row>
    <row r="38" spans="1:29" s="29" customFormat="1" ht="11.25">
      <c r="A38" s="31">
        <v>32</v>
      </c>
      <c r="B38" s="48"/>
      <c r="C38" s="49" t="s">
        <v>82</v>
      </c>
      <c r="D38" s="50" t="s">
        <v>35</v>
      </c>
      <c r="E38" s="51" t="s">
        <v>82</v>
      </c>
      <c r="F38" s="52">
        <v>42867</v>
      </c>
      <c r="G38" s="53" t="s">
        <v>47</v>
      </c>
      <c r="H38" s="54">
        <v>22</v>
      </c>
      <c r="I38" s="54">
        <v>4</v>
      </c>
      <c r="J38" s="91">
        <v>4</v>
      </c>
      <c r="K38" s="55">
        <v>5</v>
      </c>
      <c r="L38" s="56">
        <v>382</v>
      </c>
      <c r="M38" s="57">
        <v>30</v>
      </c>
      <c r="N38" s="56">
        <v>1893</v>
      </c>
      <c r="O38" s="57">
        <v>175</v>
      </c>
      <c r="P38" s="56">
        <v>362</v>
      </c>
      <c r="Q38" s="57">
        <v>27</v>
      </c>
      <c r="R38" s="58">
        <f t="shared" si="0"/>
        <v>2637</v>
      </c>
      <c r="S38" s="59">
        <f t="shared" si="1"/>
        <v>232</v>
      </c>
      <c r="T38" s="62">
        <v>4733</v>
      </c>
      <c r="U38" s="63">
        <v>401</v>
      </c>
      <c r="V38" s="60">
        <f>U38/J38</f>
        <v>100.25</v>
      </c>
      <c r="W38" s="61">
        <f t="shared" si="2"/>
        <v>11.802992518703242</v>
      </c>
      <c r="X38" s="64">
        <v>7813</v>
      </c>
      <c r="Y38" s="65">
        <v>585</v>
      </c>
      <c r="Z38" s="66">
        <f t="shared" si="6"/>
        <v>-0.3942147702547037</v>
      </c>
      <c r="AA38" s="66">
        <f t="shared" si="7"/>
        <v>-0.3145299145299145</v>
      </c>
      <c r="AB38" s="67">
        <v>73481.54</v>
      </c>
      <c r="AC38" s="68">
        <v>5949</v>
      </c>
    </row>
    <row r="39" spans="1:29" s="29" customFormat="1" ht="11.25">
      <c r="A39" s="31">
        <v>33</v>
      </c>
      <c r="B39" s="80"/>
      <c r="C39" s="70" t="s">
        <v>85</v>
      </c>
      <c r="D39" s="71" t="s">
        <v>31</v>
      </c>
      <c r="E39" s="72" t="s">
        <v>86</v>
      </c>
      <c r="F39" s="73">
        <v>42867</v>
      </c>
      <c r="G39" s="53" t="s">
        <v>43</v>
      </c>
      <c r="H39" s="74">
        <v>290</v>
      </c>
      <c r="I39" s="74">
        <v>4</v>
      </c>
      <c r="J39" s="91">
        <v>4</v>
      </c>
      <c r="K39" s="55">
        <v>5</v>
      </c>
      <c r="L39" s="56">
        <v>1248.03</v>
      </c>
      <c r="M39" s="57">
        <v>87</v>
      </c>
      <c r="N39" s="56">
        <v>811.17</v>
      </c>
      <c r="O39" s="57">
        <v>48</v>
      </c>
      <c r="P39" s="56">
        <v>736.25</v>
      </c>
      <c r="Q39" s="57">
        <v>47</v>
      </c>
      <c r="R39" s="58">
        <f t="shared" si="0"/>
        <v>2795.45</v>
      </c>
      <c r="S39" s="59">
        <f t="shared" si="1"/>
        <v>182</v>
      </c>
      <c r="T39" s="62">
        <v>5725.92</v>
      </c>
      <c r="U39" s="63">
        <v>393</v>
      </c>
      <c r="V39" s="60">
        <f>U39/J39</f>
        <v>98.25</v>
      </c>
      <c r="W39" s="61">
        <f t="shared" si="2"/>
        <v>14.569770992366413</v>
      </c>
      <c r="X39" s="75">
        <v>121287.85</v>
      </c>
      <c r="Y39" s="76">
        <v>9004</v>
      </c>
      <c r="Z39" s="66">
        <f t="shared" si="6"/>
        <v>-0.9527906546286375</v>
      </c>
      <c r="AA39" s="66">
        <f t="shared" si="7"/>
        <v>-0.9563527321190582</v>
      </c>
      <c r="AB39" s="77">
        <v>2640051.11</v>
      </c>
      <c r="AC39" s="78">
        <v>209199</v>
      </c>
    </row>
    <row r="40" spans="1:29" s="29" customFormat="1" ht="11.25">
      <c r="A40" s="31">
        <v>34</v>
      </c>
      <c r="B40" s="48"/>
      <c r="C40" s="49" t="s">
        <v>72</v>
      </c>
      <c r="D40" s="50" t="s">
        <v>38</v>
      </c>
      <c r="E40" s="51" t="s">
        <v>73</v>
      </c>
      <c r="F40" s="52">
        <v>42846</v>
      </c>
      <c r="G40" s="53" t="s">
        <v>36</v>
      </c>
      <c r="H40" s="54">
        <v>246</v>
      </c>
      <c r="I40" s="54">
        <v>6</v>
      </c>
      <c r="J40" s="91">
        <v>6</v>
      </c>
      <c r="K40" s="55">
        <v>8</v>
      </c>
      <c r="L40" s="56">
        <v>142</v>
      </c>
      <c r="M40" s="57">
        <v>14</v>
      </c>
      <c r="N40" s="56">
        <v>206</v>
      </c>
      <c r="O40" s="57">
        <v>23</v>
      </c>
      <c r="P40" s="56">
        <v>358.5</v>
      </c>
      <c r="Q40" s="57">
        <v>42</v>
      </c>
      <c r="R40" s="58">
        <f t="shared" si="0"/>
        <v>706.5</v>
      </c>
      <c r="S40" s="59">
        <f t="shared" si="1"/>
        <v>79</v>
      </c>
      <c r="T40" s="62">
        <v>2423.6</v>
      </c>
      <c r="U40" s="63">
        <v>300</v>
      </c>
      <c r="V40" s="60">
        <f>U40/J40</f>
        <v>50</v>
      </c>
      <c r="W40" s="61">
        <f t="shared" si="2"/>
        <v>8.078666666666667</v>
      </c>
      <c r="X40" s="64">
        <v>30715.37</v>
      </c>
      <c r="Y40" s="65">
        <v>2745</v>
      </c>
      <c r="Z40" s="66">
        <f t="shared" si="6"/>
        <v>-0.921094878557543</v>
      </c>
      <c r="AA40" s="66">
        <f t="shared" si="7"/>
        <v>-0.8907103825136612</v>
      </c>
      <c r="AB40" s="67">
        <v>4654306.54</v>
      </c>
      <c r="AC40" s="68">
        <v>404674</v>
      </c>
    </row>
    <row r="41" spans="1:29" s="29" customFormat="1" ht="11.25">
      <c r="A41" s="31">
        <v>35</v>
      </c>
      <c r="B41" s="48"/>
      <c r="C41" s="49" t="s">
        <v>56</v>
      </c>
      <c r="D41" s="50"/>
      <c r="E41" s="51" t="s">
        <v>56</v>
      </c>
      <c r="F41" s="52">
        <v>42314</v>
      </c>
      <c r="G41" s="53" t="s">
        <v>46</v>
      </c>
      <c r="H41" s="54">
        <v>25</v>
      </c>
      <c r="I41" s="54">
        <v>1</v>
      </c>
      <c r="J41" s="91">
        <v>1</v>
      </c>
      <c r="K41" s="55">
        <v>26</v>
      </c>
      <c r="L41" s="67">
        <v>0</v>
      </c>
      <c r="M41" s="68">
        <v>0</v>
      </c>
      <c r="N41" s="67">
        <v>0</v>
      </c>
      <c r="O41" s="68">
        <v>0</v>
      </c>
      <c r="P41" s="67">
        <v>0</v>
      </c>
      <c r="Q41" s="68">
        <v>0</v>
      </c>
      <c r="R41" s="58">
        <f t="shared" si="0"/>
        <v>0</v>
      </c>
      <c r="S41" s="59">
        <f t="shared" si="1"/>
        <v>0</v>
      </c>
      <c r="T41" s="62">
        <v>1425.6</v>
      </c>
      <c r="U41" s="79">
        <v>285</v>
      </c>
      <c r="V41" s="60">
        <f>U41/J41</f>
        <v>285</v>
      </c>
      <c r="W41" s="61">
        <f t="shared" si="2"/>
        <v>5.002105263157895</v>
      </c>
      <c r="X41" s="64">
        <v>3020.35</v>
      </c>
      <c r="Y41" s="65">
        <v>604</v>
      </c>
      <c r="Z41" s="66">
        <f t="shared" si="6"/>
        <v>-0.5280017216547751</v>
      </c>
      <c r="AA41" s="66">
        <f t="shared" si="7"/>
        <v>-0.5281456953642384</v>
      </c>
      <c r="AB41" s="77">
        <v>235072.98000000004</v>
      </c>
      <c r="AC41" s="78">
        <v>23786</v>
      </c>
    </row>
    <row r="42" spans="1:29" s="29" customFormat="1" ht="11.25">
      <c r="A42" s="31">
        <v>36</v>
      </c>
      <c r="B42" s="48"/>
      <c r="C42" s="49" t="s">
        <v>57</v>
      </c>
      <c r="D42" s="50"/>
      <c r="E42" s="51" t="s">
        <v>57</v>
      </c>
      <c r="F42" s="52">
        <v>42279</v>
      </c>
      <c r="G42" s="53" t="s">
        <v>46</v>
      </c>
      <c r="H42" s="54">
        <v>7</v>
      </c>
      <c r="I42" s="54">
        <v>1</v>
      </c>
      <c r="J42" s="91">
        <v>1</v>
      </c>
      <c r="K42" s="55">
        <v>16</v>
      </c>
      <c r="L42" s="67">
        <v>0</v>
      </c>
      <c r="M42" s="68">
        <v>0</v>
      </c>
      <c r="N42" s="67">
        <v>0</v>
      </c>
      <c r="O42" s="68">
        <v>0</v>
      </c>
      <c r="P42" s="67">
        <v>0</v>
      </c>
      <c r="Q42" s="68">
        <v>0</v>
      </c>
      <c r="R42" s="58">
        <f t="shared" si="0"/>
        <v>0</v>
      </c>
      <c r="S42" s="59">
        <f t="shared" si="1"/>
        <v>0</v>
      </c>
      <c r="T42" s="62">
        <v>1425.6</v>
      </c>
      <c r="U42" s="63">
        <v>285</v>
      </c>
      <c r="V42" s="60">
        <f>U42/J42</f>
        <v>285</v>
      </c>
      <c r="W42" s="61">
        <f t="shared" si="2"/>
        <v>5.002105263157895</v>
      </c>
      <c r="X42" s="64">
        <v>2019.6</v>
      </c>
      <c r="Y42" s="65">
        <v>404</v>
      </c>
      <c r="Z42" s="66">
        <f t="shared" si="6"/>
        <v>-0.29411764705882354</v>
      </c>
      <c r="AA42" s="66">
        <f t="shared" si="7"/>
        <v>-0.29455445544554454</v>
      </c>
      <c r="AB42" s="64">
        <v>228428.49000000002</v>
      </c>
      <c r="AC42" s="65">
        <v>21056</v>
      </c>
    </row>
    <row r="43" spans="1:29" s="29" customFormat="1" ht="11.25">
      <c r="A43" s="31">
        <v>37</v>
      </c>
      <c r="B43" s="48"/>
      <c r="C43" s="49" t="s">
        <v>55</v>
      </c>
      <c r="D43" s="50"/>
      <c r="E43" s="51" t="s">
        <v>55</v>
      </c>
      <c r="F43" s="52">
        <v>42657</v>
      </c>
      <c r="G43" s="53" t="s">
        <v>46</v>
      </c>
      <c r="H43" s="54">
        <v>133</v>
      </c>
      <c r="I43" s="54">
        <v>1</v>
      </c>
      <c r="J43" s="91">
        <v>1</v>
      </c>
      <c r="K43" s="55">
        <v>8</v>
      </c>
      <c r="L43" s="56">
        <v>0</v>
      </c>
      <c r="M43" s="57">
        <v>0</v>
      </c>
      <c r="N43" s="56">
        <v>0</v>
      </c>
      <c r="O43" s="57">
        <v>0</v>
      </c>
      <c r="P43" s="56">
        <v>0</v>
      </c>
      <c r="Q43" s="57">
        <v>0</v>
      </c>
      <c r="R43" s="58">
        <f t="shared" si="0"/>
        <v>0</v>
      </c>
      <c r="S43" s="59">
        <f t="shared" si="1"/>
        <v>0</v>
      </c>
      <c r="T43" s="62">
        <v>1425.6</v>
      </c>
      <c r="U43" s="79">
        <v>285</v>
      </c>
      <c r="V43" s="60">
        <f>U43/J43</f>
        <v>285</v>
      </c>
      <c r="W43" s="61">
        <f t="shared" si="2"/>
        <v>5.002105263157895</v>
      </c>
      <c r="X43" s="64">
        <v>5702.4</v>
      </c>
      <c r="Y43" s="65">
        <v>1140</v>
      </c>
      <c r="Z43" s="66">
        <f t="shared" si="6"/>
        <v>-0.7499999999999999</v>
      </c>
      <c r="AA43" s="66">
        <f t="shared" si="7"/>
        <v>-0.75</v>
      </c>
      <c r="AB43" s="77">
        <v>139767.61000000002</v>
      </c>
      <c r="AC43" s="78">
        <v>14245</v>
      </c>
    </row>
    <row r="44" spans="1:29" s="29" customFormat="1" ht="11.25">
      <c r="A44" s="31">
        <v>38</v>
      </c>
      <c r="B44" s="48"/>
      <c r="C44" s="49" t="s">
        <v>70</v>
      </c>
      <c r="D44" s="50" t="s">
        <v>37</v>
      </c>
      <c r="E44" s="51" t="s">
        <v>70</v>
      </c>
      <c r="F44" s="52">
        <v>42846</v>
      </c>
      <c r="G44" s="53" t="s">
        <v>46</v>
      </c>
      <c r="H44" s="54">
        <v>57</v>
      </c>
      <c r="I44" s="54">
        <v>1</v>
      </c>
      <c r="J44" s="91">
        <v>1</v>
      </c>
      <c r="K44" s="55">
        <v>6</v>
      </c>
      <c r="L44" s="56">
        <v>0</v>
      </c>
      <c r="M44" s="57">
        <v>0</v>
      </c>
      <c r="N44" s="56">
        <v>0</v>
      </c>
      <c r="O44" s="57">
        <v>0</v>
      </c>
      <c r="P44" s="56">
        <v>0</v>
      </c>
      <c r="Q44" s="57">
        <v>0</v>
      </c>
      <c r="R44" s="58">
        <f t="shared" si="0"/>
        <v>0</v>
      </c>
      <c r="S44" s="59">
        <f t="shared" si="1"/>
        <v>0</v>
      </c>
      <c r="T44" s="62">
        <v>1425.6</v>
      </c>
      <c r="U44" s="79">
        <v>285</v>
      </c>
      <c r="V44" s="60">
        <f>U44/J44</f>
        <v>285</v>
      </c>
      <c r="W44" s="61">
        <f t="shared" si="2"/>
        <v>5.002105263157895</v>
      </c>
      <c r="X44" s="64">
        <v>315</v>
      </c>
      <c r="Y44" s="65">
        <v>37</v>
      </c>
      <c r="Z44" s="66">
        <f t="shared" si="6"/>
        <v>3.5257142857142854</v>
      </c>
      <c r="AA44" s="66">
        <f t="shared" si="7"/>
        <v>6.702702702702703</v>
      </c>
      <c r="AB44" s="77">
        <v>119817.82</v>
      </c>
      <c r="AC44" s="78">
        <v>11115</v>
      </c>
    </row>
    <row r="45" spans="1:29" s="29" customFormat="1" ht="11.25">
      <c r="A45" s="31">
        <v>39</v>
      </c>
      <c r="B45" s="48"/>
      <c r="C45" s="49" t="s">
        <v>79</v>
      </c>
      <c r="D45" s="50" t="s">
        <v>31</v>
      </c>
      <c r="E45" s="51" t="s">
        <v>79</v>
      </c>
      <c r="F45" s="52">
        <v>42860</v>
      </c>
      <c r="G45" s="53" t="s">
        <v>51</v>
      </c>
      <c r="H45" s="54">
        <v>91</v>
      </c>
      <c r="I45" s="54">
        <v>2</v>
      </c>
      <c r="J45" s="91">
        <v>2</v>
      </c>
      <c r="K45" s="55">
        <v>6</v>
      </c>
      <c r="L45" s="56">
        <v>552</v>
      </c>
      <c r="M45" s="57">
        <v>73</v>
      </c>
      <c r="N45" s="56">
        <v>266</v>
      </c>
      <c r="O45" s="57">
        <v>61</v>
      </c>
      <c r="P45" s="56">
        <v>300</v>
      </c>
      <c r="Q45" s="57">
        <v>45</v>
      </c>
      <c r="R45" s="58">
        <f t="shared" si="0"/>
        <v>1118</v>
      </c>
      <c r="S45" s="59">
        <f t="shared" si="1"/>
        <v>179</v>
      </c>
      <c r="T45" s="62">
        <v>1567</v>
      </c>
      <c r="U45" s="63">
        <v>278</v>
      </c>
      <c r="V45" s="60">
        <f>U45/J45</f>
        <v>139</v>
      </c>
      <c r="W45" s="61">
        <f t="shared" si="2"/>
        <v>5.636690647482014</v>
      </c>
      <c r="X45" s="64">
        <v>1215</v>
      </c>
      <c r="Y45" s="65">
        <v>113</v>
      </c>
      <c r="Z45" s="66">
        <f t="shared" si="6"/>
        <v>0.2897119341563786</v>
      </c>
      <c r="AA45" s="66">
        <f t="shared" si="7"/>
        <v>1.4601769911504425</v>
      </c>
      <c r="AB45" s="67">
        <v>214137.56</v>
      </c>
      <c r="AC45" s="68">
        <v>19897</v>
      </c>
    </row>
    <row r="46" spans="1:29" s="29" customFormat="1" ht="11.25">
      <c r="A46" s="31">
        <v>40</v>
      </c>
      <c r="B46" s="48"/>
      <c r="C46" s="49" t="s">
        <v>113</v>
      </c>
      <c r="D46" s="50" t="s">
        <v>31</v>
      </c>
      <c r="E46" s="51" t="s">
        <v>113</v>
      </c>
      <c r="F46" s="52">
        <v>42888</v>
      </c>
      <c r="G46" s="53" t="s">
        <v>59</v>
      </c>
      <c r="H46" s="54">
        <v>80</v>
      </c>
      <c r="I46" s="54">
        <v>11</v>
      </c>
      <c r="J46" s="91">
        <v>11</v>
      </c>
      <c r="K46" s="55">
        <v>2</v>
      </c>
      <c r="L46" s="56">
        <v>1693</v>
      </c>
      <c r="M46" s="57">
        <v>168</v>
      </c>
      <c r="N46" s="56">
        <v>631</v>
      </c>
      <c r="O46" s="57">
        <v>56</v>
      </c>
      <c r="P46" s="56">
        <v>400</v>
      </c>
      <c r="Q46" s="57">
        <v>38</v>
      </c>
      <c r="R46" s="58">
        <f t="shared" si="0"/>
        <v>2724</v>
      </c>
      <c r="S46" s="59">
        <f t="shared" si="1"/>
        <v>262</v>
      </c>
      <c r="T46" s="95">
        <v>2724</v>
      </c>
      <c r="U46" s="96">
        <v>262</v>
      </c>
      <c r="V46" s="60"/>
      <c r="W46" s="61">
        <f t="shared" si="2"/>
        <v>10.396946564885496</v>
      </c>
      <c r="X46" s="64">
        <v>35153</v>
      </c>
      <c r="Y46" s="65">
        <v>3465</v>
      </c>
      <c r="Z46" s="66">
        <f t="shared" si="6"/>
        <v>-0.9225101698290331</v>
      </c>
      <c r="AA46" s="66">
        <f t="shared" si="7"/>
        <v>-0.9243867243867244</v>
      </c>
      <c r="AB46" s="67">
        <v>37877</v>
      </c>
      <c r="AC46" s="68">
        <v>3727</v>
      </c>
    </row>
    <row r="47" spans="1:29" s="29" customFormat="1" ht="11.25">
      <c r="A47" s="31">
        <v>41</v>
      </c>
      <c r="B47" s="48"/>
      <c r="C47" s="49" t="s">
        <v>34</v>
      </c>
      <c r="D47" s="50" t="s">
        <v>35</v>
      </c>
      <c r="E47" s="51" t="s">
        <v>34</v>
      </c>
      <c r="F47" s="52">
        <v>42755</v>
      </c>
      <c r="G47" s="53" t="s">
        <v>36</v>
      </c>
      <c r="H47" s="54">
        <v>14</v>
      </c>
      <c r="I47" s="54">
        <v>1</v>
      </c>
      <c r="J47" s="91">
        <v>1</v>
      </c>
      <c r="K47" s="55">
        <v>12</v>
      </c>
      <c r="L47" s="56">
        <v>0</v>
      </c>
      <c r="M47" s="57">
        <v>0</v>
      </c>
      <c r="N47" s="56">
        <v>0</v>
      </c>
      <c r="O47" s="57">
        <v>0</v>
      </c>
      <c r="P47" s="56">
        <v>0</v>
      </c>
      <c r="Q47" s="57">
        <v>0</v>
      </c>
      <c r="R47" s="58">
        <f t="shared" si="0"/>
        <v>0</v>
      </c>
      <c r="S47" s="59">
        <f t="shared" si="1"/>
        <v>0</v>
      </c>
      <c r="T47" s="62">
        <v>1794.85</v>
      </c>
      <c r="U47" s="63">
        <v>257</v>
      </c>
      <c r="V47" s="60">
        <f>U47/J47</f>
        <v>257</v>
      </c>
      <c r="W47" s="61">
        <f t="shared" si="2"/>
        <v>6.983852140077821</v>
      </c>
      <c r="X47" s="64">
        <v>5312.73</v>
      </c>
      <c r="Y47" s="65">
        <v>760</v>
      </c>
      <c r="Z47" s="66">
        <f t="shared" si="6"/>
        <v>-0.6621605088156183</v>
      </c>
      <c r="AA47" s="66">
        <f t="shared" si="7"/>
        <v>-0.6618421052631579</v>
      </c>
      <c r="AB47" s="67">
        <v>21301875.38</v>
      </c>
      <c r="AC47" s="68">
        <v>1803961</v>
      </c>
    </row>
    <row r="48" spans="1:29" s="29" customFormat="1" ht="11.25">
      <c r="A48" s="31">
        <v>42</v>
      </c>
      <c r="B48" s="48"/>
      <c r="C48" s="49" t="s">
        <v>84</v>
      </c>
      <c r="D48" s="50" t="s">
        <v>38</v>
      </c>
      <c r="E48" s="51" t="s">
        <v>84</v>
      </c>
      <c r="F48" s="52">
        <v>42867</v>
      </c>
      <c r="G48" s="53" t="s">
        <v>36</v>
      </c>
      <c r="H48" s="54">
        <v>151</v>
      </c>
      <c r="I48" s="54">
        <v>5</v>
      </c>
      <c r="J48" s="91">
        <v>5</v>
      </c>
      <c r="K48" s="55">
        <v>5</v>
      </c>
      <c r="L48" s="56">
        <v>0</v>
      </c>
      <c r="M48" s="57">
        <v>0</v>
      </c>
      <c r="N48" s="56">
        <v>59.5</v>
      </c>
      <c r="O48" s="57">
        <v>7</v>
      </c>
      <c r="P48" s="56">
        <v>115.5</v>
      </c>
      <c r="Q48" s="57">
        <v>15</v>
      </c>
      <c r="R48" s="58">
        <f t="shared" si="0"/>
        <v>175</v>
      </c>
      <c r="S48" s="59">
        <f t="shared" si="1"/>
        <v>22</v>
      </c>
      <c r="T48" s="62">
        <v>1437</v>
      </c>
      <c r="U48" s="63">
        <v>183</v>
      </c>
      <c r="V48" s="60">
        <f>U48/J48</f>
        <v>36.6</v>
      </c>
      <c r="W48" s="61">
        <f t="shared" si="2"/>
        <v>7.852459016393443</v>
      </c>
      <c r="X48" s="64">
        <v>24113.37</v>
      </c>
      <c r="Y48" s="65">
        <v>2316</v>
      </c>
      <c r="Z48" s="66">
        <f t="shared" si="6"/>
        <v>-0.9404065047730782</v>
      </c>
      <c r="AA48" s="66">
        <f t="shared" si="7"/>
        <v>-0.9209844559585493</v>
      </c>
      <c r="AB48" s="67">
        <v>531966.67</v>
      </c>
      <c r="AC48" s="68">
        <v>47209</v>
      </c>
    </row>
    <row r="49" spans="1:29" s="29" customFormat="1" ht="11.25">
      <c r="A49" s="31">
        <v>43</v>
      </c>
      <c r="B49" s="48"/>
      <c r="C49" s="49" t="s">
        <v>96</v>
      </c>
      <c r="D49" s="50" t="s">
        <v>37</v>
      </c>
      <c r="E49" s="51" t="s">
        <v>95</v>
      </c>
      <c r="F49" s="52">
        <v>42874</v>
      </c>
      <c r="G49" s="53" t="s">
        <v>49</v>
      </c>
      <c r="H49" s="54">
        <v>125</v>
      </c>
      <c r="I49" s="54">
        <v>6</v>
      </c>
      <c r="J49" s="91">
        <v>6</v>
      </c>
      <c r="K49" s="55">
        <v>4</v>
      </c>
      <c r="L49" s="56">
        <v>98</v>
      </c>
      <c r="M49" s="57">
        <v>12</v>
      </c>
      <c r="N49" s="56">
        <v>994</v>
      </c>
      <c r="O49" s="57">
        <v>116</v>
      </c>
      <c r="P49" s="56">
        <v>93</v>
      </c>
      <c r="Q49" s="57">
        <v>11</v>
      </c>
      <c r="R49" s="58">
        <f t="shared" si="0"/>
        <v>1185</v>
      </c>
      <c r="S49" s="59">
        <f t="shared" si="1"/>
        <v>139</v>
      </c>
      <c r="T49" s="62">
        <v>1481</v>
      </c>
      <c r="U49" s="63">
        <v>177</v>
      </c>
      <c r="V49" s="60">
        <f>U49/J49</f>
        <v>29.5</v>
      </c>
      <c r="W49" s="61">
        <f t="shared" si="2"/>
        <v>8.36723163841808</v>
      </c>
      <c r="X49" s="64">
        <v>9144.25</v>
      </c>
      <c r="Y49" s="65">
        <v>1258</v>
      </c>
      <c r="Z49" s="66">
        <f t="shared" si="6"/>
        <v>-0.838040298548268</v>
      </c>
      <c r="AA49" s="66">
        <f t="shared" si="7"/>
        <v>-0.8593004769475358</v>
      </c>
      <c r="AB49" s="67">
        <v>321379.31</v>
      </c>
      <c r="AC49" s="68">
        <v>29900</v>
      </c>
    </row>
    <row r="50" spans="1:29" s="29" customFormat="1" ht="11.25">
      <c r="A50" s="31">
        <v>44</v>
      </c>
      <c r="B50" s="48"/>
      <c r="C50" s="49" t="s">
        <v>58</v>
      </c>
      <c r="D50" s="50"/>
      <c r="E50" s="51" t="s">
        <v>58</v>
      </c>
      <c r="F50" s="52">
        <v>42629</v>
      </c>
      <c r="G50" s="53" t="s">
        <v>48</v>
      </c>
      <c r="H50" s="54">
        <v>19</v>
      </c>
      <c r="I50" s="54">
        <v>1</v>
      </c>
      <c r="J50" s="91">
        <v>1</v>
      </c>
      <c r="K50" s="55">
        <v>21</v>
      </c>
      <c r="L50" s="56">
        <v>0</v>
      </c>
      <c r="M50" s="57">
        <v>0</v>
      </c>
      <c r="N50" s="56">
        <v>0</v>
      </c>
      <c r="O50" s="57">
        <v>0</v>
      </c>
      <c r="P50" s="56">
        <v>0</v>
      </c>
      <c r="Q50" s="57">
        <v>0</v>
      </c>
      <c r="R50" s="58">
        <f t="shared" si="0"/>
        <v>0</v>
      </c>
      <c r="S50" s="59">
        <f t="shared" si="1"/>
        <v>0</v>
      </c>
      <c r="T50" s="62">
        <v>712.8</v>
      </c>
      <c r="U50" s="63">
        <v>143</v>
      </c>
      <c r="V50" s="60">
        <f>U50/J50</f>
        <v>143</v>
      </c>
      <c r="W50" s="61">
        <f t="shared" si="2"/>
        <v>4.984615384615385</v>
      </c>
      <c r="X50" s="64">
        <v>1425.6</v>
      </c>
      <c r="Y50" s="65">
        <v>285</v>
      </c>
      <c r="Z50" s="66">
        <f t="shared" si="6"/>
        <v>-0.5</v>
      </c>
      <c r="AA50" s="66">
        <f t="shared" si="7"/>
        <v>-0.4982456140350877</v>
      </c>
      <c r="AB50" s="67">
        <v>229369.98</v>
      </c>
      <c r="AC50" s="68">
        <v>25730</v>
      </c>
    </row>
    <row r="51" spans="1:29" s="29" customFormat="1" ht="11.25">
      <c r="A51" s="31">
        <v>45</v>
      </c>
      <c r="B51" s="48"/>
      <c r="C51" s="49" t="s">
        <v>112</v>
      </c>
      <c r="D51" s="50" t="s">
        <v>35</v>
      </c>
      <c r="E51" s="51" t="s">
        <v>112</v>
      </c>
      <c r="F51" s="52">
        <v>42888</v>
      </c>
      <c r="G51" s="53" t="s">
        <v>49</v>
      </c>
      <c r="H51" s="54">
        <v>25</v>
      </c>
      <c r="I51" s="54">
        <v>7</v>
      </c>
      <c r="J51" s="91">
        <v>7</v>
      </c>
      <c r="K51" s="55">
        <v>2</v>
      </c>
      <c r="L51" s="56">
        <v>242</v>
      </c>
      <c r="M51" s="57">
        <v>28</v>
      </c>
      <c r="N51" s="56">
        <v>126</v>
      </c>
      <c r="O51" s="57">
        <v>16</v>
      </c>
      <c r="P51" s="56">
        <v>610</v>
      </c>
      <c r="Q51" s="57">
        <v>62</v>
      </c>
      <c r="R51" s="58">
        <f t="shared" si="0"/>
        <v>978</v>
      </c>
      <c r="S51" s="59">
        <f t="shared" si="1"/>
        <v>106</v>
      </c>
      <c r="T51" s="62">
        <v>1124</v>
      </c>
      <c r="U51" s="63">
        <v>123</v>
      </c>
      <c r="V51" s="60">
        <f>U51/J51</f>
        <v>17.571428571428573</v>
      </c>
      <c r="W51" s="61">
        <f t="shared" si="2"/>
        <v>9.138211382113822</v>
      </c>
      <c r="X51" s="64">
        <v>8615.47</v>
      </c>
      <c r="Y51" s="65">
        <v>866</v>
      </c>
      <c r="Z51" s="66">
        <f t="shared" si="6"/>
        <v>-0.8695370072671601</v>
      </c>
      <c r="AA51" s="66">
        <f t="shared" si="7"/>
        <v>-0.8579676674364896</v>
      </c>
      <c r="AB51" s="67">
        <v>9739.47</v>
      </c>
      <c r="AC51" s="68">
        <v>989</v>
      </c>
    </row>
    <row r="52" spans="1:29" s="29" customFormat="1" ht="11.25">
      <c r="A52" s="31">
        <v>46</v>
      </c>
      <c r="B52" s="48"/>
      <c r="C52" s="49" t="s">
        <v>93</v>
      </c>
      <c r="D52" s="50" t="s">
        <v>35</v>
      </c>
      <c r="E52" s="51" t="s">
        <v>94</v>
      </c>
      <c r="F52" s="52">
        <v>42874</v>
      </c>
      <c r="G52" s="53" t="s">
        <v>36</v>
      </c>
      <c r="H52" s="54">
        <v>252</v>
      </c>
      <c r="I52" s="54">
        <v>1</v>
      </c>
      <c r="J52" s="91">
        <v>1</v>
      </c>
      <c r="K52" s="55">
        <v>4</v>
      </c>
      <c r="L52" s="56">
        <v>0</v>
      </c>
      <c r="M52" s="57">
        <v>0</v>
      </c>
      <c r="N52" s="56">
        <v>153</v>
      </c>
      <c r="O52" s="57">
        <v>24</v>
      </c>
      <c r="P52" s="56">
        <v>264</v>
      </c>
      <c r="Q52" s="57">
        <v>42</v>
      </c>
      <c r="R52" s="58">
        <f t="shared" si="0"/>
        <v>417</v>
      </c>
      <c r="S52" s="59">
        <f t="shared" si="1"/>
        <v>66</v>
      </c>
      <c r="T52" s="62">
        <v>764</v>
      </c>
      <c r="U52" s="63">
        <v>121</v>
      </c>
      <c r="V52" s="60">
        <f>U52/J52</f>
        <v>121</v>
      </c>
      <c r="W52" s="61">
        <f t="shared" si="2"/>
        <v>6.31404958677686</v>
      </c>
      <c r="X52" s="64">
        <v>8950.42</v>
      </c>
      <c r="Y52" s="65">
        <v>651</v>
      </c>
      <c r="Z52" s="66">
        <f t="shared" si="6"/>
        <v>-0.9146408771878861</v>
      </c>
      <c r="AA52" s="66">
        <f t="shared" si="7"/>
        <v>-0.8141321044546851</v>
      </c>
      <c r="AB52" s="67">
        <v>605203.5</v>
      </c>
      <c r="AC52" s="68">
        <v>50989</v>
      </c>
    </row>
    <row r="53" spans="1:29" s="29" customFormat="1" ht="11.25">
      <c r="A53" s="31">
        <v>47</v>
      </c>
      <c r="B53" s="48"/>
      <c r="C53" s="49" t="s">
        <v>78</v>
      </c>
      <c r="D53" s="50" t="s">
        <v>39</v>
      </c>
      <c r="E53" s="51" t="s">
        <v>78</v>
      </c>
      <c r="F53" s="52">
        <v>42853</v>
      </c>
      <c r="G53" s="53" t="s">
        <v>40</v>
      </c>
      <c r="H53" s="54">
        <v>99</v>
      </c>
      <c r="I53" s="54">
        <v>1</v>
      </c>
      <c r="J53" s="91">
        <v>1</v>
      </c>
      <c r="K53" s="55">
        <v>7</v>
      </c>
      <c r="L53" s="56">
        <v>0</v>
      </c>
      <c r="M53" s="57">
        <v>0</v>
      </c>
      <c r="N53" s="56">
        <v>189</v>
      </c>
      <c r="O53" s="57">
        <v>27</v>
      </c>
      <c r="P53" s="56">
        <v>133</v>
      </c>
      <c r="Q53" s="57">
        <v>19</v>
      </c>
      <c r="R53" s="58">
        <f t="shared" si="0"/>
        <v>322</v>
      </c>
      <c r="S53" s="59">
        <f t="shared" si="1"/>
        <v>46</v>
      </c>
      <c r="T53" s="62">
        <v>707</v>
      </c>
      <c r="U53" s="63">
        <v>101</v>
      </c>
      <c r="V53" s="60">
        <f>U53/J53</f>
        <v>101</v>
      </c>
      <c r="W53" s="61">
        <f t="shared" si="2"/>
        <v>7</v>
      </c>
      <c r="X53" s="64">
        <v>3711.29</v>
      </c>
      <c r="Y53" s="65">
        <v>187</v>
      </c>
      <c r="Z53" s="66">
        <f t="shared" si="6"/>
        <v>-0.8095002007388267</v>
      </c>
      <c r="AA53" s="66">
        <f t="shared" si="7"/>
        <v>-0.45989304812834225</v>
      </c>
      <c r="AB53" s="64">
        <v>738825.26</v>
      </c>
      <c r="AC53" s="65">
        <v>50398</v>
      </c>
    </row>
    <row r="54" spans="1:29" s="29" customFormat="1" ht="11.25">
      <c r="A54" s="31">
        <v>48</v>
      </c>
      <c r="B54" s="48"/>
      <c r="C54" s="49" t="s">
        <v>100</v>
      </c>
      <c r="D54" s="50" t="s">
        <v>31</v>
      </c>
      <c r="E54" s="51" t="s">
        <v>101</v>
      </c>
      <c r="F54" s="52">
        <v>42874</v>
      </c>
      <c r="G54" s="53" t="s">
        <v>63</v>
      </c>
      <c r="H54" s="54">
        <v>5</v>
      </c>
      <c r="I54" s="54">
        <v>5</v>
      </c>
      <c r="J54" s="91">
        <v>5</v>
      </c>
      <c r="K54" s="55">
        <v>3</v>
      </c>
      <c r="L54" s="56">
        <v>182.33</v>
      </c>
      <c r="M54" s="57">
        <v>18</v>
      </c>
      <c r="N54" s="56">
        <v>79</v>
      </c>
      <c r="O54" s="57">
        <v>10</v>
      </c>
      <c r="P54" s="56">
        <v>149.37</v>
      </c>
      <c r="Q54" s="57">
        <v>15</v>
      </c>
      <c r="R54" s="58">
        <f t="shared" si="0"/>
        <v>410.70000000000005</v>
      </c>
      <c r="S54" s="59">
        <f t="shared" si="1"/>
        <v>43</v>
      </c>
      <c r="T54" s="62">
        <v>684.76</v>
      </c>
      <c r="U54" s="63">
        <v>73</v>
      </c>
      <c r="V54" s="60">
        <f>U54/J54</f>
        <v>14.6</v>
      </c>
      <c r="W54" s="61">
        <f t="shared" si="2"/>
        <v>9.38027397260274</v>
      </c>
      <c r="X54" s="64">
        <v>2651.37</v>
      </c>
      <c r="Y54" s="65">
        <v>269</v>
      </c>
      <c r="Z54" s="66">
        <f t="shared" si="6"/>
        <v>-0.7417335188977774</v>
      </c>
      <c r="AA54" s="66">
        <f t="shared" si="7"/>
        <v>-0.7286245353159851</v>
      </c>
      <c r="AB54" s="67">
        <v>7900.21</v>
      </c>
      <c r="AC54" s="68">
        <v>805</v>
      </c>
    </row>
    <row r="55" spans="1:29" s="29" customFormat="1" ht="11.25">
      <c r="A55" s="31">
        <v>49</v>
      </c>
      <c r="B55" s="80"/>
      <c r="C55" s="70" t="s">
        <v>105</v>
      </c>
      <c r="D55" s="71" t="s">
        <v>42</v>
      </c>
      <c r="E55" s="72" t="s">
        <v>105</v>
      </c>
      <c r="F55" s="73">
        <v>42881</v>
      </c>
      <c r="G55" s="53" t="s">
        <v>43</v>
      </c>
      <c r="H55" s="74">
        <v>17</v>
      </c>
      <c r="I55" s="74">
        <v>1</v>
      </c>
      <c r="J55" s="91">
        <v>1</v>
      </c>
      <c r="K55" s="55">
        <v>3</v>
      </c>
      <c r="L55" s="56">
        <v>80</v>
      </c>
      <c r="M55" s="57">
        <v>8</v>
      </c>
      <c r="N55" s="56">
        <v>40</v>
      </c>
      <c r="O55" s="57">
        <v>4</v>
      </c>
      <c r="P55" s="56">
        <v>371</v>
      </c>
      <c r="Q55" s="57">
        <v>32</v>
      </c>
      <c r="R55" s="58">
        <f t="shared" si="0"/>
        <v>491</v>
      </c>
      <c r="S55" s="59">
        <f t="shared" si="1"/>
        <v>44</v>
      </c>
      <c r="T55" s="62">
        <v>769</v>
      </c>
      <c r="U55" s="63">
        <v>70</v>
      </c>
      <c r="V55" s="60">
        <f>U55/J55</f>
        <v>70</v>
      </c>
      <c r="W55" s="61">
        <f t="shared" si="2"/>
        <v>10.985714285714286</v>
      </c>
      <c r="X55" s="75">
        <v>869.5</v>
      </c>
      <c r="Y55" s="76">
        <v>66</v>
      </c>
      <c r="Z55" s="66">
        <f t="shared" si="6"/>
        <v>-0.11558366877515813</v>
      </c>
      <c r="AA55" s="66">
        <f t="shared" si="7"/>
        <v>0.06060606060606061</v>
      </c>
      <c r="AB55" s="77">
        <v>11294.78</v>
      </c>
      <c r="AC55" s="78">
        <v>892</v>
      </c>
    </row>
    <row r="56" spans="1:29" s="29" customFormat="1" ht="11.25">
      <c r="A56" s="31">
        <v>50</v>
      </c>
      <c r="B56" s="48"/>
      <c r="C56" s="49" t="s">
        <v>64</v>
      </c>
      <c r="D56" s="50" t="s">
        <v>42</v>
      </c>
      <c r="E56" s="51" t="s">
        <v>64</v>
      </c>
      <c r="F56" s="52">
        <v>42832</v>
      </c>
      <c r="G56" s="53" t="s">
        <v>47</v>
      </c>
      <c r="H56" s="54">
        <v>15</v>
      </c>
      <c r="I56" s="54">
        <v>6</v>
      </c>
      <c r="J56" s="91">
        <v>6</v>
      </c>
      <c r="K56" s="55">
        <v>10</v>
      </c>
      <c r="L56" s="56">
        <v>0</v>
      </c>
      <c r="M56" s="57">
        <v>0</v>
      </c>
      <c r="N56" s="56">
        <v>0</v>
      </c>
      <c r="O56" s="57">
        <v>0</v>
      </c>
      <c r="P56" s="56">
        <v>0</v>
      </c>
      <c r="Q56" s="57">
        <v>0</v>
      </c>
      <c r="R56" s="93">
        <f t="shared" si="0"/>
        <v>0</v>
      </c>
      <c r="S56" s="94">
        <f t="shared" si="1"/>
        <v>0</v>
      </c>
      <c r="T56" s="62">
        <v>958</v>
      </c>
      <c r="U56" s="63">
        <v>61</v>
      </c>
      <c r="V56" s="60">
        <f>U56/J56</f>
        <v>10.166666666666666</v>
      </c>
      <c r="W56" s="61">
        <f t="shared" si="2"/>
        <v>15.704918032786885</v>
      </c>
      <c r="X56" s="64">
        <v>350</v>
      </c>
      <c r="Y56" s="65">
        <v>40</v>
      </c>
      <c r="Z56" s="66">
        <f t="shared" si="6"/>
        <v>1.737142857142857</v>
      </c>
      <c r="AA56" s="66">
        <f t="shared" si="7"/>
        <v>0.525</v>
      </c>
      <c r="AB56" s="67">
        <v>109241.59999999999</v>
      </c>
      <c r="AC56" s="68">
        <v>10098</v>
      </c>
    </row>
    <row r="57" spans="1:29" s="29" customFormat="1" ht="11.25">
      <c r="A57" s="31">
        <v>51</v>
      </c>
      <c r="B57" s="48"/>
      <c r="C57" s="49" t="s">
        <v>76</v>
      </c>
      <c r="D57" s="50" t="s">
        <v>42</v>
      </c>
      <c r="E57" s="51" t="s">
        <v>76</v>
      </c>
      <c r="F57" s="52">
        <v>42853</v>
      </c>
      <c r="G57" s="53" t="s">
        <v>46</v>
      </c>
      <c r="H57" s="54">
        <v>22</v>
      </c>
      <c r="I57" s="54">
        <v>1</v>
      </c>
      <c r="J57" s="91">
        <v>1</v>
      </c>
      <c r="K57" s="55">
        <v>7</v>
      </c>
      <c r="L57" s="56">
        <v>0</v>
      </c>
      <c r="M57" s="57">
        <v>0</v>
      </c>
      <c r="N57" s="56">
        <v>0</v>
      </c>
      <c r="O57" s="57">
        <v>0</v>
      </c>
      <c r="P57" s="56">
        <v>0</v>
      </c>
      <c r="Q57" s="57">
        <v>0</v>
      </c>
      <c r="R57" s="58">
        <f t="shared" si="0"/>
        <v>0</v>
      </c>
      <c r="S57" s="59">
        <f t="shared" si="1"/>
        <v>0</v>
      </c>
      <c r="T57" s="62">
        <v>280</v>
      </c>
      <c r="U57" s="79">
        <v>28</v>
      </c>
      <c r="V57" s="60">
        <f>U57/J57</f>
        <v>28</v>
      </c>
      <c r="W57" s="61">
        <f t="shared" si="2"/>
        <v>10</v>
      </c>
      <c r="X57" s="64">
        <v>2512.29</v>
      </c>
      <c r="Y57" s="65">
        <v>182</v>
      </c>
      <c r="Z57" s="66">
        <f t="shared" si="6"/>
        <v>-0.8885478985308225</v>
      </c>
      <c r="AA57" s="66">
        <f t="shared" si="7"/>
        <v>-0.8461538461538461</v>
      </c>
      <c r="AB57" s="77">
        <v>114193.80999999998</v>
      </c>
      <c r="AC57" s="78">
        <v>6475</v>
      </c>
    </row>
    <row r="58" spans="1:29" s="29" customFormat="1" ht="11.25">
      <c r="A58" s="31">
        <v>52</v>
      </c>
      <c r="B58" s="48"/>
      <c r="C58" s="49" t="s">
        <v>77</v>
      </c>
      <c r="D58" s="50" t="s">
        <v>42</v>
      </c>
      <c r="E58" s="51" t="s">
        <v>77</v>
      </c>
      <c r="F58" s="52">
        <v>42853</v>
      </c>
      <c r="G58" s="53" t="s">
        <v>36</v>
      </c>
      <c r="H58" s="54">
        <v>123</v>
      </c>
      <c r="I58" s="54">
        <v>1</v>
      </c>
      <c r="J58" s="91">
        <v>1</v>
      </c>
      <c r="K58" s="55">
        <v>3</v>
      </c>
      <c r="L58" s="56">
        <v>0</v>
      </c>
      <c r="M58" s="57">
        <v>0</v>
      </c>
      <c r="N58" s="56">
        <v>0</v>
      </c>
      <c r="O58" s="57">
        <v>0</v>
      </c>
      <c r="P58" s="56">
        <v>0</v>
      </c>
      <c r="Q58" s="57">
        <v>0</v>
      </c>
      <c r="R58" s="58">
        <f t="shared" si="0"/>
        <v>0</v>
      </c>
      <c r="S58" s="59">
        <f t="shared" si="1"/>
        <v>0</v>
      </c>
      <c r="T58" s="62">
        <v>114</v>
      </c>
      <c r="U58" s="63">
        <v>21</v>
      </c>
      <c r="V58" s="60">
        <f>U58/J58</f>
        <v>21</v>
      </c>
      <c r="W58" s="61">
        <f t="shared" si="2"/>
        <v>5.428571428571429</v>
      </c>
      <c r="X58" s="64">
        <v>1243</v>
      </c>
      <c r="Y58" s="65">
        <v>117</v>
      </c>
      <c r="Z58" s="66">
        <f t="shared" si="6"/>
        <v>-0.9082864038616251</v>
      </c>
      <c r="AA58" s="66">
        <f t="shared" si="7"/>
        <v>-0.8205128205128205</v>
      </c>
      <c r="AB58" s="67">
        <v>126382.15</v>
      </c>
      <c r="AC58" s="68">
        <v>10506</v>
      </c>
    </row>
    <row r="59" spans="1:29" s="29" customFormat="1" ht="11.25">
      <c r="A59" s="31">
        <v>53</v>
      </c>
      <c r="B59" s="48"/>
      <c r="C59" s="49" t="s">
        <v>89</v>
      </c>
      <c r="D59" s="50" t="s">
        <v>32</v>
      </c>
      <c r="E59" s="51" t="s">
        <v>90</v>
      </c>
      <c r="F59" s="52">
        <v>42874</v>
      </c>
      <c r="G59" s="53" t="s">
        <v>46</v>
      </c>
      <c r="H59" s="54">
        <v>141</v>
      </c>
      <c r="I59" s="54">
        <v>3</v>
      </c>
      <c r="J59" s="91">
        <v>3</v>
      </c>
      <c r="K59" s="55">
        <v>4</v>
      </c>
      <c r="L59" s="56">
        <v>0</v>
      </c>
      <c r="M59" s="57">
        <v>0</v>
      </c>
      <c r="N59" s="56">
        <v>0</v>
      </c>
      <c r="O59" s="57">
        <v>0</v>
      </c>
      <c r="P59" s="56">
        <v>0</v>
      </c>
      <c r="Q59" s="57">
        <v>0</v>
      </c>
      <c r="R59" s="58">
        <f t="shared" si="0"/>
        <v>0</v>
      </c>
      <c r="S59" s="59">
        <f t="shared" si="1"/>
        <v>0</v>
      </c>
      <c r="T59" s="62">
        <v>182</v>
      </c>
      <c r="U59" s="79">
        <v>20</v>
      </c>
      <c r="V59" s="60">
        <f>U59/J59</f>
        <v>6.666666666666667</v>
      </c>
      <c r="W59" s="61">
        <f t="shared" si="2"/>
        <v>9.1</v>
      </c>
      <c r="X59" s="64">
        <v>9686.63</v>
      </c>
      <c r="Y59" s="65">
        <v>849</v>
      </c>
      <c r="Z59" s="66">
        <f t="shared" si="6"/>
        <v>-0.9812112158717737</v>
      </c>
      <c r="AA59" s="66">
        <f t="shared" si="7"/>
        <v>-0.9764428739693758</v>
      </c>
      <c r="AB59" s="77">
        <v>324280.65</v>
      </c>
      <c r="AC59" s="78">
        <v>28478</v>
      </c>
    </row>
    <row r="60" spans="1:29" s="29" customFormat="1" ht="11.25">
      <c r="A60" s="31">
        <v>54</v>
      </c>
      <c r="B60" s="48"/>
      <c r="C60" s="49" t="s">
        <v>111</v>
      </c>
      <c r="D60" s="50" t="s">
        <v>42</v>
      </c>
      <c r="E60" s="51" t="s">
        <v>111</v>
      </c>
      <c r="F60" s="52">
        <v>42888</v>
      </c>
      <c r="G60" s="53" t="s">
        <v>51</v>
      </c>
      <c r="H60" s="54">
        <v>35</v>
      </c>
      <c r="I60" s="54">
        <v>3</v>
      </c>
      <c r="J60" s="91">
        <v>3</v>
      </c>
      <c r="K60" s="55">
        <v>2</v>
      </c>
      <c r="L60" s="56">
        <v>56</v>
      </c>
      <c r="M60" s="57">
        <v>7</v>
      </c>
      <c r="N60" s="56">
        <v>0</v>
      </c>
      <c r="O60" s="57">
        <v>0</v>
      </c>
      <c r="P60" s="56">
        <v>16</v>
      </c>
      <c r="Q60" s="57">
        <v>2</v>
      </c>
      <c r="R60" s="58">
        <f t="shared" si="0"/>
        <v>72</v>
      </c>
      <c r="S60" s="59">
        <f t="shared" si="1"/>
        <v>9</v>
      </c>
      <c r="T60" s="62">
        <v>96</v>
      </c>
      <c r="U60" s="63">
        <v>12</v>
      </c>
      <c r="V60" s="60">
        <f>U60/J60</f>
        <v>4</v>
      </c>
      <c r="W60" s="61">
        <f t="shared" si="2"/>
        <v>8</v>
      </c>
      <c r="X60" s="64">
        <v>31640.190000000002</v>
      </c>
      <c r="Y60" s="65">
        <v>3592</v>
      </c>
      <c r="Z60" s="66">
        <f t="shared" si="6"/>
        <v>-0.9969658842124526</v>
      </c>
      <c r="AA60" s="66">
        <f t="shared" si="7"/>
        <v>-0.9966592427616926</v>
      </c>
      <c r="AB60" s="67">
        <v>31736.190000000002</v>
      </c>
      <c r="AC60" s="68">
        <v>3604</v>
      </c>
    </row>
    <row r="61" spans="1:29" s="29" customFormat="1" ht="11.25">
      <c r="A61" s="31">
        <v>55</v>
      </c>
      <c r="B61" s="48"/>
      <c r="C61" s="49" t="s">
        <v>80</v>
      </c>
      <c r="D61" s="50" t="s">
        <v>35</v>
      </c>
      <c r="E61" s="51" t="s">
        <v>80</v>
      </c>
      <c r="F61" s="52">
        <v>42860</v>
      </c>
      <c r="G61" s="53" t="s">
        <v>36</v>
      </c>
      <c r="H61" s="54">
        <v>128</v>
      </c>
      <c r="I61" s="54">
        <v>1</v>
      </c>
      <c r="J61" s="91">
        <v>1</v>
      </c>
      <c r="K61" s="55">
        <v>4</v>
      </c>
      <c r="L61" s="56">
        <v>0</v>
      </c>
      <c r="M61" s="57">
        <v>0</v>
      </c>
      <c r="N61" s="56">
        <v>0</v>
      </c>
      <c r="O61" s="57">
        <v>0</v>
      </c>
      <c r="P61" s="56">
        <v>0</v>
      </c>
      <c r="Q61" s="57">
        <v>0</v>
      </c>
      <c r="R61" s="58">
        <f t="shared" si="0"/>
        <v>0</v>
      </c>
      <c r="S61" s="59">
        <f t="shared" si="1"/>
        <v>0</v>
      </c>
      <c r="T61" s="62">
        <v>116</v>
      </c>
      <c r="U61" s="63">
        <v>10</v>
      </c>
      <c r="V61" s="60">
        <f>U61/J61</f>
        <v>10</v>
      </c>
      <c r="W61" s="61">
        <f t="shared" si="2"/>
        <v>11.6</v>
      </c>
      <c r="X61" s="64">
        <v>2513.33</v>
      </c>
      <c r="Y61" s="65">
        <v>215</v>
      </c>
      <c r="Z61" s="66">
        <f t="shared" si="6"/>
        <v>-0.9538460926340752</v>
      </c>
      <c r="AA61" s="66">
        <f t="shared" si="7"/>
        <v>-0.9534883720930233</v>
      </c>
      <c r="AB61" s="67">
        <v>286538.23</v>
      </c>
      <c r="AC61" s="68">
        <v>25083</v>
      </c>
    </row>
    <row r="62" spans="1:29" s="29" customFormat="1" ht="11.25">
      <c r="A62" s="31">
        <v>56</v>
      </c>
      <c r="B62" s="48"/>
      <c r="C62" s="49" t="s">
        <v>97</v>
      </c>
      <c r="D62" s="50" t="s">
        <v>35</v>
      </c>
      <c r="E62" s="51" t="s">
        <v>97</v>
      </c>
      <c r="F62" s="52">
        <v>42874</v>
      </c>
      <c r="G62" s="53" t="s">
        <v>50</v>
      </c>
      <c r="H62" s="54">
        <v>35</v>
      </c>
      <c r="I62" s="54">
        <v>1</v>
      </c>
      <c r="J62" s="91">
        <v>1</v>
      </c>
      <c r="K62" s="55">
        <v>4</v>
      </c>
      <c r="L62" s="56">
        <v>27</v>
      </c>
      <c r="M62" s="57">
        <v>3</v>
      </c>
      <c r="N62" s="56">
        <v>0</v>
      </c>
      <c r="O62" s="57">
        <v>0</v>
      </c>
      <c r="P62" s="56">
        <v>0</v>
      </c>
      <c r="Q62" s="57">
        <v>0</v>
      </c>
      <c r="R62" s="58">
        <f t="shared" si="0"/>
        <v>27</v>
      </c>
      <c r="S62" s="59">
        <f t="shared" si="1"/>
        <v>3</v>
      </c>
      <c r="T62" s="62">
        <v>27</v>
      </c>
      <c r="U62" s="79">
        <v>3</v>
      </c>
      <c r="V62" s="60">
        <f>U62/J62</f>
        <v>3</v>
      </c>
      <c r="W62" s="61">
        <f t="shared" si="2"/>
        <v>9</v>
      </c>
      <c r="X62" s="64">
        <v>683</v>
      </c>
      <c r="Y62" s="65">
        <v>78</v>
      </c>
      <c r="Z62" s="66">
        <f t="shared" si="6"/>
        <v>-0.9604685212298683</v>
      </c>
      <c r="AA62" s="66">
        <f t="shared" si="7"/>
        <v>-0.9615384615384616</v>
      </c>
      <c r="AB62" s="77">
        <v>37704.5</v>
      </c>
      <c r="AC62" s="78">
        <v>3485</v>
      </c>
    </row>
  </sheetData>
  <sheetProtection formatCells="0" formatColumns="0" formatRows="0" insertColumns="0" insertRows="0" insertHyperlinks="0" deleteColumns="0" deleteRows="0" sort="0" autoFilter="0" pivotTables="0"/>
  <mergeCells count="13">
    <mergeCell ref="B1:D1"/>
    <mergeCell ref="B2:D2"/>
    <mergeCell ref="B3:D3"/>
    <mergeCell ref="L4:M4"/>
    <mergeCell ref="N4:O4"/>
    <mergeCell ref="P4:Q4"/>
    <mergeCell ref="L1:AC3"/>
    <mergeCell ref="R4:S4"/>
    <mergeCell ref="AB4:AC4"/>
    <mergeCell ref="T4:U4"/>
    <mergeCell ref="V4:W4"/>
    <mergeCell ref="X4:Y4"/>
    <mergeCell ref="Z4:AA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2017-06-16T20:53:25Z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