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24030" windowHeight="8055" tabRatio="701" activeTab="0"/>
  </bookViews>
  <sheets>
    <sheet name="19-25.5.2017 (hafta)" sheetId="1" r:id="rId1"/>
  </sheets>
  <definedNames>
    <definedName name="_xlnm.Print_Area" localSheetId="0">'19-25.5.2017 (hafta)'!#REF!</definedName>
  </definedNames>
  <calcPr fullCalcOnLoad="1"/>
</workbook>
</file>

<file path=xl/sharedStrings.xml><?xml version="1.0" encoding="utf-8"?>
<sst xmlns="http://schemas.openxmlformats.org/spreadsheetml/2006/main" count="323" uniqueCount="161">
  <si>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</si>
  <si>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</si>
  <si>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</si>
  <si>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</si>
  <si>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</si>
  <si>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</si>
  <si>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</si>
  <si>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</si>
  <si>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</si>
  <si>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</si>
  <si>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</si>
  <si>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</si>
  <si>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</si>
  <si>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</si>
  <si>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</si>
  <si>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</si>
  <si>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</si>
  <si>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</si>
  <si>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</si>
  <si>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</si>
  <si>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</si>
  <si>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</si>
  <si>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</si>
  <si>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</si>
  <si>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</si>
  <si>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</si>
  <si>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</si>
  <si>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</si>
  <si>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</si>
  <si>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</si>
  <si>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</si>
  <si>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</si>
  <si>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</si>
  <si>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</si>
  <si>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</si>
  <si>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</si>
  <si>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</si>
  <si>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7+</t>
  </si>
  <si>
    <t>MARS DAĞITIM</t>
  </si>
  <si>
    <t>7A</t>
  </si>
  <si>
    <t>G</t>
  </si>
  <si>
    <t>7+13A</t>
  </si>
  <si>
    <t>PİNEMA</t>
  </si>
  <si>
    <t>WARNER BROS. TURKEY</t>
  </si>
  <si>
    <t>13+</t>
  </si>
  <si>
    <t>DAĞ 2</t>
  </si>
  <si>
    <t>TME</t>
  </si>
  <si>
    <t>BİR FİLM</t>
  </si>
  <si>
    <t>FORUSHANDE</t>
  </si>
  <si>
    <t>SATICI</t>
  </si>
  <si>
    <t>BS DAĞITIM</t>
  </si>
  <si>
    <t>PEPEE</t>
  </si>
  <si>
    <t>PEPEE: BİRLİK ZAMANI</t>
  </si>
  <si>
    <t>M3 FİLM</t>
  </si>
  <si>
    <t>MC FİLM</t>
  </si>
  <si>
    <t>I, DANIEL BLAKE</t>
  </si>
  <si>
    <t>BEN, DANIEL BLAKE</t>
  </si>
  <si>
    <t>ÖZEN FİLM</t>
  </si>
  <si>
    <t>KURMACA</t>
  </si>
  <si>
    <t>DERİN FİLM</t>
  </si>
  <si>
    <t>13+15A</t>
  </si>
  <si>
    <t>ARRIVAL</t>
  </si>
  <si>
    <t>GELİŞ</t>
  </si>
  <si>
    <t>BABAMIN KANATLARI</t>
  </si>
  <si>
    <t>FUOCOAMMARE</t>
  </si>
  <si>
    <t>DENİZDEKİ ATEŞ</t>
  </si>
  <si>
    <t>RÜYA</t>
  </si>
  <si>
    <t>RÜZGARDA SALINAN NİLÜFER</t>
  </si>
  <si>
    <t>KALANDAR SOĞUĞU</t>
  </si>
  <si>
    <t>LIFE</t>
  </si>
  <si>
    <t>ICE AGE: COLLISION COURSE</t>
  </si>
  <si>
    <t>BUZ DEVRİ. BÜYÜK ÇARPIŞMA</t>
  </si>
  <si>
    <t>THE REVENANT</t>
  </si>
  <si>
    <t>DİRİLİŞ</t>
  </si>
  <si>
    <t>DEADPOOL</t>
  </si>
  <si>
    <t>RECEP İVEDİK 5</t>
  </si>
  <si>
    <t>SNEZHNAYA KOROLEVA 3. OGON I LED</t>
  </si>
  <si>
    <t>KARLAR KRALİÇESİ 3</t>
  </si>
  <si>
    <t>PATERSON</t>
  </si>
  <si>
    <t>JUSTE LA FIN DU MONDE</t>
  </si>
  <si>
    <t>ALT TARAFI DÜNYANIN SONU</t>
  </si>
  <si>
    <t>ROCK DOG</t>
  </si>
  <si>
    <t>SÜPER YETENEK</t>
  </si>
  <si>
    <t>FİLMARTI</t>
  </si>
  <si>
    <t>LA TORTUE ROUGE</t>
  </si>
  <si>
    <t>KIRMIZI KAPLUMBAĞA</t>
  </si>
  <si>
    <t>DAVID LYNCH: YAŞAM SANATI</t>
  </si>
  <si>
    <t>DAVID LYNCH - THE ART LIFE</t>
  </si>
  <si>
    <t>HAYAT</t>
  </si>
  <si>
    <t>KOCA DÜNYA</t>
  </si>
  <si>
    <t>SARIKAMIŞ ÇOCUKLARI</t>
  </si>
  <si>
    <t>BOSS BABY</t>
  </si>
  <si>
    <t>PATRON BEBEK</t>
  </si>
  <si>
    <t>SMURFS: THE LOST VILLAGE</t>
  </si>
  <si>
    <t>ŞİRİNLER: KAYIP KÖY</t>
  </si>
  <si>
    <t>GREEN ROOM</t>
  </si>
  <si>
    <t>DEHŞET ODASI</t>
  </si>
  <si>
    <t>YAŞAMAK GÜZEL ŞEY</t>
  </si>
  <si>
    <t>HIZLI VE ÖFKELİ 8</t>
  </si>
  <si>
    <t>TESTROL ES LELEKROL</t>
  </si>
  <si>
    <t>BEDEN VE RUH</t>
  </si>
  <si>
    <t>BLUE</t>
  </si>
  <si>
    <t>KOLONYA CUMHURİYETİ</t>
  </si>
  <si>
    <t>MASHA I MEDVED</t>
  </si>
  <si>
    <t>MAŞA İLE KOCA AYI</t>
  </si>
  <si>
    <t>ZER</t>
  </si>
  <si>
    <t>GOING IN STYLE</t>
  </si>
  <si>
    <t>SON MACERA</t>
  </si>
  <si>
    <t>ÇIKIŞ KOPYA SAYISI</t>
  </si>
  <si>
    <t>DALIDA</t>
  </si>
  <si>
    <t>LANET: ERVAH CİNLERİ</t>
  </si>
  <si>
    <t>L'AVENIR</t>
  </si>
  <si>
    <t>GELECEK GÜNLER</t>
  </si>
  <si>
    <t>AÇ KAPIYI ÇOK FENAYIM</t>
  </si>
  <si>
    <t>BİR ANNENİN FERYADI</t>
  </si>
  <si>
    <t>THE CIRCLE</t>
  </si>
  <si>
    <t>TELL ME HOW I DIE</t>
  </si>
  <si>
    <t>ÖLÜMCÜL DENEY: DEJAVU</t>
  </si>
  <si>
    <t>GALAKSİNİN KORUYUCULARI 2</t>
  </si>
  <si>
    <t>GUARDIANS OF THE GALAXY VOL. 2</t>
  </si>
  <si>
    <t>T2: TRAINSPOTTING</t>
  </si>
  <si>
    <t>THE ODYSSEY</t>
  </si>
  <si>
    <t>DERİNLİKLERE YOLCULUK</t>
  </si>
  <si>
    <t>666 CİN MUSALLATI</t>
  </si>
  <si>
    <t>BAŞ BELASI</t>
  </si>
  <si>
    <t>GAMBA: GANBA TO NAKAMATACHI</t>
  </si>
  <si>
    <t>GAMBA: MACERA ÇETESİ</t>
  </si>
  <si>
    <t>GERÇEĞİN İKİ YÜZÜ</t>
  </si>
  <si>
    <t>THE LAST FACE</t>
  </si>
  <si>
    <t>ESKİ SEVGİLİ</t>
  </si>
  <si>
    <t>UNFORGETTABLE</t>
  </si>
  <si>
    <t>SAPLANTI</t>
  </si>
  <si>
    <t>THE FATE OF THE FURIOUS</t>
  </si>
  <si>
    <t>KAYGI</t>
  </si>
  <si>
    <t>YENİ BAŞLAYANLAR İÇİN HAYATTA KALMA SANATI</t>
  </si>
  <si>
    <t>SALT AND FIRE</t>
  </si>
  <si>
    <t>TUZ VE ATEŞ</t>
  </si>
  <si>
    <t>4N1K</t>
  </si>
  <si>
    <t>NANE İLE LİMON: KAYIP ZAMAN YOLCUSU</t>
  </si>
  <si>
    <t>GERİ DÖNDÜ</t>
  </si>
  <si>
    <t>ALIEN: COVENANT</t>
  </si>
  <si>
    <t>YARATIK: COVENANT</t>
  </si>
  <si>
    <t>KING ARTHUR: LEGEND OF THE SWORD</t>
  </si>
  <si>
    <t>KRAL ARTHUR: KILIÇ EFSANESİ</t>
  </si>
  <si>
    <t>SCARE CAMPAIGN</t>
  </si>
  <si>
    <t>AŞKIN ÇEKİMİ</t>
  </si>
  <si>
    <t>THEIR FINEST</t>
  </si>
  <si>
    <t>KANLI  OYUN</t>
  </si>
  <si>
    <t>GENÇ KARL MARX</t>
  </si>
  <si>
    <t>THE YOUNG KARL MARX</t>
  </si>
  <si>
    <t>THE OTTOMAN LEIUTENANT</t>
  </si>
  <si>
    <t>OSMANLI SUBAYI</t>
  </si>
  <si>
    <t>HER ŞEY MÜMKÜN</t>
  </si>
  <si>
    <t>KAHRAMANLAR TAKIMI</t>
  </si>
  <si>
    <t>NEW YORK MASALI</t>
  </si>
  <si>
    <t>XI YOU JI ZHI DA SHENG GUI LAI</t>
  </si>
  <si>
    <t>HIZLI VE TÜPLÜ</t>
  </si>
  <si>
    <t>BAHTİYAR BAHTIKARA</t>
  </si>
  <si>
    <t>DIARY OF A WIMPY KID: THE LONG HAUL</t>
  </si>
  <si>
    <t>SAFTİRİK GREG'İN GÜNLÜĞÜ: BENDE BU ŞANS VARKEN</t>
  </si>
  <si>
    <t>19-25 MAYIS  2017 / 21. VİZYON HAFTASI</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</si>
</sst>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 numFmtId="187" formatCode="_-* #,##0.00\ _₺_-;\-* #,##0.00\ _₺_-;_-* &quot;-&quot;??\ _₺_-;_-@_-"/>
  </numFmts>
  <fonts count="83">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5"/>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7"/>
      <color indexed="19"/>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7"/>
      <color theme="6" tint="-0.24997000396251678"/>
      <name val="Calibri"/>
      <family val="2"/>
    </font>
    <font>
      <b/>
      <sz val="7"/>
      <color rgb="FF00B05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8" fillId="24" borderId="0" applyNumberFormat="0" applyBorder="0" applyAlignment="0" applyProtection="0"/>
    <xf numFmtId="176"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5" fillId="0" borderId="0">
      <alignment/>
      <protection/>
    </xf>
    <xf numFmtId="0" fontId="0" fillId="0" borderId="0">
      <alignment/>
      <protection/>
    </xf>
    <xf numFmtId="176" fontId="0" fillId="0" borderId="0">
      <alignment/>
      <protection/>
    </xf>
    <xf numFmtId="0" fontId="55" fillId="0" borderId="0">
      <alignment/>
      <protection/>
    </xf>
    <xf numFmtId="176" fontId="55" fillId="0" borderId="0">
      <alignment/>
      <protection/>
    </xf>
    <xf numFmtId="176" fontId="55" fillId="0" borderId="0">
      <alignment/>
      <protection/>
    </xf>
    <xf numFmtId="176" fontId="55" fillId="0" borderId="0">
      <alignment/>
      <protection/>
    </xf>
    <xf numFmtId="176" fontId="55" fillId="0" borderId="0">
      <alignment/>
      <protection/>
    </xf>
    <xf numFmtId="0" fontId="0" fillId="0" borderId="0">
      <alignment/>
      <protection/>
    </xf>
    <xf numFmtId="0" fontId="0" fillId="0" borderId="0">
      <alignment/>
      <protection/>
    </xf>
    <xf numFmtId="176" fontId="55" fillId="0" borderId="0">
      <alignment/>
      <protection/>
    </xf>
    <xf numFmtId="176" fontId="55" fillId="0" borderId="0">
      <alignment/>
      <protection/>
    </xf>
    <xf numFmtId="0" fontId="55" fillId="0" borderId="0">
      <alignment/>
      <protection/>
    </xf>
    <xf numFmtId="0" fontId="0" fillId="0" borderId="0">
      <alignment/>
      <protection/>
    </xf>
    <xf numFmtId="176" fontId="0" fillId="0" borderId="0">
      <alignment/>
      <protection/>
    </xf>
    <xf numFmtId="176" fontId="55" fillId="0" borderId="0">
      <alignment/>
      <protection/>
    </xf>
    <xf numFmtId="176" fontId="55" fillId="0" borderId="0">
      <alignment/>
      <protection/>
    </xf>
    <xf numFmtId="0" fontId="0" fillId="25" borderId="8" applyNumberFormat="0" applyFont="0" applyAlignment="0" applyProtection="0"/>
    <xf numFmtId="0" fontId="69" fillId="26" borderId="0" applyNumberFormat="0" applyBorder="0" applyAlignment="0" applyProtection="0"/>
    <xf numFmtId="0" fontId="66"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0" fontId="72"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3" fillId="0" borderId="13" xfId="0" applyNumberFormat="1" applyFont="1" applyFill="1" applyBorder="1" applyAlignment="1">
      <alignment vertical="center"/>
    </xf>
    <xf numFmtId="3" fontId="73"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3" fillId="0" borderId="13" xfId="44" applyNumberFormat="1" applyFont="1" applyFill="1" applyBorder="1" applyAlignment="1" applyProtection="1">
      <alignment vertical="center"/>
      <protection locked="0"/>
    </xf>
    <xf numFmtId="3" fontId="73"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2"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3"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0" fontId="46" fillId="0" borderId="13" xfId="0" applyFont="1" applyFill="1" applyBorder="1" applyAlignment="1">
      <alignment horizontal="center" vertical="center"/>
    </xf>
    <xf numFmtId="0" fontId="11" fillId="0" borderId="13" xfId="0" applyFont="1" applyFill="1" applyBorder="1" applyAlignment="1" applyProtection="1">
      <alignmen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4" fillId="34" borderId="0" xfId="0" applyFont="1" applyFill="1" applyAlignment="1">
      <alignment horizontal="center" vertical="center"/>
    </xf>
    <xf numFmtId="0" fontId="75" fillId="34" borderId="0" xfId="0" applyNumberFormat="1" applyFont="1" applyFill="1" applyAlignment="1">
      <alignment horizontal="center" vertical="center"/>
    </xf>
    <xf numFmtId="0" fontId="76" fillId="34" borderId="0" xfId="0" applyFont="1" applyFill="1" applyBorder="1" applyAlignment="1" applyProtection="1">
      <alignment horizontal="center" vertical="center"/>
      <protection locked="0"/>
    </xf>
    <xf numFmtId="0" fontId="73" fillId="35" borderId="11" xfId="0" applyFont="1" applyFill="1" applyBorder="1" applyAlignment="1" applyProtection="1">
      <alignment horizontal="center"/>
      <protection locked="0"/>
    </xf>
    <xf numFmtId="4" fontId="77" fillId="34" borderId="0" xfId="0" applyNumberFormat="1" applyFont="1" applyFill="1" applyBorder="1" applyAlignment="1" applyProtection="1">
      <alignment horizontal="center" vertical="center"/>
      <protection/>
    </xf>
    <xf numFmtId="0" fontId="78" fillId="0" borderId="13" xfId="0" applyFont="1" applyFill="1" applyBorder="1" applyAlignment="1">
      <alignment horizontal="center" vertical="center"/>
    </xf>
    <xf numFmtId="0" fontId="79" fillId="35" borderId="12" xfId="0" applyNumberFormat="1" applyFont="1" applyFill="1" applyBorder="1" applyAlignment="1" applyProtection="1">
      <alignment horizontal="center" vertical="center" textRotation="90"/>
      <protection locked="0"/>
    </xf>
    <xf numFmtId="4" fontId="80" fillId="0" borderId="13" xfId="0" applyNumberFormat="1" applyFont="1" applyFill="1" applyBorder="1" applyAlignment="1">
      <alignment vertical="center"/>
    </xf>
    <xf numFmtId="3" fontId="80" fillId="0" borderId="13" xfId="0" applyNumberFormat="1" applyFont="1" applyFill="1" applyBorder="1" applyAlignment="1">
      <alignment vertical="center"/>
    </xf>
    <xf numFmtId="4" fontId="81" fillId="0" borderId="13" xfId="44" applyNumberFormat="1" applyFont="1" applyFill="1" applyBorder="1" applyAlignment="1" applyProtection="1">
      <alignment vertical="center"/>
      <protection locked="0"/>
    </xf>
    <xf numFmtId="3" fontId="81" fillId="0" borderId="13" xfId="46" applyNumberFormat="1" applyFont="1" applyFill="1" applyBorder="1" applyAlignment="1" applyProtection="1">
      <alignment vertical="center"/>
      <protection locked="0"/>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82"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4"/>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Q40" sqref="AQ40"/>
    </sheetView>
  </sheetViews>
  <sheetFormatPr defaultColWidth="4.57421875" defaultRowHeight="12.75"/>
  <cols>
    <col min="1" max="1" width="2.7109375" style="4" bestFit="1" customWidth="1"/>
    <col min="2" max="2" width="3.28125" style="34" bestFit="1" customWidth="1"/>
    <col min="3" max="3" width="27.57421875" style="5" bestFit="1" customWidth="1"/>
    <col min="4" max="4" width="4.00390625" style="35" bestFit="1" customWidth="1"/>
    <col min="5" max="5" width="30.421875" style="24" bestFit="1" customWidth="1"/>
    <col min="6" max="6" width="5.8515625" style="6" bestFit="1" customWidth="1"/>
    <col min="7" max="7" width="13.57421875" style="7" bestFit="1" customWidth="1"/>
    <col min="8" max="9" width="3.140625" style="8" bestFit="1" customWidth="1"/>
    <col min="10" max="10" width="3.140625" style="97" bestFit="1" customWidth="1"/>
    <col min="11" max="11" width="2.57421875" style="9" bestFit="1" customWidth="1"/>
    <col min="12" max="12" width="7.28125" style="37" hidden="1" customWidth="1"/>
    <col min="13" max="13" width="4.8515625" style="31" hidden="1" customWidth="1"/>
    <col min="14" max="14" width="7.28125" style="37" hidden="1" customWidth="1"/>
    <col min="15" max="15" width="4.8515625" style="31" hidden="1" customWidth="1"/>
    <col min="16" max="16" width="7.28125" style="27" hidden="1" customWidth="1"/>
    <col min="17" max="17" width="4.8515625" style="33" hidden="1" customWidth="1"/>
    <col min="18" max="18" width="8.28125" style="38" hidden="1" customWidth="1"/>
    <col min="19" max="19" width="5.57421875" style="39" hidden="1" customWidth="1"/>
    <col min="20" max="20" width="4.28125" style="40" hidden="1" customWidth="1"/>
    <col min="21" max="21" width="5.28125" style="30" hidden="1" customWidth="1"/>
    <col min="22" max="22" width="8.28125" style="30" hidden="1" customWidth="1"/>
    <col min="23" max="23" width="5.57421875" style="30" hidden="1" customWidth="1"/>
    <col min="24" max="25" width="4.421875" style="41" hidden="1" customWidth="1"/>
    <col min="26" max="26" width="8.28125" style="27" bestFit="1" customWidth="1"/>
    <col min="27" max="27" width="5.57421875" style="33" bestFit="1" customWidth="1"/>
    <col min="28" max="28" width="4.28125" style="31" bestFit="1" customWidth="1"/>
    <col min="29" max="29" width="4.28125" style="37" bestFit="1" customWidth="1"/>
    <col min="30" max="30" width="8.28125" style="37" bestFit="1" customWidth="1"/>
    <col min="31" max="31" width="5.57421875" style="37" bestFit="1" customWidth="1"/>
    <col min="32" max="32" width="5.421875" style="31" bestFit="1" customWidth="1"/>
    <col min="33" max="33" width="6.140625" style="31" bestFit="1" customWidth="1"/>
    <col min="34" max="34" width="9.00390625" style="27" bestFit="1" customWidth="1"/>
    <col min="35" max="35" width="6.57421875" style="28" bestFit="1" customWidth="1"/>
    <col min="36" max="36" width="4.28125" style="42" bestFit="1" customWidth="1"/>
    <col min="37" max="16384" width="4.57421875" style="5" customWidth="1"/>
  </cols>
  <sheetData>
    <row r="1" spans="1:36" s="1" customFormat="1" ht="12.75">
      <c r="A1" s="10" t="s">
        <v>0</v>
      </c>
      <c r="B1" s="108" t="s">
        <v>1</v>
      </c>
      <c r="C1" s="108"/>
      <c r="D1" s="108"/>
      <c r="E1" s="46"/>
      <c r="F1" s="47"/>
      <c r="G1" s="46"/>
      <c r="H1" s="11"/>
      <c r="I1" s="11"/>
      <c r="J1" s="93"/>
      <c r="K1" s="11"/>
      <c r="L1" s="112" t="s">
        <v>2</v>
      </c>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1:36" s="1" customFormat="1" ht="12.75">
      <c r="A2" s="10"/>
      <c r="B2" s="109" t="s">
        <v>3</v>
      </c>
      <c r="C2" s="110"/>
      <c r="D2" s="110"/>
      <c r="E2" s="12"/>
      <c r="F2" s="13"/>
      <c r="G2" s="12"/>
      <c r="H2" s="50"/>
      <c r="I2" s="50"/>
      <c r="J2" s="94"/>
      <c r="K2" s="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row>
    <row r="3" spans="1:36" s="1" customFormat="1" ht="11.25">
      <c r="A3" s="10"/>
      <c r="B3" s="111" t="s">
        <v>160</v>
      </c>
      <c r="C3" s="111"/>
      <c r="D3" s="111"/>
      <c r="E3" s="48"/>
      <c r="F3" s="49"/>
      <c r="G3" s="48"/>
      <c r="H3" s="15"/>
      <c r="I3" s="15"/>
      <c r="J3" s="95"/>
      <c r="K3" s="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6" s="2" customFormat="1" ht="11.25" customHeight="1">
      <c r="A4" s="91"/>
      <c r="B4" s="43"/>
      <c r="C4" s="16"/>
      <c r="D4" s="44"/>
      <c r="E4" s="16"/>
      <c r="F4" s="17"/>
      <c r="G4" s="18"/>
      <c r="H4" s="18"/>
      <c r="I4" s="18"/>
      <c r="J4" s="96"/>
      <c r="K4" s="18"/>
      <c r="L4" s="105" t="s">
        <v>4</v>
      </c>
      <c r="M4" s="106"/>
      <c r="N4" s="105" t="s">
        <v>5</v>
      </c>
      <c r="O4" s="106"/>
      <c r="P4" s="105" t="s">
        <v>6</v>
      </c>
      <c r="Q4" s="106"/>
      <c r="R4" s="105" t="s">
        <v>7</v>
      </c>
      <c r="S4" s="116"/>
      <c r="T4" s="116"/>
      <c r="U4" s="106"/>
      <c r="V4" s="105" t="s">
        <v>8</v>
      </c>
      <c r="W4" s="106"/>
      <c r="X4" s="105" t="s">
        <v>9</v>
      </c>
      <c r="Y4" s="106"/>
      <c r="Z4" s="104" t="s">
        <v>10</v>
      </c>
      <c r="AA4" s="107"/>
      <c r="AB4" s="105" t="s">
        <v>10</v>
      </c>
      <c r="AC4" s="106"/>
      <c r="AD4" s="105" t="s">
        <v>11</v>
      </c>
      <c r="AE4" s="106"/>
      <c r="AF4" s="105" t="s">
        <v>9</v>
      </c>
      <c r="AG4" s="106"/>
      <c r="AH4" s="104" t="s">
        <v>12</v>
      </c>
      <c r="AI4" s="104"/>
      <c r="AJ4" s="104"/>
    </row>
    <row r="5" spans="1:36" s="3" customFormat="1" ht="57.75">
      <c r="A5" s="92"/>
      <c r="B5" s="45"/>
      <c r="C5" s="19" t="s">
        <v>13</v>
      </c>
      <c r="D5" s="20" t="s">
        <v>14</v>
      </c>
      <c r="E5" s="19" t="s">
        <v>15</v>
      </c>
      <c r="F5" s="21" t="s">
        <v>16</v>
      </c>
      <c r="G5" s="22" t="s">
        <v>17</v>
      </c>
      <c r="H5" s="23" t="s">
        <v>108</v>
      </c>
      <c r="I5" s="23" t="s">
        <v>18</v>
      </c>
      <c r="J5" s="99"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30"/>
      <c r="Y6" s="30"/>
    </row>
    <row r="7" spans="1:36" s="29" customFormat="1" ht="11.25">
      <c r="A7" s="32">
        <v>1</v>
      </c>
      <c r="B7" s="52"/>
      <c r="C7" s="53" t="s">
        <v>137</v>
      </c>
      <c r="D7" s="54" t="s">
        <v>40</v>
      </c>
      <c r="E7" s="55" t="s">
        <v>137</v>
      </c>
      <c r="F7" s="56">
        <v>42867</v>
      </c>
      <c r="G7" s="57" t="s">
        <v>38</v>
      </c>
      <c r="H7" s="58">
        <v>326</v>
      </c>
      <c r="I7" s="58">
        <v>338</v>
      </c>
      <c r="J7" s="98">
        <v>338</v>
      </c>
      <c r="K7" s="59">
        <v>2</v>
      </c>
      <c r="L7" s="60">
        <v>583827.49</v>
      </c>
      <c r="M7" s="61">
        <v>50022</v>
      </c>
      <c r="N7" s="60">
        <v>345269.77</v>
      </c>
      <c r="O7" s="61">
        <v>29738</v>
      </c>
      <c r="P7" s="60">
        <v>243261.16</v>
      </c>
      <c r="Q7" s="61">
        <v>20609</v>
      </c>
      <c r="R7" s="62">
        <f aca="true" t="shared" si="0" ref="R7:R70">L7+N7+P7</f>
        <v>1172358.42</v>
      </c>
      <c r="S7" s="63">
        <f aca="true" t="shared" si="1" ref="S7:S70">M7+O7+Q7</f>
        <v>100369</v>
      </c>
      <c r="T7" s="64">
        <f>S7/J7</f>
        <v>296.94970414201185</v>
      </c>
      <c r="U7" s="65">
        <f aca="true" t="shared" si="2" ref="U7:U38">R7/S7</f>
        <v>11.68048321692953</v>
      </c>
      <c r="V7" s="66">
        <v>1385209.58</v>
      </c>
      <c r="W7" s="67">
        <v>116989</v>
      </c>
      <c r="X7" s="68">
        <f aca="true" t="shared" si="3" ref="X7:Y11">IF(V7&lt;&gt;0,-(V7-R7)/V7,"")</f>
        <v>-0.15365989599927554</v>
      </c>
      <c r="Y7" s="68">
        <f t="shared" si="3"/>
        <v>-0.14206463855576165</v>
      </c>
      <c r="Z7" s="69">
        <v>1536353.22</v>
      </c>
      <c r="AA7" s="70">
        <v>136522</v>
      </c>
      <c r="AB7" s="64">
        <f>AA7/J7</f>
        <v>403.9112426035503</v>
      </c>
      <c r="AC7" s="65">
        <f aca="true" t="shared" si="4" ref="AC7:AC38">Z7/AA7</f>
        <v>11.25352119072384</v>
      </c>
      <c r="AD7" s="71">
        <v>1898072.64</v>
      </c>
      <c r="AE7" s="72">
        <v>167247</v>
      </c>
      <c r="AF7" s="73">
        <f aca="true" t="shared" si="5" ref="AF7:AG11">IF(AD7&lt;&gt;0,-(AD7-Z7)/AD7,"")</f>
        <v>-0.1905719582997624</v>
      </c>
      <c r="AG7" s="73">
        <f t="shared" si="5"/>
        <v>-0.18371032066344986</v>
      </c>
      <c r="AH7" s="74">
        <v>3434425.86</v>
      </c>
      <c r="AI7" s="75">
        <v>303769</v>
      </c>
      <c r="AJ7" s="76">
        <f aca="true" t="shared" si="6" ref="AJ7:AJ38">AH7/AI7</f>
        <v>11.306044593095411</v>
      </c>
    </row>
    <row r="8" spans="1:36" s="29" customFormat="1" ht="11.25">
      <c r="A8" s="32">
        <v>2</v>
      </c>
      <c r="B8" s="88"/>
      <c r="C8" s="78" t="s">
        <v>142</v>
      </c>
      <c r="D8" s="79" t="s">
        <v>60</v>
      </c>
      <c r="E8" s="80" t="s">
        <v>143</v>
      </c>
      <c r="F8" s="81">
        <v>42867</v>
      </c>
      <c r="G8" s="57" t="s">
        <v>43</v>
      </c>
      <c r="H8" s="82">
        <v>296</v>
      </c>
      <c r="I8" s="82">
        <v>297</v>
      </c>
      <c r="J8" s="98">
        <v>409</v>
      </c>
      <c r="K8" s="59">
        <v>2</v>
      </c>
      <c r="L8" s="60">
        <v>353896</v>
      </c>
      <c r="M8" s="61">
        <v>25903</v>
      </c>
      <c r="N8" s="60">
        <v>293849</v>
      </c>
      <c r="O8" s="61">
        <v>21037</v>
      </c>
      <c r="P8" s="60">
        <v>313538</v>
      </c>
      <c r="Q8" s="61">
        <v>22531</v>
      </c>
      <c r="R8" s="62">
        <f t="shared" si="0"/>
        <v>961283</v>
      </c>
      <c r="S8" s="63">
        <f t="shared" si="1"/>
        <v>69471</v>
      </c>
      <c r="T8" s="64">
        <f>S8/J8</f>
        <v>169.8557457212714</v>
      </c>
      <c r="U8" s="65">
        <f t="shared" si="2"/>
        <v>13.837183860891596</v>
      </c>
      <c r="V8" s="66">
        <v>968674</v>
      </c>
      <c r="W8" s="67">
        <v>70367</v>
      </c>
      <c r="X8" s="68">
        <f t="shared" si="3"/>
        <v>-0.007630017942052744</v>
      </c>
      <c r="Y8" s="68">
        <f t="shared" si="3"/>
        <v>-0.012733241434195006</v>
      </c>
      <c r="Z8" s="69">
        <v>1449653</v>
      </c>
      <c r="AA8" s="70">
        <v>110400</v>
      </c>
      <c r="AB8" s="64">
        <f>AA8/J8</f>
        <v>269.92665036674816</v>
      </c>
      <c r="AC8" s="65">
        <f t="shared" si="4"/>
        <v>13.130914855072463</v>
      </c>
      <c r="AD8" s="83">
        <v>1732850</v>
      </c>
      <c r="AE8" s="84">
        <v>135436</v>
      </c>
      <c r="AF8" s="73">
        <f t="shared" si="5"/>
        <v>-0.16342845601177253</v>
      </c>
      <c r="AG8" s="73">
        <f t="shared" si="5"/>
        <v>-0.1848548391860362</v>
      </c>
      <c r="AH8" s="85">
        <v>3205147</v>
      </c>
      <c r="AI8" s="86">
        <v>247461</v>
      </c>
      <c r="AJ8" s="76">
        <f t="shared" si="6"/>
        <v>12.952129830559159</v>
      </c>
    </row>
    <row r="9" spans="1:36" s="29" customFormat="1" ht="11.25">
      <c r="A9" s="32">
        <v>3</v>
      </c>
      <c r="B9" s="52"/>
      <c r="C9" s="53" t="s">
        <v>102</v>
      </c>
      <c r="D9" s="54" t="s">
        <v>41</v>
      </c>
      <c r="E9" s="55" t="s">
        <v>102</v>
      </c>
      <c r="F9" s="56">
        <v>42846</v>
      </c>
      <c r="G9" s="57" t="s">
        <v>38</v>
      </c>
      <c r="H9" s="58">
        <v>350</v>
      </c>
      <c r="I9" s="58">
        <v>266</v>
      </c>
      <c r="J9" s="98">
        <v>266</v>
      </c>
      <c r="K9" s="59">
        <v>5</v>
      </c>
      <c r="L9" s="60">
        <v>290431.92</v>
      </c>
      <c r="M9" s="61">
        <v>24532</v>
      </c>
      <c r="N9" s="60">
        <v>234419.29</v>
      </c>
      <c r="O9" s="61">
        <v>19641</v>
      </c>
      <c r="P9" s="60">
        <v>282769.21</v>
      </c>
      <c r="Q9" s="61">
        <v>23300</v>
      </c>
      <c r="R9" s="62">
        <f t="shared" si="0"/>
        <v>807620.4199999999</v>
      </c>
      <c r="S9" s="63">
        <f t="shared" si="1"/>
        <v>67473</v>
      </c>
      <c r="T9" s="64">
        <f>S9/J9</f>
        <v>253.6578947368421</v>
      </c>
      <c r="U9" s="65">
        <f t="shared" si="2"/>
        <v>11.969534776873711</v>
      </c>
      <c r="V9" s="66">
        <v>693954.3300000001</v>
      </c>
      <c r="W9" s="67">
        <v>58735</v>
      </c>
      <c r="X9" s="68">
        <f t="shared" si="3"/>
        <v>0.16379477018321917</v>
      </c>
      <c r="Y9" s="68">
        <f t="shared" si="3"/>
        <v>0.1487698986975398</v>
      </c>
      <c r="Z9" s="69">
        <v>1140997.83</v>
      </c>
      <c r="AA9" s="70">
        <v>100353</v>
      </c>
      <c r="AB9" s="64">
        <f>AA9/J9</f>
        <v>377.26691729323306</v>
      </c>
      <c r="AC9" s="65">
        <f t="shared" si="4"/>
        <v>11.369842755074588</v>
      </c>
      <c r="AD9" s="71">
        <v>1143444.72</v>
      </c>
      <c r="AE9" s="72">
        <v>102702</v>
      </c>
      <c r="AF9" s="73">
        <f t="shared" si="5"/>
        <v>-0.002139928548535252</v>
      </c>
      <c r="AG9" s="73">
        <f t="shared" si="5"/>
        <v>-0.02287199859788514</v>
      </c>
      <c r="AH9" s="74">
        <v>11450356.82</v>
      </c>
      <c r="AI9" s="75">
        <v>993010</v>
      </c>
      <c r="AJ9" s="76">
        <f t="shared" si="6"/>
        <v>11.530958217943425</v>
      </c>
    </row>
    <row r="10" spans="1:36" s="29" customFormat="1" ht="11.25">
      <c r="A10" s="32">
        <v>4</v>
      </c>
      <c r="B10" s="88"/>
      <c r="C10" s="78" t="s">
        <v>140</v>
      </c>
      <c r="D10" s="79" t="s">
        <v>33</v>
      </c>
      <c r="E10" s="80" t="s">
        <v>141</v>
      </c>
      <c r="F10" s="81">
        <v>42867</v>
      </c>
      <c r="G10" s="57" t="s">
        <v>46</v>
      </c>
      <c r="H10" s="82">
        <v>290</v>
      </c>
      <c r="I10" s="82">
        <v>279</v>
      </c>
      <c r="J10" s="98">
        <v>279</v>
      </c>
      <c r="K10" s="59">
        <v>2</v>
      </c>
      <c r="L10" s="60">
        <v>256334.05</v>
      </c>
      <c r="M10" s="61">
        <v>19666</v>
      </c>
      <c r="N10" s="60">
        <v>192124.32</v>
      </c>
      <c r="O10" s="61">
        <v>14503</v>
      </c>
      <c r="P10" s="60">
        <v>191579.22</v>
      </c>
      <c r="Q10" s="61">
        <v>14661</v>
      </c>
      <c r="R10" s="62">
        <f t="shared" si="0"/>
        <v>640037.59</v>
      </c>
      <c r="S10" s="63">
        <f t="shared" si="1"/>
        <v>48830</v>
      </c>
      <c r="T10" s="64">
        <f>S10/J10</f>
        <v>175.0179211469534</v>
      </c>
      <c r="U10" s="65">
        <f t="shared" si="2"/>
        <v>13.107466516485767</v>
      </c>
      <c r="V10" s="66">
        <v>722650.49</v>
      </c>
      <c r="W10" s="67">
        <v>51307</v>
      </c>
      <c r="X10" s="68">
        <f t="shared" si="3"/>
        <v>-0.1143193025441663</v>
      </c>
      <c r="Y10" s="68">
        <f t="shared" si="3"/>
        <v>-0.04827801274679868</v>
      </c>
      <c r="Z10" s="69">
        <v>939516.24</v>
      </c>
      <c r="AA10" s="70">
        <v>75662</v>
      </c>
      <c r="AB10" s="64">
        <f>AA10/J10</f>
        <v>271.1899641577061</v>
      </c>
      <c r="AC10" s="65">
        <f t="shared" si="4"/>
        <v>12.417280008458672</v>
      </c>
      <c r="AD10" s="83">
        <v>1184517.01</v>
      </c>
      <c r="AE10" s="84">
        <v>92352</v>
      </c>
      <c r="AF10" s="73">
        <f t="shared" si="5"/>
        <v>-0.20683600820557235</v>
      </c>
      <c r="AG10" s="73">
        <f t="shared" si="5"/>
        <v>-0.18072158697158697</v>
      </c>
      <c r="AH10" s="85">
        <v>2136581.02</v>
      </c>
      <c r="AI10" s="86">
        <v>168896</v>
      </c>
      <c r="AJ10" s="76">
        <f t="shared" si="6"/>
        <v>12.65027602785146</v>
      </c>
    </row>
    <row r="11" spans="1:36" s="29" customFormat="1" ht="11.25">
      <c r="A11" s="32">
        <v>5</v>
      </c>
      <c r="B11" s="52"/>
      <c r="C11" s="78" t="s">
        <v>132</v>
      </c>
      <c r="D11" s="79" t="s">
        <v>44</v>
      </c>
      <c r="E11" s="80" t="s">
        <v>98</v>
      </c>
      <c r="F11" s="81">
        <v>42839</v>
      </c>
      <c r="G11" s="57" t="s">
        <v>36</v>
      </c>
      <c r="H11" s="82">
        <v>377</v>
      </c>
      <c r="I11" s="82">
        <v>251</v>
      </c>
      <c r="J11" s="98">
        <v>251</v>
      </c>
      <c r="K11" s="59">
        <v>6</v>
      </c>
      <c r="L11" s="60">
        <v>186305</v>
      </c>
      <c r="M11" s="61">
        <v>15446</v>
      </c>
      <c r="N11" s="60">
        <v>158556</v>
      </c>
      <c r="O11" s="61">
        <v>13053</v>
      </c>
      <c r="P11" s="60">
        <v>194320</v>
      </c>
      <c r="Q11" s="61">
        <v>15725</v>
      </c>
      <c r="R11" s="62">
        <f t="shared" si="0"/>
        <v>539181</v>
      </c>
      <c r="S11" s="63">
        <f t="shared" si="1"/>
        <v>44224</v>
      </c>
      <c r="T11" s="64">
        <f>S11/J11</f>
        <v>176.19123505976097</v>
      </c>
      <c r="U11" s="65">
        <f t="shared" si="2"/>
        <v>12.192045043415341</v>
      </c>
      <c r="V11" s="66">
        <v>585524</v>
      </c>
      <c r="W11" s="67">
        <v>48999</v>
      </c>
      <c r="X11" s="68">
        <f t="shared" si="3"/>
        <v>-0.07914790854004276</v>
      </c>
      <c r="Y11" s="68">
        <f t="shared" si="3"/>
        <v>-0.09745096838710994</v>
      </c>
      <c r="Z11" s="69">
        <v>772367</v>
      </c>
      <c r="AA11" s="87">
        <v>66328</v>
      </c>
      <c r="AB11" s="64">
        <f>AA11/J11</f>
        <v>264.2549800796813</v>
      </c>
      <c r="AC11" s="65">
        <f t="shared" si="4"/>
        <v>11.644659872150525</v>
      </c>
      <c r="AD11" s="83">
        <v>968937</v>
      </c>
      <c r="AE11" s="84">
        <v>85720</v>
      </c>
      <c r="AF11" s="73">
        <f t="shared" si="5"/>
        <v>-0.20287180693894444</v>
      </c>
      <c r="AG11" s="73">
        <f t="shared" si="5"/>
        <v>-0.22622491833877742</v>
      </c>
      <c r="AH11" s="85">
        <v>31263175</v>
      </c>
      <c r="AI11" s="86">
        <v>2612668</v>
      </c>
      <c r="AJ11" s="76">
        <f t="shared" si="6"/>
        <v>11.965996062262791</v>
      </c>
    </row>
    <row r="12" spans="1:36" s="29" customFormat="1" ht="11.25">
      <c r="A12" s="32">
        <v>6</v>
      </c>
      <c r="B12" s="77" t="s">
        <v>32</v>
      </c>
      <c r="C12" s="53" t="s">
        <v>150</v>
      </c>
      <c r="D12" s="54" t="s">
        <v>37</v>
      </c>
      <c r="E12" s="55" t="s">
        <v>151</v>
      </c>
      <c r="F12" s="56">
        <v>42874</v>
      </c>
      <c r="G12" s="57" t="s">
        <v>38</v>
      </c>
      <c r="H12" s="58">
        <v>252</v>
      </c>
      <c r="I12" s="58">
        <v>253</v>
      </c>
      <c r="J12" s="98">
        <v>253</v>
      </c>
      <c r="K12" s="59">
        <v>1</v>
      </c>
      <c r="L12" s="60">
        <v>120831.56</v>
      </c>
      <c r="M12" s="61">
        <v>9752</v>
      </c>
      <c r="N12" s="60">
        <v>93737.81</v>
      </c>
      <c r="O12" s="61">
        <v>7554</v>
      </c>
      <c r="P12" s="60">
        <v>102331.65</v>
      </c>
      <c r="Q12" s="61">
        <v>8107</v>
      </c>
      <c r="R12" s="62">
        <f t="shared" si="0"/>
        <v>316901.02</v>
      </c>
      <c r="S12" s="63">
        <f t="shared" si="1"/>
        <v>25413</v>
      </c>
      <c r="T12" s="64">
        <f>S12/J12</f>
        <v>100.44664031620553</v>
      </c>
      <c r="U12" s="65">
        <f t="shared" si="2"/>
        <v>12.470035808444498</v>
      </c>
      <c r="V12" s="66"/>
      <c r="W12" s="67"/>
      <c r="X12" s="68"/>
      <c r="Y12" s="68"/>
      <c r="Z12" s="69">
        <v>486835.9</v>
      </c>
      <c r="AA12" s="70">
        <v>41578</v>
      </c>
      <c r="AB12" s="64">
        <f>AA12/J12</f>
        <v>164.3399209486166</v>
      </c>
      <c r="AC12" s="65">
        <f t="shared" si="4"/>
        <v>11.708978305834817</v>
      </c>
      <c r="AD12" s="71"/>
      <c r="AE12" s="72"/>
      <c r="AF12" s="73"/>
      <c r="AG12" s="73"/>
      <c r="AH12" s="74">
        <v>486835.9</v>
      </c>
      <c r="AI12" s="75">
        <v>41578</v>
      </c>
      <c r="AJ12" s="76">
        <f t="shared" si="6"/>
        <v>11.708978305834817</v>
      </c>
    </row>
    <row r="13" spans="1:36" s="29" customFormat="1" ht="11.25">
      <c r="A13" s="32">
        <v>7</v>
      </c>
      <c r="B13" s="77" t="s">
        <v>32</v>
      </c>
      <c r="C13" s="78" t="s">
        <v>158</v>
      </c>
      <c r="D13" s="79" t="s">
        <v>39</v>
      </c>
      <c r="E13" s="80" t="s">
        <v>159</v>
      </c>
      <c r="F13" s="81">
        <v>42874</v>
      </c>
      <c r="G13" s="57" t="s">
        <v>46</v>
      </c>
      <c r="H13" s="82">
        <v>147</v>
      </c>
      <c r="I13" s="82">
        <v>147</v>
      </c>
      <c r="J13" s="98">
        <v>147</v>
      </c>
      <c r="K13" s="59">
        <v>1</v>
      </c>
      <c r="L13" s="60">
        <v>130537.56</v>
      </c>
      <c r="M13" s="61">
        <v>9644</v>
      </c>
      <c r="N13" s="60">
        <v>93968.08</v>
      </c>
      <c r="O13" s="61">
        <v>6876</v>
      </c>
      <c r="P13" s="60">
        <v>94179.82</v>
      </c>
      <c r="Q13" s="61">
        <v>7034</v>
      </c>
      <c r="R13" s="62">
        <f t="shared" si="0"/>
        <v>318685.46</v>
      </c>
      <c r="S13" s="63">
        <f t="shared" si="1"/>
        <v>23554</v>
      </c>
      <c r="T13" s="64">
        <f>S13/J13</f>
        <v>160.2312925170068</v>
      </c>
      <c r="U13" s="65">
        <f t="shared" si="2"/>
        <v>13.529993207098583</v>
      </c>
      <c r="V13" s="66"/>
      <c r="W13" s="67"/>
      <c r="X13" s="68"/>
      <c r="Y13" s="68"/>
      <c r="Z13" s="69">
        <v>388663.27</v>
      </c>
      <c r="AA13" s="70">
        <v>30136</v>
      </c>
      <c r="AB13" s="64">
        <f>AA13/J13</f>
        <v>205.00680272108843</v>
      </c>
      <c r="AC13" s="65">
        <f t="shared" si="4"/>
        <v>12.89697604194319</v>
      </c>
      <c r="AD13" s="83"/>
      <c r="AE13" s="84"/>
      <c r="AF13" s="73"/>
      <c r="AG13" s="73"/>
      <c r="AH13" s="85">
        <v>388663.27</v>
      </c>
      <c r="AI13" s="86">
        <v>30136</v>
      </c>
      <c r="AJ13" s="76">
        <f t="shared" si="6"/>
        <v>12.89697604194319</v>
      </c>
    </row>
    <row r="14" spans="1:36" s="29" customFormat="1" ht="11.25">
      <c r="A14" s="32">
        <v>8</v>
      </c>
      <c r="B14" s="77" t="s">
        <v>32</v>
      </c>
      <c r="C14" s="53" t="s">
        <v>152</v>
      </c>
      <c r="D14" s="54" t="s">
        <v>44</v>
      </c>
      <c r="E14" s="55" t="s">
        <v>152</v>
      </c>
      <c r="F14" s="56">
        <v>42874</v>
      </c>
      <c r="G14" s="57" t="s">
        <v>38</v>
      </c>
      <c r="H14" s="58">
        <v>142</v>
      </c>
      <c r="I14" s="58">
        <v>142</v>
      </c>
      <c r="J14" s="98">
        <v>142</v>
      </c>
      <c r="K14" s="59">
        <v>1</v>
      </c>
      <c r="L14" s="60">
        <v>56365.7</v>
      </c>
      <c r="M14" s="61">
        <v>4760</v>
      </c>
      <c r="N14" s="60">
        <v>46048.46</v>
      </c>
      <c r="O14" s="61">
        <v>3769</v>
      </c>
      <c r="P14" s="60">
        <v>60721.48</v>
      </c>
      <c r="Q14" s="61">
        <v>4883</v>
      </c>
      <c r="R14" s="62">
        <f t="shared" si="0"/>
        <v>163135.64</v>
      </c>
      <c r="S14" s="63">
        <f t="shared" si="1"/>
        <v>13412</v>
      </c>
      <c r="T14" s="64">
        <f>S14/J14</f>
        <v>94.45070422535211</v>
      </c>
      <c r="U14" s="65">
        <f t="shared" si="2"/>
        <v>12.163408887563378</v>
      </c>
      <c r="V14" s="66"/>
      <c r="W14" s="67"/>
      <c r="X14" s="68"/>
      <c r="Y14" s="68"/>
      <c r="Z14" s="69">
        <v>255336.06</v>
      </c>
      <c r="AA14" s="70">
        <v>22171</v>
      </c>
      <c r="AB14" s="64">
        <f>AA14/J14</f>
        <v>156.1338028169014</v>
      </c>
      <c r="AC14" s="65">
        <f t="shared" si="4"/>
        <v>11.516668621171801</v>
      </c>
      <c r="AD14" s="71"/>
      <c r="AE14" s="72"/>
      <c r="AF14" s="73"/>
      <c r="AG14" s="73"/>
      <c r="AH14" s="74">
        <v>255336.06</v>
      </c>
      <c r="AI14" s="75">
        <v>22171</v>
      </c>
      <c r="AJ14" s="76">
        <f t="shared" si="6"/>
        <v>11.516668621171801</v>
      </c>
    </row>
    <row r="15" spans="1:36" s="29" customFormat="1" ht="11.25">
      <c r="A15" s="32">
        <v>9</v>
      </c>
      <c r="B15" s="77" t="s">
        <v>32</v>
      </c>
      <c r="C15" s="53" t="s">
        <v>155</v>
      </c>
      <c r="D15" s="54" t="s">
        <v>39</v>
      </c>
      <c r="E15" s="55" t="s">
        <v>153</v>
      </c>
      <c r="F15" s="56">
        <v>42874</v>
      </c>
      <c r="G15" s="57" t="s">
        <v>54</v>
      </c>
      <c r="H15" s="58">
        <v>172</v>
      </c>
      <c r="I15" s="58">
        <v>172</v>
      </c>
      <c r="J15" s="98">
        <v>172</v>
      </c>
      <c r="K15" s="59">
        <v>1</v>
      </c>
      <c r="L15" s="60">
        <v>69648.89</v>
      </c>
      <c r="M15" s="61">
        <v>5786</v>
      </c>
      <c r="N15" s="60">
        <v>52091.11</v>
      </c>
      <c r="O15" s="61">
        <v>4396</v>
      </c>
      <c r="P15" s="60">
        <v>61223.48</v>
      </c>
      <c r="Q15" s="61">
        <v>4981</v>
      </c>
      <c r="R15" s="62">
        <f t="shared" si="0"/>
        <v>182963.48</v>
      </c>
      <c r="S15" s="63">
        <f t="shared" si="1"/>
        <v>15163</v>
      </c>
      <c r="T15" s="64">
        <f>S15/J15</f>
        <v>88.15697674418605</v>
      </c>
      <c r="U15" s="65">
        <f t="shared" si="2"/>
        <v>12.066443315966499</v>
      </c>
      <c r="V15" s="66"/>
      <c r="W15" s="67"/>
      <c r="X15" s="68"/>
      <c r="Y15" s="68"/>
      <c r="Z15" s="69">
        <v>241910.25</v>
      </c>
      <c r="AA15" s="70">
        <v>21790</v>
      </c>
      <c r="AB15" s="64">
        <f>AA15/J15</f>
        <v>126.68604651162791</v>
      </c>
      <c r="AC15" s="65">
        <f t="shared" si="4"/>
        <v>11.101893070215695</v>
      </c>
      <c r="AD15" s="71"/>
      <c r="AE15" s="72"/>
      <c r="AF15" s="73"/>
      <c r="AG15" s="73"/>
      <c r="AH15" s="74">
        <v>241910.25</v>
      </c>
      <c r="AI15" s="75">
        <v>21790</v>
      </c>
      <c r="AJ15" s="76">
        <f t="shared" si="6"/>
        <v>11.101893070215695</v>
      </c>
    </row>
    <row r="16" spans="1:36" s="29" customFormat="1" ht="11.25">
      <c r="A16" s="32">
        <v>10</v>
      </c>
      <c r="B16" s="52"/>
      <c r="C16" s="78" t="s">
        <v>119</v>
      </c>
      <c r="D16" s="79" t="s">
        <v>44</v>
      </c>
      <c r="E16" s="80" t="s">
        <v>118</v>
      </c>
      <c r="F16" s="81">
        <v>42853</v>
      </c>
      <c r="G16" s="57" t="s">
        <v>36</v>
      </c>
      <c r="H16" s="82">
        <v>335</v>
      </c>
      <c r="I16" s="82">
        <v>122</v>
      </c>
      <c r="J16" s="98">
        <v>122</v>
      </c>
      <c r="K16" s="59">
        <v>4</v>
      </c>
      <c r="L16" s="60">
        <v>79613</v>
      </c>
      <c r="M16" s="61">
        <v>5244</v>
      </c>
      <c r="N16" s="60">
        <v>59418</v>
      </c>
      <c r="O16" s="61">
        <v>3896</v>
      </c>
      <c r="P16" s="60">
        <v>52719</v>
      </c>
      <c r="Q16" s="61">
        <v>3486</v>
      </c>
      <c r="R16" s="62">
        <f t="shared" si="0"/>
        <v>191750</v>
      </c>
      <c r="S16" s="63">
        <f t="shared" si="1"/>
        <v>12626</v>
      </c>
      <c r="T16" s="64">
        <f>S16/J16</f>
        <v>103.49180327868852</v>
      </c>
      <c r="U16" s="65">
        <f t="shared" si="2"/>
        <v>15.186915887850468</v>
      </c>
      <c r="V16" s="66">
        <v>326373</v>
      </c>
      <c r="W16" s="67">
        <v>23715</v>
      </c>
      <c r="X16" s="68">
        <f aca="true" t="shared" si="7" ref="X16:Y18">IF(V16&lt;&gt;0,-(V16-R16)/V16,"")</f>
        <v>-0.4124820374234388</v>
      </c>
      <c r="Y16" s="68">
        <f t="shared" si="7"/>
        <v>-0.4675943495677841</v>
      </c>
      <c r="Z16" s="69">
        <v>271972</v>
      </c>
      <c r="AA16" s="87">
        <v>18905</v>
      </c>
      <c r="AB16" s="64">
        <f>AA16/J16</f>
        <v>154.95901639344262</v>
      </c>
      <c r="AC16" s="65">
        <f t="shared" si="4"/>
        <v>14.386247024596667</v>
      </c>
      <c r="AD16" s="83">
        <v>538064</v>
      </c>
      <c r="AE16" s="84">
        <v>41898</v>
      </c>
      <c r="AF16" s="73">
        <f aca="true" t="shared" si="8" ref="AF16:AG18">IF(AD16&lt;&gt;0,-(AD16-Z16)/AD16,"")</f>
        <v>-0.49453596598174193</v>
      </c>
      <c r="AG16" s="73">
        <f t="shared" si="8"/>
        <v>-0.5487851448756504</v>
      </c>
      <c r="AH16" s="85">
        <v>5294705</v>
      </c>
      <c r="AI16" s="86">
        <v>380161</v>
      </c>
      <c r="AJ16" s="76">
        <f t="shared" si="6"/>
        <v>13.927533334560884</v>
      </c>
    </row>
    <row r="17" spans="1:36" s="29" customFormat="1" ht="11.25">
      <c r="A17" s="32">
        <v>11</v>
      </c>
      <c r="B17" s="52"/>
      <c r="C17" s="53" t="s">
        <v>103</v>
      </c>
      <c r="D17" s="54" t="s">
        <v>40</v>
      </c>
      <c r="E17" s="55" t="s">
        <v>104</v>
      </c>
      <c r="F17" s="56">
        <v>42846</v>
      </c>
      <c r="G17" s="57" t="s">
        <v>38</v>
      </c>
      <c r="H17" s="58">
        <v>246</v>
      </c>
      <c r="I17" s="58">
        <v>103</v>
      </c>
      <c r="J17" s="98">
        <v>103</v>
      </c>
      <c r="K17" s="59">
        <v>5</v>
      </c>
      <c r="L17" s="60">
        <v>63509.64</v>
      </c>
      <c r="M17" s="61">
        <v>4956</v>
      </c>
      <c r="N17" s="60">
        <v>45177.7</v>
      </c>
      <c r="O17" s="61">
        <v>3656</v>
      </c>
      <c r="P17" s="60">
        <v>54365.78</v>
      </c>
      <c r="Q17" s="61">
        <v>4307</v>
      </c>
      <c r="R17" s="62">
        <f t="shared" si="0"/>
        <v>163053.12</v>
      </c>
      <c r="S17" s="63">
        <f t="shared" si="1"/>
        <v>12919</v>
      </c>
      <c r="T17" s="64">
        <f>S17/J17</f>
        <v>125.42718446601941</v>
      </c>
      <c r="U17" s="65">
        <f t="shared" si="2"/>
        <v>12.621187398405448</v>
      </c>
      <c r="V17" s="66">
        <v>176271.68</v>
      </c>
      <c r="W17" s="67">
        <v>14751</v>
      </c>
      <c r="X17" s="68">
        <f t="shared" si="7"/>
        <v>-0.07498969772115406</v>
      </c>
      <c r="Y17" s="68">
        <f t="shared" si="7"/>
        <v>-0.12419496983255372</v>
      </c>
      <c r="Z17" s="69">
        <v>212034.69</v>
      </c>
      <c r="AA17" s="70">
        <v>18230</v>
      </c>
      <c r="AB17" s="64">
        <f>AA17/J17</f>
        <v>176.9902912621359</v>
      </c>
      <c r="AC17" s="65">
        <f t="shared" si="4"/>
        <v>11.631085573230939</v>
      </c>
      <c r="AD17" s="71">
        <v>268797.63</v>
      </c>
      <c r="AE17" s="72">
        <v>24396</v>
      </c>
      <c r="AF17" s="73">
        <f t="shared" si="8"/>
        <v>-0.21117351369504264</v>
      </c>
      <c r="AG17" s="73">
        <f t="shared" si="8"/>
        <v>-0.25274635186096084</v>
      </c>
      <c r="AH17" s="74">
        <v>4518490.16</v>
      </c>
      <c r="AI17" s="75">
        <v>392750</v>
      </c>
      <c r="AJ17" s="76">
        <f t="shared" si="6"/>
        <v>11.504748975175048</v>
      </c>
    </row>
    <row r="18" spans="1:36" s="29" customFormat="1" ht="11.25">
      <c r="A18" s="32">
        <v>12</v>
      </c>
      <c r="B18" s="52"/>
      <c r="C18" s="53" t="s">
        <v>138</v>
      </c>
      <c r="D18" s="54" t="s">
        <v>40</v>
      </c>
      <c r="E18" s="55" t="s">
        <v>138</v>
      </c>
      <c r="F18" s="56">
        <v>42867</v>
      </c>
      <c r="G18" s="57" t="s">
        <v>38</v>
      </c>
      <c r="H18" s="58">
        <v>151</v>
      </c>
      <c r="I18" s="58">
        <v>104</v>
      </c>
      <c r="J18" s="98">
        <v>104</v>
      </c>
      <c r="K18" s="59">
        <v>2</v>
      </c>
      <c r="L18" s="60">
        <v>62402.55</v>
      </c>
      <c r="M18" s="61">
        <v>5080</v>
      </c>
      <c r="N18" s="60">
        <v>43902.93</v>
      </c>
      <c r="O18" s="61">
        <v>3660</v>
      </c>
      <c r="P18" s="60">
        <v>51748.12</v>
      </c>
      <c r="Q18" s="61">
        <v>4256</v>
      </c>
      <c r="R18" s="62">
        <f t="shared" si="0"/>
        <v>158053.6</v>
      </c>
      <c r="S18" s="63">
        <f t="shared" si="1"/>
        <v>12996</v>
      </c>
      <c r="T18" s="64">
        <f>S18/J18</f>
        <v>124.96153846153847</v>
      </c>
      <c r="U18" s="65">
        <f t="shared" si="2"/>
        <v>12.161711295783318</v>
      </c>
      <c r="V18" s="66">
        <v>146488.84</v>
      </c>
      <c r="W18" s="67">
        <v>12523</v>
      </c>
      <c r="X18" s="68">
        <f t="shared" si="7"/>
        <v>0.07894635523088318</v>
      </c>
      <c r="Y18" s="68">
        <f t="shared" si="7"/>
        <v>0.0377705022758125</v>
      </c>
      <c r="Z18" s="69">
        <v>198450.12</v>
      </c>
      <c r="AA18" s="70">
        <v>17314</v>
      </c>
      <c r="AB18" s="64">
        <f>AA18/J18</f>
        <v>166.48076923076923</v>
      </c>
      <c r="AC18" s="65">
        <f t="shared" si="4"/>
        <v>11.461829733163913</v>
      </c>
      <c r="AD18" s="71">
        <v>207691.13</v>
      </c>
      <c r="AE18" s="72">
        <v>18823</v>
      </c>
      <c r="AF18" s="73">
        <f t="shared" si="8"/>
        <v>-0.04449400414933468</v>
      </c>
      <c r="AG18" s="73">
        <f t="shared" si="8"/>
        <v>-0.08016787972161717</v>
      </c>
      <c r="AH18" s="74">
        <v>406141.25</v>
      </c>
      <c r="AI18" s="75">
        <v>36137</v>
      </c>
      <c r="AJ18" s="76">
        <f t="shared" si="6"/>
        <v>11.238931012535629</v>
      </c>
    </row>
    <row r="19" spans="1:36" s="29" customFormat="1" ht="11.25">
      <c r="A19" s="32">
        <v>13</v>
      </c>
      <c r="B19" s="77" t="s">
        <v>32</v>
      </c>
      <c r="C19" s="53" t="s">
        <v>144</v>
      </c>
      <c r="D19" s="54" t="s">
        <v>35</v>
      </c>
      <c r="E19" s="55" t="s">
        <v>147</v>
      </c>
      <c r="F19" s="56">
        <v>42874</v>
      </c>
      <c r="G19" s="57" t="s">
        <v>47</v>
      </c>
      <c r="H19" s="58">
        <v>141</v>
      </c>
      <c r="I19" s="58">
        <v>141</v>
      </c>
      <c r="J19" s="98">
        <v>141</v>
      </c>
      <c r="K19" s="59">
        <v>1</v>
      </c>
      <c r="L19" s="60">
        <v>56201.39</v>
      </c>
      <c r="M19" s="61">
        <v>4730</v>
      </c>
      <c r="N19" s="60">
        <v>48892.01</v>
      </c>
      <c r="O19" s="61">
        <v>4094</v>
      </c>
      <c r="P19" s="60">
        <v>56231.41</v>
      </c>
      <c r="Q19" s="61">
        <v>4566</v>
      </c>
      <c r="R19" s="62">
        <f t="shared" si="0"/>
        <v>161324.81</v>
      </c>
      <c r="S19" s="63">
        <f t="shared" si="1"/>
        <v>13390</v>
      </c>
      <c r="T19" s="64">
        <f>S19/J19</f>
        <v>94.9645390070922</v>
      </c>
      <c r="U19" s="65">
        <f t="shared" si="2"/>
        <v>12.048156086631815</v>
      </c>
      <c r="V19" s="66"/>
      <c r="W19" s="67"/>
      <c r="X19" s="68"/>
      <c r="Y19" s="68"/>
      <c r="Z19" s="102">
        <v>161324.81</v>
      </c>
      <c r="AA19" s="103">
        <v>13390</v>
      </c>
      <c r="AB19" s="64">
        <f>AA19/J19</f>
        <v>94.9645390070922</v>
      </c>
      <c r="AC19" s="65">
        <f t="shared" si="4"/>
        <v>12.048156086631815</v>
      </c>
      <c r="AD19" s="71"/>
      <c r="AE19" s="72"/>
      <c r="AF19" s="73"/>
      <c r="AG19" s="73"/>
      <c r="AH19" s="85">
        <v>161324.81</v>
      </c>
      <c r="AI19" s="86">
        <v>13390</v>
      </c>
      <c r="AJ19" s="76">
        <f t="shared" si="6"/>
        <v>12.048156086631815</v>
      </c>
    </row>
    <row r="20" spans="1:36" s="29" customFormat="1" ht="11.25">
      <c r="A20" s="32">
        <v>14</v>
      </c>
      <c r="B20" s="88"/>
      <c r="C20" s="78" t="s">
        <v>93</v>
      </c>
      <c r="D20" s="79" t="s">
        <v>40</v>
      </c>
      <c r="E20" s="80" t="s">
        <v>94</v>
      </c>
      <c r="F20" s="81">
        <v>42832</v>
      </c>
      <c r="G20" s="57" t="s">
        <v>43</v>
      </c>
      <c r="H20" s="82">
        <v>330</v>
      </c>
      <c r="I20" s="82">
        <v>49</v>
      </c>
      <c r="J20" s="98">
        <v>49</v>
      </c>
      <c r="K20" s="59">
        <v>7</v>
      </c>
      <c r="L20" s="60">
        <v>35516</v>
      </c>
      <c r="M20" s="61">
        <v>2834</v>
      </c>
      <c r="N20" s="60">
        <v>27637</v>
      </c>
      <c r="O20" s="61">
        <v>2132</v>
      </c>
      <c r="P20" s="60">
        <v>27341</v>
      </c>
      <c r="Q20" s="61">
        <v>2097</v>
      </c>
      <c r="R20" s="62">
        <f t="shared" si="0"/>
        <v>90494</v>
      </c>
      <c r="S20" s="63">
        <f t="shared" si="1"/>
        <v>7063</v>
      </c>
      <c r="T20" s="64">
        <f>S20/J20</f>
        <v>144.14285714285714</v>
      </c>
      <c r="U20" s="65">
        <f t="shared" si="2"/>
        <v>12.81240266175846</v>
      </c>
      <c r="V20" s="66">
        <v>115348</v>
      </c>
      <c r="W20" s="67">
        <v>9192</v>
      </c>
      <c r="X20" s="68">
        <f>IF(V20&lt;&gt;0,-(V20-R20)/V20,"")</f>
        <v>-0.2154697090543399</v>
      </c>
      <c r="Y20" s="68">
        <f>IF(W20&lt;&gt;0,-(W20-S20)/W20,"")</f>
        <v>-0.23161444734551784</v>
      </c>
      <c r="Z20" s="69">
        <v>145949</v>
      </c>
      <c r="AA20" s="70">
        <v>13057</v>
      </c>
      <c r="AB20" s="64">
        <f>AA20/J20</f>
        <v>266.46938775510205</v>
      </c>
      <c r="AC20" s="65">
        <f t="shared" si="4"/>
        <v>11.177835643716014</v>
      </c>
      <c r="AD20" s="83">
        <v>206120</v>
      </c>
      <c r="AE20" s="84">
        <v>18779</v>
      </c>
      <c r="AF20" s="73">
        <f>IF(AD20&lt;&gt;0,-(AD20-Z20)/AD20,"")</f>
        <v>-0.29192218125363867</v>
      </c>
      <c r="AG20" s="73">
        <f>IF(AE20&lt;&gt;0,-(AE20-AA20)/AE20,"")</f>
        <v>-0.3047020608126098</v>
      </c>
      <c r="AH20" s="85">
        <v>10050670</v>
      </c>
      <c r="AI20" s="86">
        <v>831623</v>
      </c>
      <c r="AJ20" s="76">
        <f t="shared" si="6"/>
        <v>12.085608502891334</v>
      </c>
    </row>
    <row r="21" spans="1:36" s="29" customFormat="1" ht="11.25">
      <c r="A21" s="32">
        <v>15</v>
      </c>
      <c r="B21" s="77" t="s">
        <v>32</v>
      </c>
      <c r="C21" s="53" t="s">
        <v>157</v>
      </c>
      <c r="D21" s="54" t="s">
        <v>44</v>
      </c>
      <c r="E21" s="55" t="s">
        <v>157</v>
      </c>
      <c r="F21" s="56">
        <v>42874</v>
      </c>
      <c r="G21" s="57" t="s">
        <v>42</v>
      </c>
      <c r="H21" s="58">
        <v>115</v>
      </c>
      <c r="I21" s="58">
        <v>115</v>
      </c>
      <c r="J21" s="98">
        <v>115</v>
      </c>
      <c r="K21" s="59">
        <v>1</v>
      </c>
      <c r="L21" s="60">
        <v>22299.6</v>
      </c>
      <c r="M21" s="61">
        <v>1988</v>
      </c>
      <c r="N21" s="60">
        <v>18240.88</v>
      </c>
      <c r="O21" s="61">
        <v>1617</v>
      </c>
      <c r="P21" s="60">
        <v>25213.77</v>
      </c>
      <c r="Q21" s="61">
        <v>2217</v>
      </c>
      <c r="R21" s="62">
        <f t="shared" si="0"/>
        <v>65754.25</v>
      </c>
      <c r="S21" s="63">
        <f t="shared" si="1"/>
        <v>5822</v>
      </c>
      <c r="T21" s="64">
        <f>S21/J21</f>
        <v>50.62608695652174</v>
      </c>
      <c r="U21" s="65">
        <f t="shared" si="2"/>
        <v>11.294099965647543</v>
      </c>
      <c r="V21" s="66"/>
      <c r="W21" s="67"/>
      <c r="X21" s="68"/>
      <c r="Y21" s="68"/>
      <c r="Z21" s="69">
        <v>102995.64</v>
      </c>
      <c r="AA21" s="70">
        <v>9464</v>
      </c>
      <c r="AB21" s="64">
        <f>AA21/J21</f>
        <v>82.29565217391304</v>
      </c>
      <c r="AC21" s="65">
        <f t="shared" si="4"/>
        <v>10.88288672865596</v>
      </c>
      <c r="AD21" s="71"/>
      <c r="AE21" s="72"/>
      <c r="AF21" s="73"/>
      <c r="AG21" s="73"/>
      <c r="AH21" s="71">
        <v>102995.64</v>
      </c>
      <c r="AI21" s="72">
        <v>9464</v>
      </c>
      <c r="AJ21" s="76">
        <f t="shared" si="6"/>
        <v>10.88288672865596</v>
      </c>
    </row>
    <row r="22" spans="1:36" s="29" customFormat="1" ht="11.25">
      <c r="A22" s="32">
        <v>16</v>
      </c>
      <c r="B22" s="77" t="s">
        <v>32</v>
      </c>
      <c r="C22" s="53" t="s">
        <v>149</v>
      </c>
      <c r="D22" s="54" t="s">
        <v>41</v>
      </c>
      <c r="E22" s="55" t="s">
        <v>148</v>
      </c>
      <c r="F22" s="56">
        <v>42874</v>
      </c>
      <c r="G22" s="57" t="s">
        <v>50</v>
      </c>
      <c r="H22" s="58">
        <v>19</v>
      </c>
      <c r="I22" s="58">
        <v>19</v>
      </c>
      <c r="J22" s="98">
        <v>19</v>
      </c>
      <c r="K22" s="59">
        <v>1</v>
      </c>
      <c r="L22" s="60">
        <v>17465.7</v>
      </c>
      <c r="M22" s="61">
        <v>1117</v>
      </c>
      <c r="N22" s="60">
        <v>23606.61</v>
      </c>
      <c r="O22" s="61">
        <v>1485</v>
      </c>
      <c r="P22" s="60">
        <v>22769.26</v>
      </c>
      <c r="Q22" s="61">
        <v>1453</v>
      </c>
      <c r="R22" s="62">
        <f t="shared" si="0"/>
        <v>63841.56999999999</v>
      </c>
      <c r="S22" s="63">
        <f t="shared" si="1"/>
        <v>4055</v>
      </c>
      <c r="T22" s="64">
        <f>S22/J22</f>
        <v>213.42105263157896</v>
      </c>
      <c r="U22" s="65">
        <f t="shared" si="2"/>
        <v>15.74391368680641</v>
      </c>
      <c r="V22" s="66"/>
      <c r="W22" s="67"/>
      <c r="X22" s="68"/>
      <c r="Y22" s="68"/>
      <c r="Z22" s="69">
        <v>114388.82</v>
      </c>
      <c r="AA22" s="70">
        <v>7856</v>
      </c>
      <c r="AB22" s="64">
        <f>AA22/J22</f>
        <v>413.4736842105263</v>
      </c>
      <c r="AC22" s="65">
        <f t="shared" si="4"/>
        <v>14.5606950101833</v>
      </c>
      <c r="AD22" s="71"/>
      <c r="AE22" s="72"/>
      <c r="AF22" s="73"/>
      <c r="AG22" s="73"/>
      <c r="AH22" s="74">
        <v>114388.82</v>
      </c>
      <c r="AI22" s="75">
        <v>7856</v>
      </c>
      <c r="AJ22" s="76">
        <f t="shared" si="6"/>
        <v>14.5606950101833</v>
      </c>
    </row>
    <row r="23" spans="1:36" s="29" customFormat="1" ht="11.25">
      <c r="A23" s="32">
        <v>17</v>
      </c>
      <c r="B23" s="88"/>
      <c r="C23" s="78" t="s">
        <v>91</v>
      </c>
      <c r="D23" s="79" t="s">
        <v>37</v>
      </c>
      <c r="E23" s="80" t="s">
        <v>92</v>
      </c>
      <c r="F23" s="81">
        <v>42825</v>
      </c>
      <c r="G23" s="57" t="s">
        <v>46</v>
      </c>
      <c r="H23" s="82">
        <v>269</v>
      </c>
      <c r="I23" s="82">
        <v>29</v>
      </c>
      <c r="J23" s="98">
        <v>29</v>
      </c>
      <c r="K23" s="59">
        <v>8</v>
      </c>
      <c r="L23" s="60">
        <v>19114.41</v>
      </c>
      <c r="M23" s="61">
        <v>1655</v>
      </c>
      <c r="N23" s="60">
        <v>15370.12</v>
      </c>
      <c r="O23" s="61">
        <v>1438</v>
      </c>
      <c r="P23" s="60">
        <v>14812.28</v>
      </c>
      <c r="Q23" s="61">
        <v>1313</v>
      </c>
      <c r="R23" s="62">
        <f t="shared" si="0"/>
        <v>49296.81</v>
      </c>
      <c r="S23" s="63">
        <f t="shared" si="1"/>
        <v>4406</v>
      </c>
      <c r="T23" s="64">
        <f>S23/J23</f>
        <v>151.93103448275863</v>
      </c>
      <c r="U23" s="65">
        <f t="shared" si="2"/>
        <v>11.188563322741715</v>
      </c>
      <c r="V23" s="66">
        <v>44303.380000000005</v>
      </c>
      <c r="W23" s="67">
        <v>4092</v>
      </c>
      <c r="X23" s="68">
        <f>IF(V23&lt;&gt;0,-(V23-R23)/V23,"")</f>
        <v>0.11270991062081477</v>
      </c>
      <c r="Y23" s="68">
        <f>IF(W23&lt;&gt;0,-(W23-S23)/W23,"")</f>
        <v>0.07673509286412512</v>
      </c>
      <c r="Z23" s="69">
        <v>64719.76</v>
      </c>
      <c r="AA23" s="70">
        <v>6283</v>
      </c>
      <c r="AB23" s="64">
        <f>AA23/J23</f>
        <v>216.6551724137931</v>
      </c>
      <c r="AC23" s="65">
        <f t="shared" si="4"/>
        <v>10.300773515836385</v>
      </c>
      <c r="AD23" s="83">
        <v>74772.71</v>
      </c>
      <c r="AE23" s="84">
        <v>7718</v>
      </c>
      <c r="AF23" s="73">
        <f>IF(AD23&lt;&gt;0,-(AD23-Z23)/AD23,"")</f>
        <v>-0.13444677877797934</v>
      </c>
      <c r="AG23" s="73">
        <f>IF(AE23&lt;&gt;0,-(AE23-AA23)/AE23,"")</f>
        <v>-0.1859289971495206</v>
      </c>
      <c r="AH23" s="85">
        <v>6954070.2</v>
      </c>
      <c r="AI23" s="86">
        <v>568217</v>
      </c>
      <c r="AJ23" s="76">
        <f t="shared" si="6"/>
        <v>12.238405749915966</v>
      </c>
    </row>
    <row r="24" spans="1:36" s="29" customFormat="1" ht="11.25">
      <c r="A24" s="32">
        <v>18</v>
      </c>
      <c r="B24" s="52"/>
      <c r="C24" s="53" t="s">
        <v>75</v>
      </c>
      <c r="D24" s="54" t="s">
        <v>41</v>
      </c>
      <c r="E24" s="55" t="s">
        <v>75</v>
      </c>
      <c r="F24" s="56">
        <v>42782</v>
      </c>
      <c r="G24" s="57" t="s">
        <v>38</v>
      </c>
      <c r="H24" s="58">
        <v>393</v>
      </c>
      <c r="I24" s="58">
        <v>6</v>
      </c>
      <c r="J24" s="98">
        <v>6</v>
      </c>
      <c r="K24" s="59">
        <v>14</v>
      </c>
      <c r="L24" s="60">
        <v>4635</v>
      </c>
      <c r="M24" s="61">
        <v>441</v>
      </c>
      <c r="N24" s="60">
        <v>4035</v>
      </c>
      <c r="O24" s="61">
        <v>431</v>
      </c>
      <c r="P24" s="60">
        <v>5002.8</v>
      </c>
      <c r="Q24" s="61">
        <v>501</v>
      </c>
      <c r="R24" s="62">
        <f t="shared" si="0"/>
        <v>13672.8</v>
      </c>
      <c r="S24" s="63">
        <f t="shared" si="1"/>
        <v>1373</v>
      </c>
      <c r="T24" s="64">
        <f>S24/J24</f>
        <v>228.83333333333334</v>
      </c>
      <c r="U24" s="65">
        <f t="shared" si="2"/>
        <v>9.958339402767661</v>
      </c>
      <c r="V24" s="66">
        <v>21952.03</v>
      </c>
      <c r="W24" s="67">
        <v>2348</v>
      </c>
      <c r="X24" s="68">
        <f>IF(V24&lt;&gt;0,-(V24-R24)/V24,"")</f>
        <v>-0.37715099696930077</v>
      </c>
      <c r="Y24" s="68">
        <f>IF(W24&lt;&gt;0,-(W24-S24)/W24,"")</f>
        <v>-0.41524701873935266</v>
      </c>
      <c r="Z24" s="69">
        <v>23325.23</v>
      </c>
      <c r="AA24" s="70">
        <v>2763</v>
      </c>
      <c r="AB24" s="64">
        <f>AA24/J24</f>
        <v>460.5</v>
      </c>
      <c r="AC24" s="65">
        <f t="shared" si="4"/>
        <v>8.441994209192906</v>
      </c>
      <c r="AD24" s="71">
        <v>37937.95</v>
      </c>
      <c r="AE24" s="72">
        <v>4130</v>
      </c>
      <c r="AF24" s="73">
        <f>IF(AD24&lt;&gt;0,-(AD24-Z24)/AD24,"")</f>
        <v>-0.3851742121016027</v>
      </c>
      <c r="AG24" s="73">
        <f>IF(AE24&lt;&gt;0,-(AE24-AA24)/AE24,"")</f>
        <v>-0.33099273607748186</v>
      </c>
      <c r="AH24" s="74">
        <v>85596571.85</v>
      </c>
      <c r="AI24" s="75">
        <v>7385293</v>
      </c>
      <c r="AJ24" s="76">
        <f t="shared" si="6"/>
        <v>11.59013892204412</v>
      </c>
    </row>
    <row r="25" spans="1:36" s="29" customFormat="1" ht="11.25">
      <c r="A25" s="32">
        <v>19</v>
      </c>
      <c r="B25" s="77" t="s">
        <v>32</v>
      </c>
      <c r="C25" s="53" t="s">
        <v>156</v>
      </c>
      <c r="D25" s="54" t="s">
        <v>37</v>
      </c>
      <c r="E25" s="55" t="s">
        <v>156</v>
      </c>
      <c r="F25" s="56">
        <v>42874</v>
      </c>
      <c r="G25" s="57" t="s">
        <v>57</v>
      </c>
      <c r="H25" s="58">
        <v>35</v>
      </c>
      <c r="I25" s="58">
        <v>35</v>
      </c>
      <c r="J25" s="98">
        <v>35</v>
      </c>
      <c r="K25" s="59">
        <v>1</v>
      </c>
      <c r="L25" s="60">
        <v>6743.5</v>
      </c>
      <c r="M25" s="61">
        <v>568</v>
      </c>
      <c r="N25" s="60">
        <v>5952</v>
      </c>
      <c r="O25" s="61">
        <v>503</v>
      </c>
      <c r="P25" s="60">
        <v>7349</v>
      </c>
      <c r="Q25" s="61">
        <v>631</v>
      </c>
      <c r="R25" s="62">
        <f t="shared" si="0"/>
        <v>20044.5</v>
      </c>
      <c r="S25" s="63">
        <f t="shared" si="1"/>
        <v>1702</v>
      </c>
      <c r="T25" s="64">
        <f>S25/J25</f>
        <v>48.628571428571426</v>
      </c>
      <c r="U25" s="65">
        <f t="shared" si="2"/>
        <v>11.777027027027026</v>
      </c>
      <c r="V25" s="66"/>
      <c r="W25" s="67"/>
      <c r="X25" s="68"/>
      <c r="Y25" s="68"/>
      <c r="Z25" s="69">
        <v>29527</v>
      </c>
      <c r="AA25" s="87">
        <v>2667</v>
      </c>
      <c r="AB25" s="64">
        <f>AA25/J25</f>
        <v>76.2</v>
      </c>
      <c r="AC25" s="65">
        <f t="shared" si="4"/>
        <v>11.071241094863142</v>
      </c>
      <c r="AD25" s="71"/>
      <c r="AE25" s="72"/>
      <c r="AF25" s="73"/>
      <c r="AG25" s="73"/>
      <c r="AH25" s="85">
        <v>29527</v>
      </c>
      <c r="AI25" s="86">
        <v>2667</v>
      </c>
      <c r="AJ25" s="76">
        <f t="shared" si="6"/>
        <v>11.071241094863142</v>
      </c>
    </row>
    <row r="26" spans="1:36" s="29" customFormat="1" ht="11.25">
      <c r="A26" s="32">
        <v>20</v>
      </c>
      <c r="B26" s="77" t="s">
        <v>32</v>
      </c>
      <c r="C26" s="53" t="s">
        <v>146</v>
      </c>
      <c r="D26" s="54" t="s">
        <v>41</v>
      </c>
      <c r="E26" s="55" t="s">
        <v>145</v>
      </c>
      <c r="F26" s="56">
        <v>42874</v>
      </c>
      <c r="G26" s="57" t="s">
        <v>47</v>
      </c>
      <c r="H26" s="58">
        <v>36</v>
      </c>
      <c r="I26" s="58">
        <v>36</v>
      </c>
      <c r="J26" s="98">
        <v>36</v>
      </c>
      <c r="K26" s="59">
        <v>1</v>
      </c>
      <c r="L26" s="60">
        <v>14376.41</v>
      </c>
      <c r="M26" s="61">
        <v>894</v>
      </c>
      <c r="N26" s="60">
        <v>13715.08</v>
      </c>
      <c r="O26" s="61">
        <v>779</v>
      </c>
      <c r="P26" s="60">
        <v>14894.21</v>
      </c>
      <c r="Q26" s="61">
        <v>861</v>
      </c>
      <c r="R26" s="62">
        <f t="shared" si="0"/>
        <v>42985.7</v>
      </c>
      <c r="S26" s="63">
        <f t="shared" si="1"/>
        <v>2534</v>
      </c>
      <c r="T26" s="64">
        <f>S26/J26</f>
        <v>70.38888888888889</v>
      </c>
      <c r="U26" s="65">
        <f t="shared" si="2"/>
        <v>16.96357537490134</v>
      </c>
      <c r="V26" s="66"/>
      <c r="W26" s="67"/>
      <c r="X26" s="68"/>
      <c r="Y26" s="68"/>
      <c r="Z26" s="102">
        <v>42985.7</v>
      </c>
      <c r="AA26" s="103">
        <v>2534</v>
      </c>
      <c r="AB26" s="64">
        <f>AA26/J26</f>
        <v>70.38888888888889</v>
      </c>
      <c r="AC26" s="65">
        <f t="shared" si="4"/>
        <v>16.96357537490134</v>
      </c>
      <c r="AD26" s="71"/>
      <c r="AE26" s="72"/>
      <c r="AF26" s="73"/>
      <c r="AG26" s="73"/>
      <c r="AH26" s="85">
        <v>42985.7</v>
      </c>
      <c r="AI26" s="86">
        <v>2534</v>
      </c>
      <c r="AJ26" s="76">
        <f t="shared" si="6"/>
        <v>16.96357537490134</v>
      </c>
    </row>
    <row r="27" spans="1:36" s="29" customFormat="1" ht="11.25">
      <c r="A27" s="32">
        <v>21</v>
      </c>
      <c r="B27" s="88"/>
      <c r="C27" s="78" t="s">
        <v>70</v>
      </c>
      <c r="D27" s="79"/>
      <c r="E27" s="80" t="s">
        <v>71</v>
      </c>
      <c r="F27" s="81">
        <v>42566</v>
      </c>
      <c r="G27" s="57" t="s">
        <v>46</v>
      </c>
      <c r="H27" s="82">
        <v>345</v>
      </c>
      <c r="I27" s="82">
        <v>35</v>
      </c>
      <c r="J27" s="98">
        <v>35</v>
      </c>
      <c r="K27" s="59">
        <v>20</v>
      </c>
      <c r="L27" s="60">
        <v>0</v>
      </c>
      <c r="M27" s="61">
        <v>0</v>
      </c>
      <c r="N27" s="60">
        <v>0</v>
      </c>
      <c r="O27" s="61">
        <v>0</v>
      </c>
      <c r="P27" s="60">
        <v>0</v>
      </c>
      <c r="Q27" s="61">
        <v>0</v>
      </c>
      <c r="R27" s="62">
        <f t="shared" si="0"/>
        <v>0</v>
      </c>
      <c r="S27" s="63">
        <f t="shared" si="1"/>
        <v>0</v>
      </c>
      <c r="T27" s="64">
        <f>S27/J27</f>
        <v>0</v>
      </c>
      <c r="U27" s="65" t="e">
        <f t="shared" si="2"/>
        <v>#DIV/0!</v>
      </c>
      <c r="V27" s="66">
        <v>0</v>
      </c>
      <c r="W27" s="67">
        <v>0</v>
      </c>
      <c r="X27" s="68">
        <f aca="true" t="shared" si="9" ref="X27:X48">IF(V27&lt;&gt;0,-(V27-R27)/V27,"")</f>
      </c>
      <c r="Y27" s="68">
        <f aca="true" t="shared" si="10" ref="Y27:Y48">IF(W27&lt;&gt;0,-(W27-S27)/W27,"")</f>
      </c>
      <c r="Z27" s="69">
        <v>16676.57</v>
      </c>
      <c r="AA27" s="70">
        <v>2037</v>
      </c>
      <c r="AB27" s="64">
        <f>AA27/J27</f>
        <v>58.2</v>
      </c>
      <c r="AC27" s="65">
        <f t="shared" si="4"/>
        <v>8.186828669612174</v>
      </c>
      <c r="AD27" s="83">
        <v>750</v>
      </c>
      <c r="AE27" s="84">
        <v>49</v>
      </c>
      <c r="AF27" s="73">
        <f aca="true" t="shared" si="11" ref="AF27:AF48">IF(AD27&lt;&gt;0,-(AD27-Z27)/AD27,"")</f>
        <v>21.235426666666665</v>
      </c>
      <c r="AG27" s="73">
        <f aca="true" t="shared" si="12" ref="AG27:AG48">IF(AE27&lt;&gt;0,-(AE27-AA27)/AE27,"")</f>
        <v>40.57142857142857</v>
      </c>
      <c r="AH27" s="85">
        <v>14666086.370000003</v>
      </c>
      <c r="AI27" s="86">
        <v>1307226</v>
      </c>
      <c r="AJ27" s="76">
        <f t="shared" si="6"/>
        <v>11.219243168358037</v>
      </c>
    </row>
    <row r="28" spans="1:36" s="29" customFormat="1" ht="11.25">
      <c r="A28" s="32">
        <v>22</v>
      </c>
      <c r="B28" s="52"/>
      <c r="C28" s="53" t="s">
        <v>68</v>
      </c>
      <c r="D28" s="54"/>
      <c r="E28" s="55" t="s">
        <v>68</v>
      </c>
      <c r="F28" s="56">
        <v>42629</v>
      </c>
      <c r="G28" s="57" t="s">
        <v>53</v>
      </c>
      <c r="H28" s="58">
        <v>19</v>
      </c>
      <c r="I28" s="58">
        <v>3</v>
      </c>
      <c r="J28" s="98">
        <v>3</v>
      </c>
      <c r="K28" s="59">
        <v>19</v>
      </c>
      <c r="L28" s="60">
        <v>0</v>
      </c>
      <c r="M28" s="61">
        <v>0</v>
      </c>
      <c r="N28" s="60">
        <v>0</v>
      </c>
      <c r="O28" s="61">
        <v>0</v>
      </c>
      <c r="P28" s="60">
        <v>0</v>
      </c>
      <c r="Q28" s="61">
        <v>0</v>
      </c>
      <c r="R28" s="62">
        <f t="shared" si="0"/>
        <v>0</v>
      </c>
      <c r="S28" s="63">
        <f t="shared" si="1"/>
        <v>0</v>
      </c>
      <c r="T28" s="64">
        <f>S28/J28</f>
        <v>0</v>
      </c>
      <c r="U28" s="65" t="e">
        <f t="shared" si="2"/>
        <v>#DIV/0!</v>
      </c>
      <c r="V28" s="66">
        <v>0</v>
      </c>
      <c r="W28" s="67">
        <v>0</v>
      </c>
      <c r="X28" s="68">
        <f t="shared" si="9"/>
      </c>
      <c r="Y28" s="68">
        <f t="shared" si="10"/>
      </c>
      <c r="Z28" s="69">
        <v>10120</v>
      </c>
      <c r="AA28" s="70">
        <v>2022</v>
      </c>
      <c r="AB28" s="64">
        <f>AA28/J28</f>
        <v>674</v>
      </c>
      <c r="AC28" s="65">
        <f t="shared" si="4"/>
        <v>5.004945598417408</v>
      </c>
      <c r="AD28" s="71">
        <v>16</v>
      </c>
      <c r="AE28" s="72">
        <v>2</v>
      </c>
      <c r="AF28" s="73">
        <f t="shared" si="11"/>
        <v>631.5</v>
      </c>
      <c r="AG28" s="73">
        <f t="shared" si="12"/>
        <v>1010</v>
      </c>
      <c r="AH28" s="74">
        <v>227231.58000000002</v>
      </c>
      <c r="AI28" s="75">
        <v>25302</v>
      </c>
      <c r="AJ28" s="76">
        <f t="shared" si="6"/>
        <v>8.980775432772113</v>
      </c>
    </row>
    <row r="29" spans="1:36" s="29" customFormat="1" ht="11.25">
      <c r="A29" s="32">
        <v>23</v>
      </c>
      <c r="B29" s="88"/>
      <c r="C29" s="78" t="s">
        <v>120</v>
      </c>
      <c r="D29" s="79" t="s">
        <v>35</v>
      </c>
      <c r="E29" s="80" t="s">
        <v>120</v>
      </c>
      <c r="F29" s="81">
        <v>42860</v>
      </c>
      <c r="G29" s="57" t="s">
        <v>43</v>
      </c>
      <c r="H29" s="82">
        <v>15</v>
      </c>
      <c r="I29" s="82">
        <v>9</v>
      </c>
      <c r="J29" s="98">
        <v>9</v>
      </c>
      <c r="K29" s="59">
        <v>3</v>
      </c>
      <c r="L29" s="60">
        <v>6833</v>
      </c>
      <c r="M29" s="61">
        <v>354</v>
      </c>
      <c r="N29" s="60">
        <v>5508</v>
      </c>
      <c r="O29" s="61">
        <v>297</v>
      </c>
      <c r="P29" s="60">
        <v>6458</v>
      </c>
      <c r="Q29" s="61">
        <v>341</v>
      </c>
      <c r="R29" s="62">
        <f t="shared" si="0"/>
        <v>18799</v>
      </c>
      <c r="S29" s="63">
        <f t="shared" si="1"/>
        <v>992</v>
      </c>
      <c r="T29" s="64">
        <f>S29/J29</f>
        <v>110.22222222222223</v>
      </c>
      <c r="U29" s="65">
        <f t="shared" si="2"/>
        <v>18.950604838709676</v>
      </c>
      <c r="V29" s="66">
        <v>33798</v>
      </c>
      <c r="W29" s="67">
        <v>1940</v>
      </c>
      <c r="X29" s="68">
        <f t="shared" si="9"/>
        <v>-0.4437836558376235</v>
      </c>
      <c r="Y29" s="68">
        <f t="shared" si="10"/>
        <v>-0.488659793814433</v>
      </c>
      <c r="Z29" s="69">
        <v>31243</v>
      </c>
      <c r="AA29" s="70">
        <v>1836</v>
      </c>
      <c r="AB29" s="64">
        <f>AA29/J29</f>
        <v>204</v>
      </c>
      <c r="AC29" s="65">
        <f t="shared" si="4"/>
        <v>17.016884531590414</v>
      </c>
      <c r="AD29" s="83">
        <v>63659</v>
      </c>
      <c r="AE29" s="84">
        <v>4091</v>
      </c>
      <c r="AF29" s="73">
        <f t="shared" si="11"/>
        <v>-0.5092131513218869</v>
      </c>
      <c r="AG29" s="73">
        <f t="shared" si="12"/>
        <v>-0.5512099731117086</v>
      </c>
      <c r="AH29" s="85">
        <v>290184</v>
      </c>
      <c r="AI29" s="86">
        <v>19392</v>
      </c>
      <c r="AJ29" s="76">
        <f t="shared" si="6"/>
        <v>14.964108910891088</v>
      </c>
    </row>
    <row r="30" spans="1:36" s="29" customFormat="1" ht="11.25">
      <c r="A30" s="32">
        <v>24</v>
      </c>
      <c r="B30" s="52"/>
      <c r="C30" s="53" t="s">
        <v>115</v>
      </c>
      <c r="D30" s="54" t="s">
        <v>41</v>
      </c>
      <c r="E30" s="55" t="s">
        <v>115</v>
      </c>
      <c r="F30" s="56">
        <v>42853</v>
      </c>
      <c r="G30" s="57" t="s">
        <v>42</v>
      </c>
      <c r="H30" s="58">
        <v>99</v>
      </c>
      <c r="I30" s="58">
        <v>7</v>
      </c>
      <c r="J30" s="98">
        <v>7</v>
      </c>
      <c r="K30" s="59">
        <v>4</v>
      </c>
      <c r="L30" s="60">
        <v>9943.37</v>
      </c>
      <c r="M30" s="61">
        <v>504</v>
      </c>
      <c r="N30" s="60">
        <v>6525.32</v>
      </c>
      <c r="O30" s="61">
        <v>325</v>
      </c>
      <c r="P30" s="60">
        <v>6532.2</v>
      </c>
      <c r="Q30" s="61">
        <v>365</v>
      </c>
      <c r="R30" s="62">
        <f t="shared" si="0"/>
        <v>23000.890000000003</v>
      </c>
      <c r="S30" s="63">
        <f t="shared" si="1"/>
        <v>1194</v>
      </c>
      <c r="T30" s="64">
        <f>S30/J30</f>
        <v>170.57142857142858</v>
      </c>
      <c r="U30" s="65">
        <f t="shared" si="2"/>
        <v>19.263726968174208</v>
      </c>
      <c r="V30" s="66">
        <v>40190.83</v>
      </c>
      <c r="W30" s="67">
        <v>2259</v>
      </c>
      <c r="X30" s="68">
        <f t="shared" si="9"/>
        <v>-0.42770801200174263</v>
      </c>
      <c r="Y30" s="68">
        <f t="shared" si="10"/>
        <v>-0.4714475431606906</v>
      </c>
      <c r="Z30" s="69">
        <v>30797.94</v>
      </c>
      <c r="AA30" s="70">
        <v>1714</v>
      </c>
      <c r="AB30" s="64">
        <f>AA30/J30</f>
        <v>244.85714285714286</v>
      </c>
      <c r="AC30" s="65">
        <f t="shared" si="4"/>
        <v>17.96845974329055</v>
      </c>
      <c r="AD30" s="71">
        <v>68618.45</v>
      </c>
      <c r="AE30" s="72">
        <v>4392</v>
      </c>
      <c r="AF30" s="73">
        <f t="shared" si="11"/>
        <v>-0.5511711500332636</v>
      </c>
      <c r="AG30" s="73">
        <f t="shared" si="12"/>
        <v>-0.6097449908925319</v>
      </c>
      <c r="AH30" s="71">
        <v>722101.69</v>
      </c>
      <c r="AI30" s="72">
        <v>49502</v>
      </c>
      <c r="AJ30" s="76">
        <f t="shared" si="6"/>
        <v>14.58732354248313</v>
      </c>
    </row>
    <row r="31" spans="1:36" s="29" customFormat="1" ht="11.25">
      <c r="A31" s="32">
        <v>25</v>
      </c>
      <c r="B31" s="52"/>
      <c r="C31" s="53" t="s">
        <v>48</v>
      </c>
      <c r="D31" s="54" t="s">
        <v>37</v>
      </c>
      <c r="E31" s="55" t="s">
        <v>49</v>
      </c>
      <c r="F31" s="56">
        <v>42396</v>
      </c>
      <c r="G31" s="57" t="s">
        <v>50</v>
      </c>
      <c r="H31" s="58">
        <v>9</v>
      </c>
      <c r="I31" s="58">
        <v>2</v>
      </c>
      <c r="J31" s="98">
        <v>2</v>
      </c>
      <c r="K31" s="59">
        <v>15</v>
      </c>
      <c r="L31" s="60">
        <v>0</v>
      </c>
      <c r="M31" s="61">
        <v>0</v>
      </c>
      <c r="N31" s="60">
        <v>0</v>
      </c>
      <c r="O31" s="61">
        <v>0</v>
      </c>
      <c r="P31" s="60">
        <v>0</v>
      </c>
      <c r="Q31" s="61">
        <v>0</v>
      </c>
      <c r="R31" s="62">
        <f t="shared" si="0"/>
        <v>0</v>
      </c>
      <c r="S31" s="63">
        <f t="shared" si="1"/>
        <v>0</v>
      </c>
      <c r="T31" s="64">
        <f>S31/J31</f>
        <v>0</v>
      </c>
      <c r="U31" s="65" t="e">
        <f t="shared" si="2"/>
        <v>#DIV/0!</v>
      </c>
      <c r="V31" s="66">
        <v>0</v>
      </c>
      <c r="W31" s="67">
        <v>0</v>
      </c>
      <c r="X31" s="68">
        <f t="shared" si="9"/>
      </c>
      <c r="Y31" s="68">
        <f t="shared" si="10"/>
      </c>
      <c r="Z31" s="69">
        <v>8553.6</v>
      </c>
      <c r="AA31" s="70">
        <v>1710</v>
      </c>
      <c r="AB31" s="64">
        <f>AA31/J31</f>
        <v>855</v>
      </c>
      <c r="AC31" s="65">
        <f t="shared" si="4"/>
        <v>5.002105263157895</v>
      </c>
      <c r="AD31" s="71">
        <v>130</v>
      </c>
      <c r="AE31" s="72">
        <v>18</v>
      </c>
      <c r="AF31" s="73">
        <f t="shared" si="11"/>
        <v>64.79692307692308</v>
      </c>
      <c r="AG31" s="73">
        <f t="shared" si="12"/>
        <v>94</v>
      </c>
      <c r="AH31" s="74">
        <v>242615.80000000002</v>
      </c>
      <c r="AI31" s="75">
        <v>19405</v>
      </c>
      <c r="AJ31" s="76">
        <f t="shared" si="6"/>
        <v>12.502746714764237</v>
      </c>
    </row>
    <row r="32" spans="1:36" s="29" customFormat="1" ht="11.25">
      <c r="A32" s="32">
        <v>26</v>
      </c>
      <c r="B32" s="52"/>
      <c r="C32" s="53" t="s">
        <v>114</v>
      </c>
      <c r="D32" s="54" t="s">
        <v>37</v>
      </c>
      <c r="E32" s="55" t="s">
        <v>114</v>
      </c>
      <c r="F32" s="56">
        <v>42853</v>
      </c>
      <c r="G32" s="57" t="s">
        <v>57</v>
      </c>
      <c r="H32" s="58">
        <v>50</v>
      </c>
      <c r="I32" s="58">
        <v>1</v>
      </c>
      <c r="J32" s="98">
        <v>1</v>
      </c>
      <c r="K32" s="59">
        <v>4</v>
      </c>
      <c r="L32" s="60">
        <v>0</v>
      </c>
      <c r="M32" s="61">
        <v>0</v>
      </c>
      <c r="N32" s="60">
        <v>0</v>
      </c>
      <c r="O32" s="61">
        <v>0</v>
      </c>
      <c r="P32" s="60">
        <v>0</v>
      </c>
      <c r="Q32" s="61">
        <v>0</v>
      </c>
      <c r="R32" s="62">
        <f t="shared" si="0"/>
        <v>0</v>
      </c>
      <c r="S32" s="63">
        <f t="shared" si="1"/>
        <v>0</v>
      </c>
      <c r="T32" s="64">
        <f>S32/J32</f>
        <v>0</v>
      </c>
      <c r="U32" s="65" t="e">
        <f t="shared" si="2"/>
        <v>#DIV/0!</v>
      </c>
      <c r="V32" s="66">
        <v>1412</v>
      </c>
      <c r="W32" s="67">
        <v>185</v>
      </c>
      <c r="X32" s="68">
        <f t="shared" si="9"/>
        <v>-1</v>
      </c>
      <c r="Y32" s="68">
        <f t="shared" si="10"/>
        <v>-1</v>
      </c>
      <c r="Z32" s="69">
        <v>8575</v>
      </c>
      <c r="AA32" s="87">
        <v>1688</v>
      </c>
      <c r="AB32" s="64">
        <f>AA32/J32</f>
        <v>1688</v>
      </c>
      <c r="AC32" s="65">
        <f t="shared" si="4"/>
        <v>5.079976303317536</v>
      </c>
      <c r="AD32" s="71">
        <v>1972</v>
      </c>
      <c r="AE32" s="72">
        <v>256</v>
      </c>
      <c r="AF32" s="73">
        <f t="shared" si="11"/>
        <v>3.3483772819472617</v>
      </c>
      <c r="AG32" s="73">
        <f t="shared" si="12"/>
        <v>5.59375</v>
      </c>
      <c r="AH32" s="85">
        <v>40975</v>
      </c>
      <c r="AI32" s="86">
        <v>6122</v>
      </c>
      <c r="AJ32" s="76">
        <f t="shared" si="6"/>
        <v>6.693074158771643</v>
      </c>
    </row>
    <row r="33" spans="1:36" s="29" customFormat="1" ht="11.25">
      <c r="A33" s="32">
        <v>27</v>
      </c>
      <c r="B33" s="88"/>
      <c r="C33" s="78" t="s">
        <v>105</v>
      </c>
      <c r="D33" s="79" t="s">
        <v>37</v>
      </c>
      <c r="E33" s="80" t="s">
        <v>105</v>
      </c>
      <c r="F33" s="81">
        <v>42846</v>
      </c>
      <c r="G33" s="57" t="s">
        <v>46</v>
      </c>
      <c r="H33" s="82">
        <v>11</v>
      </c>
      <c r="I33" s="82">
        <v>12</v>
      </c>
      <c r="J33" s="98">
        <v>12</v>
      </c>
      <c r="K33" s="59">
        <v>5</v>
      </c>
      <c r="L33" s="60">
        <v>3460.5</v>
      </c>
      <c r="M33" s="61">
        <v>293</v>
      </c>
      <c r="N33" s="60">
        <v>2949.5</v>
      </c>
      <c r="O33" s="61">
        <v>240</v>
      </c>
      <c r="P33" s="60">
        <v>3239</v>
      </c>
      <c r="Q33" s="61">
        <v>279</v>
      </c>
      <c r="R33" s="62">
        <f t="shared" si="0"/>
        <v>9649</v>
      </c>
      <c r="S33" s="63">
        <f t="shared" si="1"/>
        <v>812</v>
      </c>
      <c r="T33" s="64">
        <f>S33/J33</f>
        <v>67.66666666666667</v>
      </c>
      <c r="U33" s="65">
        <f t="shared" si="2"/>
        <v>11.883004926108374</v>
      </c>
      <c r="V33" s="66">
        <v>16932</v>
      </c>
      <c r="W33" s="67">
        <v>1367</v>
      </c>
      <c r="X33" s="68">
        <f t="shared" si="9"/>
        <v>-0.430132293881408</v>
      </c>
      <c r="Y33" s="68">
        <f t="shared" si="10"/>
        <v>-0.4059985369422092</v>
      </c>
      <c r="Z33" s="69">
        <v>18676</v>
      </c>
      <c r="AA33" s="70">
        <v>1680</v>
      </c>
      <c r="AB33" s="64">
        <f>AA33/J33</f>
        <v>140</v>
      </c>
      <c r="AC33" s="65">
        <f t="shared" si="4"/>
        <v>11.116666666666667</v>
      </c>
      <c r="AD33" s="83">
        <v>29566.5</v>
      </c>
      <c r="AE33" s="84">
        <v>2499</v>
      </c>
      <c r="AF33" s="73">
        <f t="shared" si="11"/>
        <v>-0.36833916763905095</v>
      </c>
      <c r="AG33" s="73">
        <f t="shared" si="12"/>
        <v>-0.3277310924369748</v>
      </c>
      <c r="AH33" s="85">
        <v>187544</v>
      </c>
      <c r="AI33" s="86">
        <v>16725</v>
      </c>
      <c r="AJ33" s="76">
        <f t="shared" si="6"/>
        <v>11.21339312406577</v>
      </c>
    </row>
    <row r="34" spans="1:36" s="29" customFormat="1" ht="11.25">
      <c r="A34" s="32">
        <v>28</v>
      </c>
      <c r="B34" s="52"/>
      <c r="C34" s="53" t="s">
        <v>133</v>
      </c>
      <c r="D34" s="54" t="s">
        <v>37</v>
      </c>
      <c r="E34" s="55" t="s">
        <v>133</v>
      </c>
      <c r="F34" s="56">
        <v>42867</v>
      </c>
      <c r="G34" s="57" t="s">
        <v>50</v>
      </c>
      <c r="H34" s="58">
        <v>22</v>
      </c>
      <c r="I34" s="58">
        <v>14</v>
      </c>
      <c r="J34" s="98">
        <v>14</v>
      </c>
      <c r="K34" s="59">
        <v>2</v>
      </c>
      <c r="L34" s="60">
        <v>2706.5</v>
      </c>
      <c r="M34" s="61">
        <v>214</v>
      </c>
      <c r="N34" s="60">
        <v>2974.5</v>
      </c>
      <c r="O34" s="61">
        <v>214</v>
      </c>
      <c r="P34" s="60">
        <v>2191.5</v>
      </c>
      <c r="Q34" s="61">
        <v>164</v>
      </c>
      <c r="R34" s="62">
        <f t="shared" si="0"/>
        <v>7872.5</v>
      </c>
      <c r="S34" s="63">
        <f t="shared" si="1"/>
        <v>592</v>
      </c>
      <c r="T34" s="64">
        <f>S34/J34</f>
        <v>42.285714285714285</v>
      </c>
      <c r="U34" s="65">
        <f t="shared" si="2"/>
        <v>13.298141891891891</v>
      </c>
      <c r="V34" s="66">
        <v>10434.5</v>
      </c>
      <c r="W34" s="67">
        <v>769</v>
      </c>
      <c r="X34" s="68">
        <f t="shared" si="9"/>
        <v>-0.24553164981551584</v>
      </c>
      <c r="Y34" s="68">
        <f t="shared" si="10"/>
        <v>-0.23016905071521457</v>
      </c>
      <c r="Z34" s="69">
        <v>16640.62</v>
      </c>
      <c r="AA34" s="70">
        <v>1521</v>
      </c>
      <c r="AB34" s="64">
        <f>AA34/J34</f>
        <v>108.64285714285714</v>
      </c>
      <c r="AC34" s="65">
        <f t="shared" si="4"/>
        <v>10.940578566732412</v>
      </c>
      <c r="AD34" s="71">
        <v>26030.42</v>
      </c>
      <c r="AE34" s="72">
        <v>2106</v>
      </c>
      <c r="AF34" s="73">
        <f t="shared" si="11"/>
        <v>-0.36072410664138344</v>
      </c>
      <c r="AG34" s="73">
        <f t="shared" si="12"/>
        <v>-0.2777777777777778</v>
      </c>
      <c r="AH34" s="74">
        <v>48269.03999999999</v>
      </c>
      <c r="AI34" s="75">
        <v>4050</v>
      </c>
      <c r="AJ34" s="76">
        <f t="shared" si="6"/>
        <v>11.918281481481479</v>
      </c>
    </row>
    <row r="35" spans="1:36" s="29" customFormat="1" ht="11.25">
      <c r="A35" s="32">
        <v>29</v>
      </c>
      <c r="B35" s="52"/>
      <c r="C35" s="53" t="s">
        <v>89</v>
      </c>
      <c r="D35" s="54" t="s">
        <v>44</v>
      </c>
      <c r="E35" s="55" t="s">
        <v>89</v>
      </c>
      <c r="F35" s="56">
        <v>42832</v>
      </c>
      <c r="G35" s="57" t="s">
        <v>50</v>
      </c>
      <c r="H35" s="58">
        <v>15</v>
      </c>
      <c r="I35" s="58">
        <v>2</v>
      </c>
      <c r="J35" s="98">
        <v>2</v>
      </c>
      <c r="K35" s="59">
        <v>7</v>
      </c>
      <c r="L35" s="60">
        <v>0</v>
      </c>
      <c r="M35" s="61">
        <v>0</v>
      </c>
      <c r="N35" s="60">
        <v>0</v>
      </c>
      <c r="O35" s="61">
        <v>0</v>
      </c>
      <c r="P35" s="60">
        <v>0</v>
      </c>
      <c r="Q35" s="61">
        <v>0</v>
      </c>
      <c r="R35" s="100">
        <f t="shared" si="0"/>
        <v>0</v>
      </c>
      <c r="S35" s="101">
        <f t="shared" si="1"/>
        <v>0</v>
      </c>
      <c r="T35" s="64">
        <f>S35/J35</f>
        <v>0</v>
      </c>
      <c r="U35" s="65" t="e">
        <f t="shared" si="2"/>
        <v>#DIV/0!</v>
      </c>
      <c r="V35" s="66">
        <v>0</v>
      </c>
      <c r="W35" s="67">
        <v>0</v>
      </c>
      <c r="X35" s="68">
        <f t="shared" si="9"/>
      </c>
      <c r="Y35" s="68">
        <f t="shared" si="10"/>
      </c>
      <c r="Z35" s="69">
        <v>7423</v>
      </c>
      <c r="AA35" s="70">
        <v>1446</v>
      </c>
      <c r="AB35" s="64">
        <f>AA35/J35</f>
        <v>723</v>
      </c>
      <c r="AC35" s="65">
        <f t="shared" si="4"/>
        <v>5.133471645919779</v>
      </c>
      <c r="AD35" s="71">
        <v>595</v>
      </c>
      <c r="AE35" s="72">
        <v>46</v>
      </c>
      <c r="AF35" s="73">
        <f t="shared" si="11"/>
        <v>11.47563025210084</v>
      </c>
      <c r="AG35" s="73">
        <f t="shared" si="12"/>
        <v>30.434782608695652</v>
      </c>
      <c r="AH35" s="74">
        <v>101840.4</v>
      </c>
      <c r="AI35" s="75">
        <v>8871</v>
      </c>
      <c r="AJ35" s="76">
        <f t="shared" si="6"/>
        <v>11.48014879945891</v>
      </c>
    </row>
    <row r="36" spans="1:36" s="29" customFormat="1" ht="11.25">
      <c r="A36" s="32">
        <v>30</v>
      </c>
      <c r="B36" s="52"/>
      <c r="C36" s="78" t="s">
        <v>129</v>
      </c>
      <c r="D36" s="79" t="s">
        <v>40</v>
      </c>
      <c r="E36" s="80" t="s">
        <v>129</v>
      </c>
      <c r="F36" s="81">
        <v>42860</v>
      </c>
      <c r="G36" s="57" t="s">
        <v>36</v>
      </c>
      <c r="H36" s="82">
        <v>223</v>
      </c>
      <c r="I36" s="82">
        <v>22</v>
      </c>
      <c r="J36" s="98">
        <v>22</v>
      </c>
      <c r="K36" s="59">
        <v>3</v>
      </c>
      <c r="L36" s="60">
        <v>3594</v>
      </c>
      <c r="M36" s="61">
        <v>290</v>
      </c>
      <c r="N36" s="60">
        <v>2646</v>
      </c>
      <c r="O36" s="61">
        <v>225</v>
      </c>
      <c r="P36" s="60">
        <v>3364</v>
      </c>
      <c r="Q36" s="61">
        <v>280</v>
      </c>
      <c r="R36" s="62">
        <f t="shared" si="0"/>
        <v>9604</v>
      </c>
      <c r="S36" s="63">
        <f t="shared" si="1"/>
        <v>795</v>
      </c>
      <c r="T36" s="64">
        <f>S36/J36</f>
        <v>36.13636363636363</v>
      </c>
      <c r="U36" s="65">
        <f t="shared" si="2"/>
        <v>12.080503144654088</v>
      </c>
      <c r="V36" s="66">
        <v>91172</v>
      </c>
      <c r="W36" s="67">
        <v>7183</v>
      </c>
      <c r="X36" s="68">
        <f t="shared" si="9"/>
        <v>-0.8946606414249989</v>
      </c>
      <c r="Y36" s="68">
        <f t="shared" si="10"/>
        <v>-0.8893220103021022</v>
      </c>
      <c r="Z36" s="69">
        <v>16027</v>
      </c>
      <c r="AA36" s="87">
        <v>1369</v>
      </c>
      <c r="AB36" s="64">
        <f>AA36/J36</f>
        <v>62.22727272727273</v>
      </c>
      <c r="AC36" s="65">
        <f t="shared" si="4"/>
        <v>11.70708546384222</v>
      </c>
      <c r="AD36" s="83">
        <v>170202</v>
      </c>
      <c r="AE36" s="84">
        <v>14454</v>
      </c>
      <c r="AF36" s="73">
        <f t="shared" si="11"/>
        <v>-0.9058354190902574</v>
      </c>
      <c r="AG36" s="73">
        <f t="shared" si="12"/>
        <v>-0.9052857340528574</v>
      </c>
      <c r="AH36" s="85">
        <v>748017</v>
      </c>
      <c r="AI36" s="86">
        <v>64260</v>
      </c>
      <c r="AJ36" s="76">
        <f t="shared" si="6"/>
        <v>11.64047619047619</v>
      </c>
    </row>
    <row r="37" spans="1:36" s="29" customFormat="1" ht="11.25">
      <c r="A37" s="32">
        <v>31</v>
      </c>
      <c r="B37" s="52"/>
      <c r="C37" s="53" t="s">
        <v>87</v>
      </c>
      <c r="D37" s="54" t="s">
        <v>44</v>
      </c>
      <c r="E37" s="55" t="s">
        <v>86</v>
      </c>
      <c r="F37" s="56">
        <v>42818</v>
      </c>
      <c r="G37" s="57" t="s">
        <v>50</v>
      </c>
      <c r="H37" s="58">
        <v>5</v>
      </c>
      <c r="I37" s="58">
        <v>1</v>
      </c>
      <c r="J37" s="98">
        <v>1</v>
      </c>
      <c r="K37" s="59">
        <v>6</v>
      </c>
      <c r="L37" s="60">
        <v>0</v>
      </c>
      <c r="M37" s="61">
        <v>0</v>
      </c>
      <c r="N37" s="60">
        <v>0</v>
      </c>
      <c r="O37" s="61">
        <v>0</v>
      </c>
      <c r="P37" s="60">
        <v>0</v>
      </c>
      <c r="Q37" s="61">
        <v>0</v>
      </c>
      <c r="R37" s="62">
        <f t="shared" si="0"/>
        <v>0</v>
      </c>
      <c r="S37" s="63">
        <f t="shared" si="1"/>
        <v>0</v>
      </c>
      <c r="T37" s="64">
        <f>S37/J37</f>
        <v>0</v>
      </c>
      <c r="U37" s="65" t="e">
        <f t="shared" si="2"/>
        <v>#DIV/0!</v>
      </c>
      <c r="V37" s="66">
        <v>928</v>
      </c>
      <c r="W37" s="67">
        <v>67</v>
      </c>
      <c r="X37" s="68">
        <f t="shared" si="9"/>
        <v>-1</v>
      </c>
      <c r="Y37" s="68">
        <f t="shared" si="10"/>
        <v>-1</v>
      </c>
      <c r="Z37" s="69">
        <v>6040.68</v>
      </c>
      <c r="AA37" s="70">
        <v>1208</v>
      </c>
      <c r="AB37" s="64">
        <f>AA37/J37</f>
        <v>1208</v>
      </c>
      <c r="AC37" s="65">
        <f t="shared" si="4"/>
        <v>5.000562913907285</v>
      </c>
      <c r="AD37" s="71">
        <v>1696</v>
      </c>
      <c r="AE37" s="72">
        <v>123</v>
      </c>
      <c r="AF37" s="73">
        <f t="shared" si="11"/>
        <v>2.5617216981132076</v>
      </c>
      <c r="AG37" s="73">
        <f t="shared" si="12"/>
        <v>8.821138211382113</v>
      </c>
      <c r="AH37" s="74">
        <v>25807.68</v>
      </c>
      <c r="AI37" s="75">
        <v>2911</v>
      </c>
      <c r="AJ37" s="76">
        <f t="shared" si="6"/>
        <v>8.86557196839574</v>
      </c>
    </row>
    <row r="38" spans="1:36" s="29" customFormat="1" ht="11.25">
      <c r="A38" s="32">
        <v>32</v>
      </c>
      <c r="B38" s="52"/>
      <c r="C38" s="53" t="s">
        <v>63</v>
      </c>
      <c r="D38" s="54"/>
      <c r="E38" s="55" t="s">
        <v>63</v>
      </c>
      <c r="F38" s="56">
        <v>42706</v>
      </c>
      <c r="G38" s="57" t="s">
        <v>53</v>
      </c>
      <c r="H38" s="58">
        <v>16</v>
      </c>
      <c r="I38" s="58">
        <v>1</v>
      </c>
      <c r="J38" s="98">
        <v>1</v>
      </c>
      <c r="K38" s="59">
        <v>15</v>
      </c>
      <c r="L38" s="60">
        <v>0</v>
      </c>
      <c r="M38" s="61">
        <v>0</v>
      </c>
      <c r="N38" s="60">
        <v>0</v>
      </c>
      <c r="O38" s="61">
        <v>0</v>
      </c>
      <c r="P38" s="60">
        <v>0</v>
      </c>
      <c r="Q38" s="61">
        <v>0</v>
      </c>
      <c r="R38" s="62">
        <f t="shared" si="0"/>
        <v>0</v>
      </c>
      <c r="S38" s="63">
        <f t="shared" si="1"/>
        <v>0</v>
      </c>
      <c r="T38" s="64">
        <f>S38/J38</f>
        <v>0</v>
      </c>
      <c r="U38" s="65" t="e">
        <f t="shared" si="2"/>
        <v>#DIV/0!</v>
      </c>
      <c r="V38" s="66">
        <v>0</v>
      </c>
      <c r="W38" s="67">
        <v>0</v>
      </c>
      <c r="X38" s="68">
        <f t="shared" si="9"/>
      </c>
      <c r="Y38" s="68">
        <f t="shared" si="10"/>
      </c>
      <c r="Z38" s="69">
        <v>5940</v>
      </c>
      <c r="AA38" s="70">
        <v>1188</v>
      </c>
      <c r="AB38" s="64">
        <f>AA38/J38</f>
        <v>1188</v>
      </c>
      <c r="AC38" s="65">
        <f t="shared" si="4"/>
        <v>5</v>
      </c>
      <c r="AD38" s="71">
        <v>1188</v>
      </c>
      <c r="AE38" s="72">
        <v>238</v>
      </c>
      <c r="AF38" s="73">
        <f t="shared" si="11"/>
        <v>4</v>
      </c>
      <c r="AG38" s="73">
        <f t="shared" si="12"/>
        <v>3.991596638655462</v>
      </c>
      <c r="AH38" s="74">
        <v>212701.53999999998</v>
      </c>
      <c r="AI38" s="75">
        <v>22167</v>
      </c>
      <c r="AJ38" s="76">
        <f t="shared" si="6"/>
        <v>9.595413903550321</v>
      </c>
    </row>
    <row r="39" spans="1:36" s="29" customFormat="1" ht="11.25">
      <c r="A39" s="32">
        <v>33</v>
      </c>
      <c r="B39" s="52"/>
      <c r="C39" s="53" t="s">
        <v>66</v>
      </c>
      <c r="D39" s="54"/>
      <c r="E39" s="55" t="s">
        <v>66</v>
      </c>
      <c r="F39" s="56">
        <v>42482</v>
      </c>
      <c r="G39" s="57" t="s">
        <v>53</v>
      </c>
      <c r="H39" s="58">
        <v>15</v>
      </c>
      <c r="I39" s="58">
        <v>1</v>
      </c>
      <c r="J39" s="98">
        <v>1</v>
      </c>
      <c r="K39" s="59">
        <v>17</v>
      </c>
      <c r="L39" s="60">
        <v>0</v>
      </c>
      <c r="M39" s="61">
        <v>0</v>
      </c>
      <c r="N39" s="60">
        <v>0</v>
      </c>
      <c r="O39" s="61">
        <v>0</v>
      </c>
      <c r="P39" s="60">
        <v>0</v>
      </c>
      <c r="Q39" s="61">
        <v>0</v>
      </c>
      <c r="R39" s="62">
        <f t="shared" si="0"/>
        <v>0</v>
      </c>
      <c r="S39" s="63">
        <f t="shared" si="1"/>
        <v>0</v>
      </c>
      <c r="T39" s="64">
        <f>S39/J39</f>
        <v>0</v>
      </c>
      <c r="U39" s="65" t="e">
        <f aca="true" t="shared" si="13" ref="U39:U70">R39/S39</f>
        <v>#DIV/0!</v>
      </c>
      <c r="V39" s="66">
        <v>0</v>
      </c>
      <c r="W39" s="67">
        <v>0</v>
      </c>
      <c r="X39" s="68">
        <f t="shared" si="9"/>
      </c>
      <c r="Y39" s="68">
        <f t="shared" si="10"/>
      </c>
      <c r="Z39" s="69">
        <v>5940</v>
      </c>
      <c r="AA39" s="70">
        <v>1188</v>
      </c>
      <c r="AB39" s="64">
        <f>AA39/J39</f>
        <v>1188</v>
      </c>
      <c r="AC39" s="65">
        <f aca="true" t="shared" si="14" ref="AC39:AC70">Z39/AA39</f>
        <v>5</v>
      </c>
      <c r="AD39" s="71">
        <v>1208.14</v>
      </c>
      <c r="AE39" s="72">
        <v>241</v>
      </c>
      <c r="AF39" s="73">
        <f t="shared" si="11"/>
        <v>3.916648732762759</v>
      </c>
      <c r="AG39" s="73">
        <f t="shared" si="12"/>
        <v>3.929460580912863</v>
      </c>
      <c r="AH39" s="85">
        <v>99333.38</v>
      </c>
      <c r="AI39" s="86">
        <v>14600</v>
      </c>
      <c r="AJ39" s="76">
        <f aca="true" t="shared" si="15" ref="AJ39:AJ70">AH39/AI39</f>
        <v>6.803656164383562</v>
      </c>
    </row>
    <row r="40" spans="1:36" s="29" customFormat="1" ht="11.25">
      <c r="A40" s="32">
        <v>34</v>
      </c>
      <c r="B40" s="52"/>
      <c r="C40" s="78" t="s">
        <v>72</v>
      </c>
      <c r="D40" s="79"/>
      <c r="E40" s="80" t="s">
        <v>73</v>
      </c>
      <c r="F40" s="81">
        <v>42391</v>
      </c>
      <c r="G40" s="57" t="s">
        <v>46</v>
      </c>
      <c r="H40" s="82">
        <v>136</v>
      </c>
      <c r="I40" s="82">
        <v>35</v>
      </c>
      <c r="J40" s="98">
        <v>35</v>
      </c>
      <c r="K40" s="59">
        <v>18</v>
      </c>
      <c r="L40" s="60">
        <v>14</v>
      </c>
      <c r="M40" s="61">
        <v>2</v>
      </c>
      <c r="N40" s="60">
        <v>110</v>
      </c>
      <c r="O40" s="61">
        <v>14</v>
      </c>
      <c r="P40" s="60">
        <v>20</v>
      </c>
      <c r="Q40" s="61">
        <v>2</v>
      </c>
      <c r="R40" s="62">
        <f t="shared" si="0"/>
        <v>144</v>
      </c>
      <c r="S40" s="63">
        <f t="shared" si="1"/>
        <v>18</v>
      </c>
      <c r="T40" s="64">
        <f>S40/J40</f>
        <v>0.5142857142857142</v>
      </c>
      <c r="U40" s="65">
        <f t="shared" si="13"/>
        <v>8</v>
      </c>
      <c r="V40" s="66">
        <v>144</v>
      </c>
      <c r="W40" s="67">
        <v>18</v>
      </c>
      <c r="X40" s="68">
        <f t="shared" si="9"/>
        <v>0</v>
      </c>
      <c r="Y40" s="68">
        <f t="shared" si="10"/>
        <v>0</v>
      </c>
      <c r="Z40" s="69">
        <v>10410.96</v>
      </c>
      <c r="AA40" s="70">
        <v>1175</v>
      </c>
      <c r="AB40" s="64">
        <f>AA40/J40</f>
        <v>33.57142857142857</v>
      </c>
      <c r="AC40" s="65">
        <f t="shared" si="14"/>
        <v>8.860391489361701</v>
      </c>
      <c r="AD40" s="83">
        <v>229</v>
      </c>
      <c r="AE40" s="84">
        <v>28</v>
      </c>
      <c r="AF40" s="73">
        <f t="shared" si="11"/>
        <v>44.46270742358078</v>
      </c>
      <c r="AG40" s="73">
        <f t="shared" si="12"/>
        <v>40.964285714285715</v>
      </c>
      <c r="AH40" s="85">
        <v>8861465.82</v>
      </c>
      <c r="AI40" s="86">
        <v>633864</v>
      </c>
      <c r="AJ40" s="76">
        <f t="shared" si="15"/>
        <v>13.980074306160313</v>
      </c>
    </row>
    <row r="41" spans="1:36" s="29" customFormat="1" ht="11.25">
      <c r="A41" s="32">
        <v>35</v>
      </c>
      <c r="B41" s="52"/>
      <c r="C41" s="53" t="s">
        <v>45</v>
      </c>
      <c r="D41" s="54" t="s">
        <v>44</v>
      </c>
      <c r="E41" s="55" t="s">
        <v>45</v>
      </c>
      <c r="F41" s="56">
        <v>42678</v>
      </c>
      <c r="G41" s="57" t="s">
        <v>38</v>
      </c>
      <c r="H41" s="58">
        <v>253</v>
      </c>
      <c r="I41" s="58">
        <v>35</v>
      </c>
      <c r="J41" s="98">
        <v>35</v>
      </c>
      <c r="K41" s="59">
        <v>24</v>
      </c>
      <c r="L41" s="60">
        <v>2198.3</v>
      </c>
      <c r="M41" s="61">
        <v>246</v>
      </c>
      <c r="N41" s="60">
        <v>1708.21</v>
      </c>
      <c r="O41" s="61">
        <v>190</v>
      </c>
      <c r="P41" s="60">
        <v>2319.15</v>
      </c>
      <c r="Q41" s="61">
        <v>260</v>
      </c>
      <c r="R41" s="62">
        <f t="shared" si="0"/>
        <v>6225.66</v>
      </c>
      <c r="S41" s="63">
        <f t="shared" si="1"/>
        <v>696</v>
      </c>
      <c r="T41" s="64">
        <f>S41/J41</f>
        <v>19.885714285714286</v>
      </c>
      <c r="U41" s="65">
        <f t="shared" si="13"/>
        <v>8.944913793103447</v>
      </c>
      <c r="V41" s="66">
        <v>0</v>
      </c>
      <c r="W41" s="67">
        <v>0</v>
      </c>
      <c r="X41" s="68">
        <f t="shared" si="9"/>
      </c>
      <c r="Y41" s="68">
        <f t="shared" si="10"/>
      </c>
      <c r="Z41" s="69">
        <v>10100.92</v>
      </c>
      <c r="AA41" s="70">
        <v>1131</v>
      </c>
      <c r="AB41" s="64">
        <f>AA41/J41</f>
        <v>32.31428571428572</v>
      </c>
      <c r="AC41" s="65">
        <f t="shared" si="14"/>
        <v>8.930963748894783</v>
      </c>
      <c r="AD41" s="71">
        <v>4429.65</v>
      </c>
      <c r="AE41" s="72">
        <v>681</v>
      </c>
      <c r="AF41" s="73">
        <f t="shared" si="11"/>
        <v>1.2802975404377324</v>
      </c>
      <c r="AG41" s="73">
        <f t="shared" si="12"/>
        <v>0.6607929515418502</v>
      </c>
      <c r="AH41" s="74">
        <v>40650596.42</v>
      </c>
      <c r="AI41" s="75">
        <v>3593777</v>
      </c>
      <c r="AJ41" s="76">
        <f t="shared" si="15"/>
        <v>11.311385325244165</v>
      </c>
    </row>
    <row r="42" spans="1:36" s="29" customFormat="1" ht="11.25">
      <c r="A42" s="32">
        <v>36</v>
      </c>
      <c r="B42" s="52"/>
      <c r="C42" s="53" t="s">
        <v>123</v>
      </c>
      <c r="D42" s="54" t="s">
        <v>33</v>
      </c>
      <c r="E42" s="55" t="s">
        <v>123</v>
      </c>
      <c r="F42" s="56">
        <v>42860</v>
      </c>
      <c r="G42" s="57" t="s">
        <v>59</v>
      </c>
      <c r="H42" s="58">
        <v>91</v>
      </c>
      <c r="I42" s="58">
        <v>14</v>
      </c>
      <c r="J42" s="98">
        <v>14</v>
      </c>
      <c r="K42" s="59">
        <v>3</v>
      </c>
      <c r="L42" s="60">
        <v>2341</v>
      </c>
      <c r="M42" s="61">
        <v>190</v>
      </c>
      <c r="N42" s="60">
        <v>2750.5</v>
      </c>
      <c r="O42" s="61">
        <v>218</v>
      </c>
      <c r="P42" s="60">
        <v>2595</v>
      </c>
      <c r="Q42" s="61">
        <v>203</v>
      </c>
      <c r="R42" s="62">
        <f t="shared" si="0"/>
        <v>7686.5</v>
      </c>
      <c r="S42" s="63">
        <f t="shared" si="1"/>
        <v>611</v>
      </c>
      <c r="T42" s="64">
        <f>S42/J42</f>
        <v>43.642857142857146</v>
      </c>
      <c r="U42" s="65">
        <f t="shared" si="13"/>
        <v>12.580196399345336</v>
      </c>
      <c r="V42" s="66">
        <v>32450.489999999998</v>
      </c>
      <c r="W42" s="67">
        <v>2894</v>
      </c>
      <c r="X42" s="68">
        <f t="shared" si="9"/>
        <v>-0.7631314658114562</v>
      </c>
      <c r="Y42" s="68">
        <f t="shared" si="10"/>
        <v>-0.7888735314443677</v>
      </c>
      <c r="Z42" s="69">
        <v>13961.61</v>
      </c>
      <c r="AA42" s="70">
        <v>1023</v>
      </c>
      <c r="AB42" s="64">
        <f>AA42/J42</f>
        <v>73.07142857142857</v>
      </c>
      <c r="AC42" s="65">
        <f t="shared" si="14"/>
        <v>13.647712609970675</v>
      </c>
      <c r="AD42" s="71">
        <v>58056.58</v>
      </c>
      <c r="AE42" s="72">
        <v>5417</v>
      </c>
      <c r="AF42" s="73">
        <f t="shared" si="11"/>
        <v>-0.7595171813427521</v>
      </c>
      <c r="AG42" s="73">
        <f t="shared" si="12"/>
        <v>-0.8111500830718109</v>
      </c>
      <c r="AH42" s="74">
        <v>209854.56</v>
      </c>
      <c r="AI42" s="75">
        <v>19340</v>
      </c>
      <c r="AJ42" s="76">
        <f t="shared" si="15"/>
        <v>10.850804550155118</v>
      </c>
    </row>
    <row r="43" spans="1:36" s="29" customFormat="1" ht="11.25">
      <c r="A43" s="32">
        <v>37</v>
      </c>
      <c r="B43" s="52"/>
      <c r="C43" s="53" t="s">
        <v>61</v>
      </c>
      <c r="D43" s="54"/>
      <c r="E43" s="55" t="s">
        <v>62</v>
      </c>
      <c r="F43" s="56">
        <v>42685</v>
      </c>
      <c r="G43" s="57" t="s">
        <v>34</v>
      </c>
      <c r="H43" s="58">
        <v>87</v>
      </c>
      <c r="I43" s="58">
        <v>35</v>
      </c>
      <c r="J43" s="98">
        <v>35</v>
      </c>
      <c r="K43" s="59">
        <v>11</v>
      </c>
      <c r="L43" s="60">
        <v>2393.5</v>
      </c>
      <c r="M43" s="61">
        <v>270</v>
      </c>
      <c r="N43" s="60">
        <v>1721.7</v>
      </c>
      <c r="O43" s="61">
        <v>193</v>
      </c>
      <c r="P43" s="60">
        <v>803.3</v>
      </c>
      <c r="Q43" s="61">
        <v>80</v>
      </c>
      <c r="R43" s="62">
        <f t="shared" si="0"/>
        <v>4918.5</v>
      </c>
      <c r="S43" s="63">
        <f t="shared" si="1"/>
        <v>543</v>
      </c>
      <c r="T43" s="64">
        <f>S43/J43</f>
        <v>15.514285714285714</v>
      </c>
      <c r="U43" s="65">
        <f t="shared" si="13"/>
        <v>9.058011049723756</v>
      </c>
      <c r="V43" s="66">
        <v>696</v>
      </c>
      <c r="W43" s="67">
        <v>100</v>
      </c>
      <c r="X43" s="68">
        <f t="shared" si="9"/>
        <v>6.066810344827586</v>
      </c>
      <c r="Y43" s="68">
        <f t="shared" si="10"/>
        <v>4.43</v>
      </c>
      <c r="Z43" s="69">
        <v>8573.7</v>
      </c>
      <c r="AA43" s="70">
        <v>965</v>
      </c>
      <c r="AB43" s="64">
        <f>AA43/J43</f>
        <v>27.571428571428573</v>
      </c>
      <c r="AC43" s="65">
        <f t="shared" si="14"/>
        <v>8.884663212435234</v>
      </c>
      <c r="AD43" s="71">
        <v>751</v>
      </c>
      <c r="AE43" s="72">
        <v>109</v>
      </c>
      <c r="AF43" s="73">
        <f t="shared" si="11"/>
        <v>10.416378162450068</v>
      </c>
      <c r="AG43" s="73">
        <f t="shared" si="12"/>
        <v>7.853211009174312</v>
      </c>
      <c r="AH43" s="74">
        <v>3163088.69</v>
      </c>
      <c r="AI43" s="75">
        <v>222448</v>
      </c>
      <c r="AJ43" s="76">
        <f t="shared" si="15"/>
        <v>14.21945214162411</v>
      </c>
    </row>
    <row r="44" spans="1:36" s="29" customFormat="1" ht="11.25">
      <c r="A44" s="32">
        <v>38</v>
      </c>
      <c r="B44" s="52"/>
      <c r="C44" s="78" t="s">
        <v>74</v>
      </c>
      <c r="D44" s="79"/>
      <c r="E44" s="80" t="s">
        <v>74</v>
      </c>
      <c r="F44" s="81">
        <v>42412</v>
      </c>
      <c r="G44" s="57" t="s">
        <v>46</v>
      </c>
      <c r="H44" s="82">
        <v>243</v>
      </c>
      <c r="I44" s="82">
        <v>35</v>
      </c>
      <c r="J44" s="98">
        <v>35</v>
      </c>
      <c r="K44" s="59">
        <v>11</v>
      </c>
      <c r="L44" s="60">
        <v>0</v>
      </c>
      <c r="M44" s="61">
        <v>0</v>
      </c>
      <c r="N44" s="60">
        <v>0</v>
      </c>
      <c r="O44" s="61">
        <v>0</v>
      </c>
      <c r="P44" s="60">
        <v>0</v>
      </c>
      <c r="Q44" s="61">
        <v>0</v>
      </c>
      <c r="R44" s="62">
        <f t="shared" si="0"/>
        <v>0</v>
      </c>
      <c r="S44" s="63">
        <f t="shared" si="1"/>
        <v>0</v>
      </c>
      <c r="T44" s="64">
        <f>S44/J44</f>
        <v>0</v>
      </c>
      <c r="U44" s="65" t="e">
        <f t="shared" si="13"/>
        <v>#DIV/0!</v>
      </c>
      <c r="V44" s="66">
        <v>0</v>
      </c>
      <c r="W44" s="67">
        <v>0</v>
      </c>
      <c r="X44" s="68">
        <f t="shared" si="9"/>
      </c>
      <c r="Y44" s="68">
        <f t="shared" si="10"/>
      </c>
      <c r="Z44" s="69">
        <v>7986.37</v>
      </c>
      <c r="AA44" s="70">
        <v>895</v>
      </c>
      <c r="AB44" s="64">
        <f>AA44/J44</f>
        <v>25.571428571428573</v>
      </c>
      <c r="AC44" s="65">
        <f t="shared" si="14"/>
        <v>8.92331843575419</v>
      </c>
      <c r="AD44" s="83">
        <v>948</v>
      </c>
      <c r="AE44" s="84">
        <v>123</v>
      </c>
      <c r="AF44" s="73">
        <f t="shared" si="11"/>
        <v>7.424440928270042</v>
      </c>
      <c r="AG44" s="73">
        <f t="shared" si="12"/>
        <v>6.276422764227642</v>
      </c>
      <c r="AH44" s="85">
        <v>14202075.61</v>
      </c>
      <c r="AI44" s="86">
        <v>1122044</v>
      </c>
      <c r="AJ44" s="76">
        <f t="shared" si="15"/>
        <v>12.657325033599395</v>
      </c>
    </row>
    <row r="45" spans="1:36" s="29" customFormat="1" ht="11.25">
      <c r="A45" s="32">
        <v>39</v>
      </c>
      <c r="B45" s="88"/>
      <c r="C45" s="78" t="s">
        <v>128</v>
      </c>
      <c r="D45" s="79" t="s">
        <v>33</v>
      </c>
      <c r="E45" s="80" t="s">
        <v>127</v>
      </c>
      <c r="F45" s="81">
        <v>42860</v>
      </c>
      <c r="G45" s="57" t="s">
        <v>46</v>
      </c>
      <c r="H45" s="82">
        <v>103</v>
      </c>
      <c r="I45" s="82">
        <v>8</v>
      </c>
      <c r="J45" s="98">
        <v>8</v>
      </c>
      <c r="K45" s="59">
        <v>3</v>
      </c>
      <c r="L45" s="60">
        <v>3859.6</v>
      </c>
      <c r="M45" s="61">
        <v>193</v>
      </c>
      <c r="N45" s="60">
        <v>2884.36</v>
      </c>
      <c r="O45" s="61">
        <v>145</v>
      </c>
      <c r="P45" s="60">
        <v>3350.84</v>
      </c>
      <c r="Q45" s="61">
        <v>184</v>
      </c>
      <c r="R45" s="62">
        <f t="shared" si="0"/>
        <v>10094.8</v>
      </c>
      <c r="S45" s="63">
        <f t="shared" si="1"/>
        <v>522</v>
      </c>
      <c r="T45" s="64">
        <f>S45/J45</f>
        <v>65.25</v>
      </c>
      <c r="U45" s="65">
        <f t="shared" si="13"/>
        <v>19.33869731800766</v>
      </c>
      <c r="V45" s="66">
        <v>28690.29</v>
      </c>
      <c r="W45" s="67">
        <v>1733</v>
      </c>
      <c r="X45" s="68">
        <f t="shared" si="9"/>
        <v>-0.6481457663899529</v>
      </c>
      <c r="Y45" s="68">
        <f t="shared" si="10"/>
        <v>-0.6987882285054818</v>
      </c>
      <c r="Z45" s="69">
        <v>14481.17</v>
      </c>
      <c r="AA45" s="70">
        <v>836</v>
      </c>
      <c r="AB45" s="64">
        <f>AA45/J45</f>
        <v>104.5</v>
      </c>
      <c r="AC45" s="65">
        <f t="shared" si="14"/>
        <v>17.321973684210526</v>
      </c>
      <c r="AD45" s="83">
        <v>52365.76</v>
      </c>
      <c r="AE45" s="84">
        <v>3514</v>
      </c>
      <c r="AF45" s="73">
        <f t="shared" si="11"/>
        <v>-0.7234610936612016</v>
      </c>
      <c r="AG45" s="73">
        <f t="shared" si="12"/>
        <v>-0.7620944792259533</v>
      </c>
      <c r="AH45" s="85">
        <v>266054.78</v>
      </c>
      <c r="AI45" s="86">
        <v>18759</v>
      </c>
      <c r="AJ45" s="76">
        <f t="shared" si="15"/>
        <v>14.182780532011302</v>
      </c>
    </row>
    <row r="46" spans="1:36" s="29" customFormat="1" ht="11.25">
      <c r="A46" s="32">
        <v>40</v>
      </c>
      <c r="B46" s="52"/>
      <c r="C46" s="53" t="s">
        <v>109</v>
      </c>
      <c r="D46" s="54" t="s">
        <v>44</v>
      </c>
      <c r="E46" s="55" t="s">
        <v>109</v>
      </c>
      <c r="F46" s="56">
        <v>42853</v>
      </c>
      <c r="G46" s="57" t="s">
        <v>47</v>
      </c>
      <c r="H46" s="58">
        <v>22</v>
      </c>
      <c r="I46" s="58">
        <v>6</v>
      </c>
      <c r="J46" s="98">
        <v>6</v>
      </c>
      <c r="K46" s="59">
        <v>4</v>
      </c>
      <c r="L46" s="60">
        <v>2376.63</v>
      </c>
      <c r="M46" s="61">
        <v>233</v>
      </c>
      <c r="N46" s="60">
        <v>2673.55</v>
      </c>
      <c r="O46" s="61">
        <v>119</v>
      </c>
      <c r="P46" s="60">
        <v>2932.09</v>
      </c>
      <c r="Q46" s="61">
        <v>155</v>
      </c>
      <c r="R46" s="62">
        <f t="shared" si="0"/>
        <v>7982.27</v>
      </c>
      <c r="S46" s="63">
        <f t="shared" si="1"/>
        <v>507</v>
      </c>
      <c r="T46" s="64">
        <f>S46/J46</f>
        <v>84.5</v>
      </c>
      <c r="U46" s="65">
        <f t="shared" si="13"/>
        <v>15.744122287968443</v>
      </c>
      <c r="V46" s="66">
        <v>8789.32</v>
      </c>
      <c r="W46" s="67">
        <v>337</v>
      </c>
      <c r="X46" s="68">
        <f t="shared" si="9"/>
        <v>-0.09182166538480785</v>
      </c>
      <c r="Y46" s="68">
        <f t="shared" si="10"/>
        <v>0.5044510385756676</v>
      </c>
      <c r="Z46" s="69">
        <v>13600.79</v>
      </c>
      <c r="AA46" s="87">
        <v>596</v>
      </c>
      <c r="AB46" s="64">
        <f>AA46/J46</f>
        <v>99.33333333333333</v>
      </c>
      <c r="AC46" s="65">
        <f t="shared" si="14"/>
        <v>22.82011744966443</v>
      </c>
      <c r="AD46" s="71">
        <v>13600.79</v>
      </c>
      <c r="AE46" s="72">
        <v>596</v>
      </c>
      <c r="AF46" s="73">
        <f t="shared" si="11"/>
        <v>0</v>
      </c>
      <c r="AG46" s="73">
        <f t="shared" si="12"/>
        <v>0</v>
      </c>
      <c r="AH46" s="85">
        <v>101564.45</v>
      </c>
      <c r="AI46" s="86">
        <v>5583</v>
      </c>
      <c r="AJ46" s="76">
        <f t="shared" si="15"/>
        <v>18.19173383485581</v>
      </c>
    </row>
    <row r="47" spans="1:36" s="29" customFormat="1" ht="11.25">
      <c r="A47" s="32">
        <v>41</v>
      </c>
      <c r="B47" s="52"/>
      <c r="C47" s="53" t="s">
        <v>121</v>
      </c>
      <c r="D47" s="54" t="s">
        <v>37</v>
      </c>
      <c r="E47" s="55" t="s">
        <v>122</v>
      </c>
      <c r="F47" s="56">
        <v>42860</v>
      </c>
      <c r="G47" s="57" t="s">
        <v>50</v>
      </c>
      <c r="H47" s="58">
        <v>11</v>
      </c>
      <c r="I47" s="58">
        <v>11</v>
      </c>
      <c r="J47" s="98">
        <v>11</v>
      </c>
      <c r="K47" s="59">
        <v>3</v>
      </c>
      <c r="L47" s="60">
        <v>1694</v>
      </c>
      <c r="M47" s="61">
        <v>125</v>
      </c>
      <c r="N47" s="60">
        <v>1585</v>
      </c>
      <c r="O47" s="61">
        <v>116</v>
      </c>
      <c r="P47" s="60">
        <v>1953</v>
      </c>
      <c r="Q47" s="61">
        <v>127</v>
      </c>
      <c r="R47" s="62">
        <f t="shared" si="0"/>
        <v>5232</v>
      </c>
      <c r="S47" s="63">
        <f t="shared" si="1"/>
        <v>368</v>
      </c>
      <c r="T47" s="64">
        <f>S47/J47</f>
        <v>33.45454545454545</v>
      </c>
      <c r="U47" s="65">
        <f t="shared" si="13"/>
        <v>14.217391304347826</v>
      </c>
      <c r="V47" s="66">
        <v>4302</v>
      </c>
      <c r="W47" s="67">
        <v>281</v>
      </c>
      <c r="X47" s="68">
        <f t="shared" si="9"/>
        <v>0.21617852161785217</v>
      </c>
      <c r="Y47" s="68">
        <f t="shared" si="10"/>
        <v>0.3096085409252669</v>
      </c>
      <c r="Z47" s="69">
        <v>7445.5</v>
      </c>
      <c r="AA47" s="70">
        <v>522</v>
      </c>
      <c r="AB47" s="64">
        <f>AA47/J47</f>
        <v>47.45454545454545</v>
      </c>
      <c r="AC47" s="65">
        <f t="shared" si="14"/>
        <v>14.263409961685824</v>
      </c>
      <c r="AD47" s="71">
        <v>10704.8</v>
      </c>
      <c r="AE47" s="72">
        <v>1060</v>
      </c>
      <c r="AF47" s="73">
        <f t="shared" si="11"/>
        <v>-0.30447089156266344</v>
      </c>
      <c r="AG47" s="73">
        <f t="shared" si="12"/>
        <v>-0.5075471698113208</v>
      </c>
      <c r="AH47" s="74">
        <v>32348.3</v>
      </c>
      <c r="AI47" s="75">
        <v>2504</v>
      </c>
      <c r="AJ47" s="76">
        <f t="shared" si="15"/>
        <v>12.91865015974441</v>
      </c>
    </row>
    <row r="48" spans="1:36" s="29" customFormat="1" ht="11.25">
      <c r="A48" s="32">
        <v>42</v>
      </c>
      <c r="B48" s="52"/>
      <c r="C48" s="53" t="s">
        <v>51</v>
      </c>
      <c r="D48" s="54" t="s">
        <v>40</v>
      </c>
      <c r="E48" s="55" t="s">
        <v>52</v>
      </c>
      <c r="F48" s="56">
        <v>42755</v>
      </c>
      <c r="G48" s="57" t="s">
        <v>38</v>
      </c>
      <c r="H48" s="58">
        <v>248</v>
      </c>
      <c r="I48" s="58">
        <v>1</v>
      </c>
      <c r="J48" s="98">
        <v>1</v>
      </c>
      <c r="K48" s="59">
        <v>13</v>
      </c>
      <c r="L48" s="60">
        <v>0</v>
      </c>
      <c r="M48" s="61">
        <v>0</v>
      </c>
      <c r="N48" s="60">
        <v>0</v>
      </c>
      <c r="O48" s="61">
        <v>0</v>
      </c>
      <c r="P48" s="60">
        <v>0</v>
      </c>
      <c r="Q48" s="61">
        <v>0</v>
      </c>
      <c r="R48" s="62">
        <f t="shared" si="0"/>
        <v>0</v>
      </c>
      <c r="S48" s="63">
        <f t="shared" si="1"/>
        <v>0</v>
      </c>
      <c r="T48" s="64">
        <f>S48/J48</f>
        <v>0</v>
      </c>
      <c r="U48" s="65" t="e">
        <f t="shared" si="13"/>
        <v>#DIV/0!</v>
      </c>
      <c r="V48" s="66">
        <v>0</v>
      </c>
      <c r="W48" s="67">
        <v>0</v>
      </c>
      <c r="X48" s="68">
        <f t="shared" si="9"/>
      </c>
      <c r="Y48" s="68">
        <f t="shared" si="10"/>
      </c>
      <c r="Z48" s="69">
        <v>3589.65</v>
      </c>
      <c r="AA48" s="70">
        <v>513</v>
      </c>
      <c r="AB48" s="64">
        <f>AA48/J48</f>
        <v>513</v>
      </c>
      <c r="AC48" s="65">
        <f t="shared" si="14"/>
        <v>6.997368421052632</v>
      </c>
      <c r="AD48" s="71">
        <v>305</v>
      </c>
      <c r="AE48" s="72">
        <v>50</v>
      </c>
      <c r="AF48" s="73">
        <f t="shared" si="11"/>
        <v>10.769344262295082</v>
      </c>
      <c r="AG48" s="73">
        <f t="shared" si="12"/>
        <v>9.26</v>
      </c>
      <c r="AH48" s="74">
        <v>1769502.22</v>
      </c>
      <c r="AI48" s="75">
        <v>151249</v>
      </c>
      <c r="AJ48" s="76">
        <f t="shared" si="15"/>
        <v>11.699265581921203</v>
      </c>
    </row>
    <row r="49" spans="1:36" s="29" customFormat="1" ht="11.25">
      <c r="A49" s="32">
        <v>43</v>
      </c>
      <c r="B49" s="77" t="s">
        <v>32</v>
      </c>
      <c r="C49" s="53" t="s">
        <v>154</v>
      </c>
      <c r="D49" s="54" t="s">
        <v>44</v>
      </c>
      <c r="E49" s="55" t="s">
        <v>154</v>
      </c>
      <c r="F49" s="56">
        <v>42874</v>
      </c>
      <c r="G49" s="57" t="s">
        <v>54</v>
      </c>
      <c r="H49" s="58">
        <v>5</v>
      </c>
      <c r="I49" s="58">
        <v>19</v>
      </c>
      <c r="J49" s="98">
        <v>19</v>
      </c>
      <c r="K49" s="59">
        <v>1</v>
      </c>
      <c r="L49" s="60">
        <v>1338</v>
      </c>
      <c r="M49" s="61">
        <v>106</v>
      </c>
      <c r="N49" s="60">
        <v>809</v>
      </c>
      <c r="O49" s="61">
        <v>73</v>
      </c>
      <c r="P49" s="60">
        <v>1441.5</v>
      </c>
      <c r="Q49" s="61">
        <v>124</v>
      </c>
      <c r="R49" s="62">
        <f t="shared" si="0"/>
        <v>3588.5</v>
      </c>
      <c r="S49" s="63">
        <f t="shared" si="1"/>
        <v>303</v>
      </c>
      <c r="T49" s="64">
        <f>S49/J49</f>
        <v>15.947368421052632</v>
      </c>
      <c r="U49" s="65">
        <f t="shared" si="13"/>
        <v>11.843234323432343</v>
      </c>
      <c r="V49" s="66"/>
      <c r="W49" s="67"/>
      <c r="X49" s="68"/>
      <c r="Y49" s="68"/>
      <c r="Z49" s="69">
        <v>5414</v>
      </c>
      <c r="AA49" s="70">
        <v>486</v>
      </c>
      <c r="AB49" s="64">
        <f>AA49/J49</f>
        <v>25.57894736842105</v>
      </c>
      <c r="AC49" s="65">
        <f t="shared" si="14"/>
        <v>11.139917695473251</v>
      </c>
      <c r="AD49" s="71"/>
      <c r="AE49" s="72"/>
      <c r="AF49" s="73"/>
      <c r="AG49" s="73"/>
      <c r="AH49" s="74">
        <v>5414</v>
      </c>
      <c r="AI49" s="75">
        <v>486</v>
      </c>
      <c r="AJ49" s="76">
        <f t="shared" si="15"/>
        <v>11.139917695473251</v>
      </c>
    </row>
    <row r="50" spans="1:36" s="29" customFormat="1" ht="11.25">
      <c r="A50" s="32">
        <v>44</v>
      </c>
      <c r="B50" s="52"/>
      <c r="C50" s="53" t="s">
        <v>78</v>
      </c>
      <c r="D50" s="54" t="s">
        <v>40</v>
      </c>
      <c r="E50" s="55" t="s">
        <v>78</v>
      </c>
      <c r="F50" s="56">
        <v>42790</v>
      </c>
      <c r="G50" s="57" t="s">
        <v>50</v>
      </c>
      <c r="H50" s="58">
        <v>9</v>
      </c>
      <c r="I50" s="58">
        <v>1</v>
      </c>
      <c r="J50" s="98">
        <v>1</v>
      </c>
      <c r="K50" s="59">
        <v>11</v>
      </c>
      <c r="L50" s="60">
        <v>0</v>
      </c>
      <c r="M50" s="61">
        <v>0</v>
      </c>
      <c r="N50" s="60">
        <v>0</v>
      </c>
      <c r="O50" s="61">
        <v>0</v>
      </c>
      <c r="P50" s="60">
        <v>0</v>
      </c>
      <c r="Q50" s="61">
        <v>0</v>
      </c>
      <c r="R50" s="62">
        <f t="shared" si="0"/>
        <v>0</v>
      </c>
      <c r="S50" s="63">
        <f t="shared" si="1"/>
        <v>0</v>
      </c>
      <c r="T50" s="64">
        <f>S50/J50</f>
        <v>0</v>
      </c>
      <c r="U50" s="65" t="e">
        <f t="shared" si="13"/>
        <v>#DIV/0!</v>
      </c>
      <c r="V50" s="66">
        <v>0</v>
      </c>
      <c r="W50" s="67">
        <v>0</v>
      </c>
      <c r="X50" s="68">
        <f aca="true" t="shared" si="16" ref="X50:X74">IF(V50&lt;&gt;0,-(V50-R50)/V50,"")</f>
      </c>
      <c r="Y50" s="68">
        <f aca="true" t="shared" si="17" ref="Y50:Y74">IF(W50&lt;&gt;0,-(W50-S50)/W50,"")</f>
      </c>
      <c r="Z50" s="69">
        <v>2376</v>
      </c>
      <c r="AA50" s="70">
        <v>475</v>
      </c>
      <c r="AB50" s="64">
        <f>AA50/J50</f>
        <v>475</v>
      </c>
      <c r="AC50" s="65">
        <f t="shared" si="14"/>
        <v>5.002105263157895</v>
      </c>
      <c r="AD50" s="71">
        <v>241</v>
      </c>
      <c r="AE50" s="72">
        <v>29</v>
      </c>
      <c r="AF50" s="73">
        <f aca="true" t="shared" si="18" ref="AF50:AF74">IF(AD50&lt;&gt;0,-(AD50-Z50)/AD50,"")</f>
        <v>8.858921161825727</v>
      </c>
      <c r="AG50" s="73">
        <f aca="true" t="shared" si="19" ref="AG50:AG74">IF(AE50&lt;&gt;0,-(AE50-AA50)/AE50,"")</f>
        <v>15.379310344827585</v>
      </c>
      <c r="AH50" s="74">
        <v>95823.40000000001</v>
      </c>
      <c r="AI50" s="75">
        <v>7489</v>
      </c>
      <c r="AJ50" s="76">
        <f t="shared" si="15"/>
        <v>12.795219655494726</v>
      </c>
    </row>
    <row r="51" spans="1:36" s="29" customFormat="1" ht="11.25">
      <c r="A51" s="32">
        <v>45</v>
      </c>
      <c r="B51" s="52"/>
      <c r="C51" s="53" t="s">
        <v>67</v>
      </c>
      <c r="D51" s="54"/>
      <c r="E51" s="55" t="s">
        <v>67</v>
      </c>
      <c r="F51" s="56">
        <v>42636</v>
      </c>
      <c r="G51" s="57" t="s">
        <v>53</v>
      </c>
      <c r="H51" s="58">
        <v>11</v>
      </c>
      <c r="I51" s="58">
        <v>1</v>
      </c>
      <c r="J51" s="98">
        <v>1</v>
      </c>
      <c r="K51" s="59">
        <v>13</v>
      </c>
      <c r="L51" s="60">
        <v>0</v>
      </c>
      <c r="M51" s="61">
        <v>0</v>
      </c>
      <c r="N51" s="60">
        <v>0</v>
      </c>
      <c r="O51" s="61">
        <v>0</v>
      </c>
      <c r="P51" s="60">
        <v>0</v>
      </c>
      <c r="Q51" s="61">
        <v>0</v>
      </c>
      <c r="R51" s="62">
        <f t="shared" si="0"/>
        <v>0</v>
      </c>
      <c r="S51" s="63">
        <f t="shared" si="1"/>
        <v>0</v>
      </c>
      <c r="T51" s="64">
        <f>S51/J51</f>
        <v>0</v>
      </c>
      <c r="U51" s="65" t="e">
        <f t="shared" si="13"/>
        <v>#DIV/0!</v>
      </c>
      <c r="V51" s="66">
        <v>0</v>
      </c>
      <c r="W51" s="67">
        <v>0</v>
      </c>
      <c r="X51" s="68">
        <f t="shared" si="16"/>
      </c>
      <c r="Y51" s="68">
        <f t="shared" si="17"/>
      </c>
      <c r="Z51" s="69">
        <v>2376</v>
      </c>
      <c r="AA51" s="70">
        <v>475</v>
      </c>
      <c r="AB51" s="64">
        <f>AA51/J51</f>
        <v>475</v>
      </c>
      <c r="AC51" s="65">
        <f t="shared" si="14"/>
        <v>5.002105263157895</v>
      </c>
      <c r="AD51" s="71">
        <v>805.42</v>
      </c>
      <c r="AE51" s="72">
        <v>161</v>
      </c>
      <c r="AF51" s="73">
        <f t="shared" si="18"/>
        <v>1.9500136574706364</v>
      </c>
      <c r="AG51" s="73">
        <f t="shared" si="19"/>
        <v>1.950310559006211</v>
      </c>
      <c r="AH51" s="74">
        <v>75390.72</v>
      </c>
      <c r="AI51" s="75">
        <v>7206</v>
      </c>
      <c r="AJ51" s="76">
        <f t="shared" si="15"/>
        <v>10.462214820982515</v>
      </c>
    </row>
    <row r="52" spans="1:36" s="29" customFormat="1" ht="11.25">
      <c r="A52" s="32">
        <v>46</v>
      </c>
      <c r="B52" s="88"/>
      <c r="C52" s="78" t="s">
        <v>130</v>
      </c>
      <c r="D52" s="79" t="s">
        <v>33</v>
      </c>
      <c r="E52" s="80" t="s">
        <v>131</v>
      </c>
      <c r="F52" s="81">
        <v>42860</v>
      </c>
      <c r="G52" s="57" t="s">
        <v>43</v>
      </c>
      <c r="H52" s="82">
        <v>148</v>
      </c>
      <c r="I52" s="82">
        <v>7</v>
      </c>
      <c r="J52" s="98">
        <v>7</v>
      </c>
      <c r="K52" s="59">
        <v>3</v>
      </c>
      <c r="L52" s="60">
        <v>1063</v>
      </c>
      <c r="M52" s="61">
        <v>79</v>
      </c>
      <c r="N52" s="60">
        <v>1361</v>
      </c>
      <c r="O52" s="61">
        <v>88</v>
      </c>
      <c r="P52" s="60">
        <v>1014</v>
      </c>
      <c r="Q52" s="61">
        <v>71</v>
      </c>
      <c r="R52" s="62">
        <f t="shared" si="0"/>
        <v>3438</v>
      </c>
      <c r="S52" s="63">
        <f t="shared" si="1"/>
        <v>238</v>
      </c>
      <c r="T52" s="64">
        <f>S52/J52</f>
        <v>34</v>
      </c>
      <c r="U52" s="65">
        <f t="shared" si="13"/>
        <v>14.445378151260504</v>
      </c>
      <c r="V52" s="66">
        <v>33705</v>
      </c>
      <c r="W52" s="67">
        <v>2339</v>
      </c>
      <c r="X52" s="68">
        <f t="shared" si="16"/>
        <v>-0.8979973297730307</v>
      </c>
      <c r="Y52" s="68">
        <f t="shared" si="17"/>
        <v>-0.8982471141513467</v>
      </c>
      <c r="Z52" s="69">
        <v>5836</v>
      </c>
      <c r="AA52" s="70">
        <v>424</v>
      </c>
      <c r="AB52" s="64">
        <f>AA52/J52</f>
        <v>60.57142857142857</v>
      </c>
      <c r="AC52" s="65">
        <f t="shared" si="14"/>
        <v>13.764150943396226</v>
      </c>
      <c r="AD52" s="83">
        <v>68710</v>
      </c>
      <c r="AE52" s="84">
        <v>5320</v>
      </c>
      <c r="AF52" s="73">
        <f t="shared" si="18"/>
        <v>-0.9150633095619269</v>
      </c>
      <c r="AG52" s="73">
        <f t="shared" si="19"/>
        <v>-0.9203007518796993</v>
      </c>
      <c r="AH52" s="85">
        <v>413026</v>
      </c>
      <c r="AI52" s="86">
        <v>32763</v>
      </c>
      <c r="AJ52" s="76">
        <f t="shared" si="15"/>
        <v>12.606476818362177</v>
      </c>
    </row>
    <row r="53" spans="1:36" s="29" customFormat="1" ht="11.25">
      <c r="A53" s="32">
        <v>47</v>
      </c>
      <c r="B53" s="52"/>
      <c r="C53" s="53" t="s">
        <v>76</v>
      </c>
      <c r="D53" s="54" t="s">
        <v>37</v>
      </c>
      <c r="E53" s="55" t="s">
        <v>77</v>
      </c>
      <c r="F53" s="56">
        <v>42790</v>
      </c>
      <c r="G53" s="57" t="s">
        <v>38</v>
      </c>
      <c r="H53" s="58">
        <v>253</v>
      </c>
      <c r="I53" s="58">
        <v>1</v>
      </c>
      <c r="J53" s="98">
        <v>1</v>
      </c>
      <c r="K53" s="59">
        <v>12</v>
      </c>
      <c r="L53" s="60">
        <v>0</v>
      </c>
      <c r="M53" s="61">
        <v>0</v>
      </c>
      <c r="N53" s="60">
        <v>0</v>
      </c>
      <c r="O53" s="61">
        <v>0</v>
      </c>
      <c r="P53" s="60">
        <v>0</v>
      </c>
      <c r="Q53" s="61">
        <v>0</v>
      </c>
      <c r="R53" s="62">
        <f t="shared" si="0"/>
        <v>0</v>
      </c>
      <c r="S53" s="63">
        <f t="shared" si="1"/>
        <v>0</v>
      </c>
      <c r="T53" s="64">
        <f>S53/J53</f>
        <v>0</v>
      </c>
      <c r="U53" s="65" t="e">
        <f t="shared" si="13"/>
        <v>#DIV/0!</v>
      </c>
      <c r="V53" s="66">
        <v>0</v>
      </c>
      <c r="W53" s="67">
        <v>0</v>
      </c>
      <c r="X53" s="68">
        <f t="shared" si="16"/>
      </c>
      <c r="Y53" s="68">
        <f t="shared" si="17"/>
      </c>
      <c r="Z53" s="69">
        <v>2861.1</v>
      </c>
      <c r="AA53" s="70">
        <v>419</v>
      </c>
      <c r="AB53" s="64">
        <f>AA53/J53</f>
        <v>419</v>
      </c>
      <c r="AC53" s="65">
        <f t="shared" si="14"/>
        <v>6.8284009546539375</v>
      </c>
      <c r="AD53" s="71">
        <v>617</v>
      </c>
      <c r="AE53" s="72">
        <v>101</v>
      </c>
      <c r="AF53" s="73">
        <f t="shared" si="18"/>
        <v>3.637115072933549</v>
      </c>
      <c r="AG53" s="73">
        <f t="shared" si="19"/>
        <v>3.1485148514851486</v>
      </c>
      <c r="AH53" s="74">
        <v>1918856.6</v>
      </c>
      <c r="AI53" s="75">
        <v>163266</v>
      </c>
      <c r="AJ53" s="76">
        <f t="shared" si="15"/>
        <v>11.75294672497642</v>
      </c>
    </row>
    <row r="54" spans="1:36" s="29" customFormat="1" ht="11.25">
      <c r="A54" s="32">
        <v>48</v>
      </c>
      <c r="B54" s="88"/>
      <c r="C54" s="78" t="s">
        <v>106</v>
      </c>
      <c r="D54" s="79" t="s">
        <v>41</v>
      </c>
      <c r="E54" s="80" t="s">
        <v>107</v>
      </c>
      <c r="F54" s="81">
        <v>42846</v>
      </c>
      <c r="G54" s="57" t="s">
        <v>43</v>
      </c>
      <c r="H54" s="82">
        <v>44</v>
      </c>
      <c r="I54" s="82">
        <v>1</v>
      </c>
      <c r="J54" s="98">
        <v>1</v>
      </c>
      <c r="K54" s="59">
        <v>5</v>
      </c>
      <c r="L54" s="60">
        <v>1566</v>
      </c>
      <c r="M54" s="61">
        <v>73</v>
      </c>
      <c r="N54" s="60">
        <v>1346</v>
      </c>
      <c r="O54" s="61">
        <v>55</v>
      </c>
      <c r="P54" s="60">
        <v>2164</v>
      </c>
      <c r="Q54" s="61">
        <v>107</v>
      </c>
      <c r="R54" s="62">
        <f t="shared" si="0"/>
        <v>5076</v>
      </c>
      <c r="S54" s="63">
        <f t="shared" si="1"/>
        <v>235</v>
      </c>
      <c r="T54" s="64">
        <f>S54/J54</f>
        <v>235</v>
      </c>
      <c r="U54" s="65">
        <f t="shared" si="13"/>
        <v>21.6</v>
      </c>
      <c r="V54" s="66">
        <v>3301</v>
      </c>
      <c r="W54" s="67">
        <v>156</v>
      </c>
      <c r="X54" s="68">
        <f t="shared" si="16"/>
        <v>0.5377158436837322</v>
      </c>
      <c r="Y54" s="68">
        <f t="shared" si="17"/>
        <v>0.5064102564102564</v>
      </c>
      <c r="Z54" s="69">
        <v>7724</v>
      </c>
      <c r="AA54" s="70">
        <v>394</v>
      </c>
      <c r="AB54" s="64">
        <f>AA54/J54</f>
        <v>394</v>
      </c>
      <c r="AC54" s="65">
        <f t="shared" si="14"/>
        <v>19.604060913705585</v>
      </c>
      <c r="AD54" s="83">
        <v>5025</v>
      </c>
      <c r="AE54" s="84">
        <v>260</v>
      </c>
      <c r="AF54" s="73">
        <f t="shared" si="18"/>
        <v>0.5371144278606965</v>
      </c>
      <c r="AG54" s="73">
        <f t="shared" si="19"/>
        <v>0.5153846153846153</v>
      </c>
      <c r="AH54" s="85">
        <v>389920</v>
      </c>
      <c r="AI54" s="86">
        <v>25714</v>
      </c>
      <c r="AJ54" s="76">
        <f t="shared" si="15"/>
        <v>15.163724041378238</v>
      </c>
    </row>
    <row r="55" spans="1:36" s="29" customFormat="1" ht="11.25">
      <c r="A55" s="32">
        <v>49</v>
      </c>
      <c r="B55" s="88"/>
      <c r="C55" s="78" t="s">
        <v>69</v>
      </c>
      <c r="D55" s="79" t="s">
        <v>33</v>
      </c>
      <c r="E55" s="80" t="s">
        <v>88</v>
      </c>
      <c r="F55" s="81">
        <v>42818</v>
      </c>
      <c r="G55" s="57" t="s">
        <v>43</v>
      </c>
      <c r="H55" s="82">
        <v>156</v>
      </c>
      <c r="I55" s="82">
        <v>1</v>
      </c>
      <c r="J55" s="98">
        <v>1</v>
      </c>
      <c r="K55" s="59">
        <v>7</v>
      </c>
      <c r="L55" s="60">
        <v>415</v>
      </c>
      <c r="M55" s="61">
        <v>78</v>
      </c>
      <c r="N55" s="60">
        <v>299</v>
      </c>
      <c r="O55" s="61">
        <v>54</v>
      </c>
      <c r="P55" s="60">
        <v>238</v>
      </c>
      <c r="Q55" s="61">
        <v>69</v>
      </c>
      <c r="R55" s="62">
        <f t="shared" si="0"/>
        <v>952</v>
      </c>
      <c r="S55" s="63">
        <f t="shared" si="1"/>
        <v>201</v>
      </c>
      <c r="T55" s="64">
        <f>S55/J55</f>
        <v>201</v>
      </c>
      <c r="U55" s="65">
        <f t="shared" si="13"/>
        <v>4.736318407960199</v>
      </c>
      <c r="V55" s="66">
        <v>1817</v>
      </c>
      <c r="W55" s="67">
        <v>159</v>
      </c>
      <c r="X55" s="68">
        <f t="shared" si="16"/>
        <v>-0.4760594386351128</v>
      </c>
      <c r="Y55" s="68">
        <f t="shared" si="17"/>
        <v>0.2641509433962264</v>
      </c>
      <c r="Z55" s="69">
        <v>1838</v>
      </c>
      <c r="AA55" s="70">
        <v>373</v>
      </c>
      <c r="AB55" s="64">
        <f>AA55/J55</f>
        <v>373</v>
      </c>
      <c r="AC55" s="65">
        <f t="shared" si="14"/>
        <v>4.927613941018767</v>
      </c>
      <c r="AD55" s="83">
        <v>3725</v>
      </c>
      <c r="AE55" s="84">
        <v>337</v>
      </c>
      <c r="AF55" s="73">
        <f t="shared" si="18"/>
        <v>-0.5065771812080537</v>
      </c>
      <c r="AG55" s="73">
        <f t="shared" si="19"/>
        <v>0.10682492581602374</v>
      </c>
      <c r="AH55" s="85">
        <v>2394424</v>
      </c>
      <c r="AI55" s="86">
        <v>176137</v>
      </c>
      <c r="AJ55" s="76">
        <f t="shared" si="15"/>
        <v>13.59410004712241</v>
      </c>
    </row>
    <row r="56" spans="1:36" s="29" customFormat="1" ht="11.25">
      <c r="A56" s="32">
        <v>50</v>
      </c>
      <c r="B56" s="88"/>
      <c r="C56" s="78" t="s">
        <v>125</v>
      </c>
      <c r="D56" s="79" t="s">
        <v>37</v>
      </c>
      <c r="E56" s="80" t="s">
        <v>126</v>
      </c>
      <c r="F56" s="81">
        <v>42860</v>
      </c>
      <c r="G56" s="57" t="s">
        <v>46</v>
      </c>
      <c r="H56" s="82">
        <v>165</v>
      </c>
      <c r="I56" s="82">
        <v>5</v>
      </c>
      <c r="J56" s="98">
        <v>5</v>
      </c>
      <c r="K56" s="59">
        <v>3</v>
      </c>
      <c r="L56" s="60">
        <v>590</v>
      </c>
      <c r="M56" s="61">
        <v>47</v>
      </c>
      <c r="N56" s="60">
        <v>39</v>
      </c>
      <c r="O56" s="61">
        <v>4</v>
      </c>
      <c r="P56" s="60">
        <v>179.5</v>
      </c>
      <c r="Q56" s="61">
        <v>16</v>
      </c>
      <c r="R56" s="62">
        <f t="shared" si="0"/>
        <v>808.5</v>
      </c>
      <c r="S56" s="63">
        <f t="shared" si="1"/>
        <v>67</v>
      </c>
      <c r="T56" s="64">
        <f>S56/J56</f>
        <v>13.4</v>
      </c>
      <c r="U56" s="65">
        <f t="shared" si="13"/>
        <v>12.067164179104477</v>
      </c>
      <c r="V56" s="66">
        <v>18508.01</v>
      </c>
      <c r="W56" s="67">
        <v>1633</v>
      </c>
      <c r="X56" s="68">
        <f t="shared" si="16"/>
        <v>-0.956316211197206</v>
      </c>
      <c r="Y56" s="68">
        <f t="shared" si="17"/>
        <v>-0.9589712186160441</v>
      </c>
      <c r="Z56" s="69">
        <v>2661.5</v>
      </c>
      <c r="AA56" s="70">
        <v>322</v>
      </c>
      <c r="AB56" s="64">
        <f>AA56/J56</f>
        <v>64.4</v>
      </c>
      <c r="AC56" s="65">
        <f t="shared" si="14"/>
        <v>8.26552795031056</v>
      </c>
      <c r="AD56" s="83">
        <v>35062.93</v>
      </c>
      <c r="AE56" s="84">
        <v>3625</v>
      </c>
      <c r="AF56" s="73">
        <f t="shared" si="18"/>
        <v>-0.924093622523845</v>
      </c>
      <c r="AG56" s="73">
        <f t="shared" si="19"/>
        <v>-0.9111724137931034</v>
      </c>
      <c r="AH56" s="85">
        <v>215886.08</v>
      </c>
      <c r="AI56" s="86">
        <v>19640</v>
      </c>
      <c r="AJ56" s="76">
        <f t="shared" si="15"/>
        <v>10.992162932790224</v>
      </c>
    </row>
    <row r="57" spans="1:36" s="29" customFormat="1" ht="11.25">
      <c r="A57" s="32">
        <v>51</v>
      </c>
      <c r="B57" s="52"/>
      <c r="C57" s="53" t="s">
        <v>90</v>
      </c>
      <c r="D57" s="54" t="s">
        <v>37</v>
      </c>
      <c r="E57" s="55" t="s">
        <v>90</v>
      </c>
      <c r="F57" s="56">
        <v>42825</v>
      </c>
      <c r="G57" s="57" t="s">
        <v>38</v>
      </c>
      <c r="H57" s="58">
        <v>90</v>
      </c>
      <c r="I57" s="58">
        <v>1</v>
      </c>
      <c r="J57" s="98">
        <v>1</v>
      </c>
      <c r="K57" s="59">
        <v>6</v>
      </c>
      <c r="L57" s="60">
        <v>0</v>
      </c>
      <c r="M57" s="61">
        <v>0</v>
      </c>
      <c r="N57" s="60">
        <v>182</v>
      </c>
      <c r="O57" s="61">
        <v>14</v>
      </c>
      <c r="P57" s="60">
        <v>47</v>
      </c>
      <c r="Q57" s="61">
        <v>3</v>
      </c>
      <c r="R57" s="62">
        <f t="shared" si="0"/>
        <v>229</v>
      </c>
      <c r="S57" s="63">
        <f t="shared" si="1"/>
        <v>17</v>
      </c>
      <c r="T57" s="64">
        <f>S57/J57</f>
        <v>17</v>
      </c>
      <c r="U57" s="65">
        <f t="shared" si="13"/>
        <v>13.470588235294118</v>
      </c>
      <c r="V57" s="66">
        <v>229</v>
      </c>
      <c r="W57" s="67">
        <v>17</v>
      </c>
      <c r="X57" s="68">
        <f t="shared" si="16"/>
        <v>0</v>
      </c>
      <c r="Y57" s="68">
        <f t="shared" si="17"/>
        <v>0</v>
      </c>
      <c r="Z57" s="69">
        <v>1714</v>
      </c>
      <c r="AA57" s="70">
        <v>292</v>
      </c>
      <c r="AB57" s="64">
        <f>AA57/J57</f>
        <v>292</v>
      </c>
      <c r="AC57" s="65">
        <f t="shared" si="14"/>
        <v>5.86986301369863</v>
      </c>
      <c r="AD57" s="71">
        <v>4786.2</v>
      </c>
      <c r="AE57" s="72">
        <v>684</v>
      </c>
      <c r="AF57" s="73">
        <f t="shared" si="18"/>
        <v>-0.6418870920563285</v>
      </c>
      <c r="AG57" s="73">
        <f t="shared" si="19"/>
        <v>-0.5730994152046783</v>
      </c>
      <c r="AH57" s="74">
        <v>116141.08</v>
      </c>
      <c r="AI57" s="75">
        <v>12167</v>
      </c>
      <c r="AJ57" s="76">
        <f t="shared" si="15"/>
        <v>9.545580669022767</v>
      </c>
    </row>
    <row r="58" spans="1:36" s="29" customFormat="1" ht="11.25">
      <c r="A58" s="32">
        <v>52</v>
      </c>
      <c r="B58" s="52"/>
      <c r="C58" s="53" t="s">
        <v>135</v>
      </c>
      <c r="D58" s="54" t="s">
        <v>37</v>
      </c>
      <c r="E58" s="55" t="s">
        <v>136</v>
      </c>
      <c r="F58" s="56">
        <v>42867</v>
      </c>
      <c r="G58" s="57" t="s">
        <v>83</v>
      </c>
      <c r="H58" s="58">
        <v>5</v>
      </c>
      <c r="I58" s="58">
        <v>5</v>
      </c>
      <c r="J58" s="98">
        <v>5</v>
      </c>
      <c r="K58" s="59">
        <v>2</v>
      </c>
      <c r="L58" s="60">
        <v>647.37</v>
      </c>
      <c r="M58" s="61">
        <v>65</v>
      </c>
      <c r="N58" s="60">
        <v>609.61</v>
      </c>
      <c r="O58" s="61">
        <v>63</v>
      </c>
      <c r="P58" s="60">
        <v>527.78</v>
      </c>
      <c r="Q58" s="61">
        <v>53</v>
      </c>
      <c r="R58" s="62">
        <f t="shared" si="0"/>
        <v>1784.76</v>
      </c>
      <c r="S58" s="63">
        <f t="shared" si="1"/>
        <v>181</v>
      </c>
      <c r="T58" s="64">
        <f>S58/J58</f>
        <v>36.2</v>
      </c>
      <c r="U58" s="65">
        <f t="shared" si="13"/>
        <v>9.860552486187846</v>
      </c>
      <c r="V58" s="66">
        <v>2159.04</v>
      </c>
      <c r="W58" s="67">
        <v>215</v>
      </c>
      <c r="X58" s="68">
        <f t="shared" si="16"/>
        <v>-0.17335482436638505</v>
      </c>
      <c r="Y58" s="68">
        <f t="shared" si="17"/>
        <v>-0.15813953488372093</v>
      </c>
      <c r="Z58" s="69">
        <v>2842.74</v>
      </c>
      <c r="AA58" s="70">
        <v>289</v>
      </c>
      <c r="AB58" s="64">
        <f>AA58/J58</f>
        <v>57.8</v>
      </c>
      <c r="AC58" s="65">
        <f t="shared" si="14"/>
        <v>9.836470588235294</v>
      </c>
      <c r="AD58" s="71">
        <v>3555.06</v>
      </c>
      <c r="AE58" s="72">
        <v>358</v>
      </c>
      <c r="AF58" s="73">
        <f t="shared" si="18"/>
        <v>-0.20036792627972527</v>
      </c>
      <c r="AG58" s="73">
        <f t="shared" si="19"/>
        <v>-0.19273743016759776</v>
      </c>
      <c r="AH58" s="74">
        <v>6397.8</v>
      </c>
      <c r="AI58" s="75">
        <v>647</v>
      </c>
      <c r="AJ58" s="76">
        <f t="shared" si="15"/>
        <v>9.888408037094282</v>
      </c>
    </row>
    <row r="59" spans="1:36" s="29" customFormat="1" ht="11.25">
      <c r="A59" s="32">
        <v>53</v>
      </c>
      <c r="B59" s="52"/>
      <c r="C59" s="53" t="s">
        <v>101</v>
      </c>
      <c r="D59" s="54" t="s">
        <v>40</v>
      </c>
      <c r="E59" s="55" t="s">
        <v>101</v>
      </c>
      <c r="F59" s="56">
        <v>42846</v>
      </c>
      <c r="G59" s="57" t="s">
        <v>58</v>
      </c>
      <c r="H59" s="58">
        <v>13</v>
      </c>
      <c r="I59" s="58">
        <v>7</v>
      </c>
      <c r="J59" s="98">
        <v>7</v>
      </c>
      <c r="K59" s="59">
        <v>5</v>
      </c>
      <c r="L59" s="60">
        <v>20</v>
      </c>
      <c r="M59" s="61">
        <v>2</v>
      </c>
      <c r="N59" s="60">
        <v>136</v>
      </c>
      <c r="O59" s="61">
        <v>31</v>
      </c>
      <c r="P59" s="60">
        <v>36</v>
      </c>
      <c r="Q59" s="61">
        <v>3</v>
      </c>
      <c r="R59" s="62">
        <f t="shared" si="0"/>
        <v>192</v>
      </c>
      <c r="S59" s="63">
        <f t="shared" si="1"/>
        <v>36</v>
      </c>
      <c r="T59" s="64">
        <f>S59/J59</f>
        <v>5.142857142857143</v>
      </c>
      <c r="U59" s="65">
        <f t="shared" si="13"/>
        <v>5.333333333333333</v>
      </c>
      <c r="V59" s="66">
        <v>2363</v>
      </c>
      <c r="W59" s="67">
        <v>235</v>
      </c>
      <c r="X59" s="68">
        <f t="shared" si="16"/>
        <v>-0.9187473550571308</v>
      </c>
      <c r="Y59" s="68">
        <f t="shared" si="17"/>
        <v>-0.8468085106382979</v>
      </c>
      <c r="Z59" s="69">
        <v>2590.25</v>
      </c>
      <c r="AA59" s="70">
        <v>288</v>
      </c>
      <c r="AB59" s="64">
        <f>AA59/J59</f>
        <v>41.142857142857146</v>
      </c>
      <c r="AC59" s="65">
        <f t="shared" si="14"/>
        <v>8.99392361111111</v>
      </c>
      <c r="AD59" s="71">
        <v>6455.8</v>
      </c>
      <c r="AE59" s="72">
        <v>651</v>
      </c>
      <c r="AF59" s="73">
        <f t="shared" si="18"/>
        <v>-0.5987716472009665</v>
      </c>
      <c r="AG59" s="73">
        <f t="shared" si="19"/>
        <v>-0.5576036866359447</v>
      </c>
      <c r="AH59" s="74">
        <v>117693.73</v>
      </c>
      <c r="AI59" s="75">
        <v>10096</v>
      </c>
      <c r="AJ59" s="76">
        <f t="shared" si="15"/>
        <v>11.657461370839936</v>
      </c>
    </row>
    <row r="60" spans="1:36" s="29" customFormat="1" ht="11.25">
      <c r="A60" s="32">
        <v>54</v>
      </c>
      <c r="B60" s="52"/>
      <c r="C60" s="53" t="s">
        <v>139</v>
      </c>
      <c r="D60" s="54" t="s">
        <v>33</v>
      </c>
      <c r="E60" s="55" t="s">
        <v>139</v>
      </c>
      <c r="F60" s="56">
        <v>42867</v>
      </c>
      <c r="G60" s="57" t="s">
        <v>54</v>
      </c>
      <c r="H60" s="58">
        <v>31</v>
      </c>
      <c r="I60" s="58">
        <v>6</v>
      </c>
      <c r="J60" s="98">
        <v>6</v>
      </c>
      <c r="K60" s="59">
        <v>2</v>
      </c>
      <c r="L60" s="60">
        <v>621</v>
      </c>
      <c r="M60" s="61">
        <v>68</v>
      </c>
      <c r="N60" s="60">
        <v>316</v>
      </c>
      <c r="O60" s="61">
        <v>34</v>
      </c>
      <c r="P60" s="60">
        <v>618</v>
      </c>
      <c r="Q60" s="61">
        <v>66</v>
      </c>
      <c r="R60" s="62">
        <f t="shared" si="0"/>
        <v>1555</v>
      </c>
      <c r="S60" s="63">
        <f t="shared" si="1"/>
        <v>168</v>
      </c>
      <c r="T60" s="64">
        <f>S60/J60</f>
        <v>28</v>
      </c>
      <c r="U60" s="65">
        <f t="shared" si="13"/>
        <v>9.255952380952381</v>
      </c>
      <c r="V60" s="66">
        <v>8518</v>
      </c>
      <c r="W60" s="67">
        <v>848</v>
      </c>
      <c r="X60" s="68">
        <f t="shared" si="16"/>
        <v>-0.8174454097205917</v>
      </c>
      <c r="Y60" s="68">
        <f t="shared" si="17"/>
        <v>-0.8018867924528302</v>
      </c>
      <c r="Z60" s="69">
        <v>2526</v>
      </c>
      <c r="AA60" s="70">
        <v>286</v>
      </c>
      <c r="AB60" s="64">
        <f>AA60/J60</f>
        <v>47.666666666666664</v>
      </c>
      <c r="AC60" s="65">
        <f t="shared" si="14"/>
        <v>8.832167832167832</v>
      </c>
      <c r="AD60" s="71">
        <v>15525</v>
      </c>
      <c r="AE60" s="72">
        <v>1574</v>
      </c>
      <c r="AF60" s="73">
        <f t="shared" si="18"/>
        <v>-0.8372946859903382</v>
      </c>
      <c r="AG60" s="73">
        <f t="shared" si="19"/>
        <v>-0.818297331639136</v>
      </c>
      <c r="AH60" s="74">
        <v>17751</v>
      </c>
      <c r="AI60" s="75">
        <v>1860</v>
      </c>
      <c r="AJ60" s="76">
        <f t="shared" si="15"/>
        <v>9.543548387096774</v>
      </c>
    </row>
    <row r="61" spans="1:36" s="29" customFormat="1" ht="11.25">
      <c r="A61" s="32">
        <v>55</v>
      </c>
      <c r="B61" s="52"/>
      <c r="C61" s="53" t="s">
        <v>110</v>
      </c>
      <c r="D61" s="54" t="s">
        <v>60</v>
      </c>
      <c r="E61" s="55" t="s">
        <v>110</v>
      </c>
      <c r="F61" s="56">
        <v>42853</v>
      </c>
      <c r="G61" s="57" t="s">
        <v>34</v>
      </c>
      <c r="H61" s="58">
        <v>110</v>
      </c>
      <c r="I61" s="58">
        <v>4</v>
      </c>
      <c r="J61" s="98">
        <v>4</v>
      </c>
      <c r="K61" s="59">
        <v>4</v>
      </c>
      <c r="L61" s="60">
        <v>267</v>
      </c>
      <c r="M61" s="61">
        <v>39</v>
      </c>
      <c r="N61" s="60">
        <v>457</v>
      </c>
      <c r="O61" s="61">
        <v>83</v>
      </c>
      <c r="P61" s="60">
        <v>309</v>
      </c>
      <c r="Q61" s="61">
        <v>57</v>
      </c>
      <c r="R61" s="62">
        <f t="shared" si="0"/>
        <v>1033</v>
      </c>
      <c r="S61" s="63">
        <f t="shared" si="1"/>
        <v>179</v>
      </c>
      <c r="T61" s="64">
        <f>S61/J61</f>
        <v>44.75</v>
      </c>
      <c r="U61" s="65">
        <f t="shared" si="13"/>
        <v>5.770949720670391</v>
      </c>
      <c r="V61" s="66">
        <v>7188.17</v>
      </c>
      <c r="W61" s="67">
        <v>709</v>
      </c>
      <c r="X61" s="68">
        <f t="shared" si="16"/>
        <v>-0.8562916569864096</v>
      </c>
      <c r="Y61" s="68">
        <f t="shared" si="17"/>
        <v>-0.7475317348377997</v>
      </c>
      <c r="Z61" s="69">
        <v>1586</v>
      </c>
      <c r="AA61" s="70">
        <v>278</v>
      </c>
      <c r="AB61" s="64">
        <f>AA61/J61</f>
        <v>69.5</v>
      </c>
      <c r="AC61" s="65">
        <f t="shared" si="14"/>
        <v>5.705035971223022</v>
      </c>
      <c r="AD61" s="71">
        <v>11607.48</v>
      </c>
      <c r="AE61" s="72">
        <v>1179</v>
      </c>
      <c r="AF61" s="73">
        <f t="shared" si="18"/>
        <v>-0.8633639687511846</v>
      </c>
      <c r="AG61" s="73">
        <f t="shared" si="19"/>
        <v>-0.7642069550466497</v>
      </c>
      <c r="AH61" s="74">
        <v>282111.4</v>
      </c>
      <c r="AI61" s="75">
        <v>25240</v>
      </c>
      <c r="AJ61" s="76">
        <f t="shared" si="15"/>
        <v>11.177155309033282</v>
      </c>
    </row>
    <row r="62" spans="1:36" s="29" customFormat="1" ht="11.25">
      <c r="A62" s="32">
        <v>56</v>
      </c>
      <c r="B62" s="52"/>
      <c r="C62" s="53" t="s">
        <v>64</v>
      </c>
      <c r="D62" s="54"/>
      <c r="E62" s="90" t="s">
        <v>65</v>
      </c>
      <c r="F62" s="56">
        <v>42559</v>
      </c>
      <c r="G62" s="57" t="s">
        <v>53</v>
      </c>
      <c r="H62" s="58">
        <v>6</v>
      </c>
      <c r="I62" s="58">
        <v>1</v>
      </c>
      <c r="J62" s="98">
        <v>1</v>
      </c>
      <c r="K62" s="59">
        <v>6</v>
      </c>
      <c r="L62" s="60">
        <v>0</v>
      </c>
      <c r="M62" s="61">
        <v>0</v>
      </c>
      <c r="N62" s="60">
        <v>0</v>
      </c>
      <c r="O62" s="61">
        <v>0</v>
      </c>
      <c r="P62" s="60">
        <v>0</v>
      </c>
      <c r="Q62" s="61">
        <v>0</v>
      </c>
      <c r="R62" s="62">
        <f t="shared" si="0"/>
        <v>0</v>
      </c>
      <c r="S62" s="63">
        <f t="shared" si="1"/>
        <v>0</v>
      </c>
      <c r="T62" s="64">
        <f>S62/J62</f>
        <v>0</v>
      </c>
      <c r="U62" s="65" t="e">
        <f t="shared" si="13"/>
        <v>#DIV/0!</v>
      </c>
      <c r="V62" s="66">
        <v>110.0000000023978</v>
      </c>
      <c r="W62" s="67">
        <v>8</v>
      </c>
      <c r="X62" s="68">
        <f t="shared" si="16"/>
        <v>-1</v>
      </c>
      <c r="Y62" s="68">
        <f t="shared" si="17"/>
        <v>-1</v>
      </c>
      <c r="Z62" s="69">
        <v>1188</v>
      </c>
      <c r="AA62" s="70">
        <v>238</v>
      </c>
      <c r="AB62" s="64">
        <f>AA62/J62</f>
        <v>238</v>
      </c>
      <c r="AC62" s="65">
        <f t="shared" si="14"/>
        <v>4.991596638655462</v>
      </c>
      <c r="AD62" s="71">
        <v>634.5</v>
      </c>
      <c r="AE62" s="72">
        <v>62</v>
      </c>
      <c r="AF62" s="73">
        <f t="shared" si="18"/>
        <v>0.8723404255319149</v>
      </c>
      <c r="AG62" s="73">
        <f t="shared" si="19"/>
        <v>2.838709677419355</v>
      </c>
      <c r="AH62" s="74">
        <v>11527.5</v>
      </c>
      <c r="AI62" s="75">
        <v>1248</v>
      </c>
      <c r="AJ62" s="76">
        <f t="shared" si="15"/>
        <v>9.236778846153847</v>
      </c>
    </row>
    <row r="63" spans="1:36" s="29" customFormat="1" ht="11.25">
      <c r="A63" s="32">
        <v>57</v>
      </c>
      <c r="B63" s="52"/>
      <c r="C63" s="53" t="s">
        <v>79</v>
      </c>
      <c r="D63" s="54" t="s">
        <v>33</v>
      </c>
      <c r="E63" s="55" t="s">
        <v>80</v>
      </c>
      <c r="F63" s="56">
        <v>42797</v>
      </c>
      <c r="G63" s="57" t="s">
        <v>58</v>
      </c>
      <c r="H63" s="58">
        <v>16</v>
      </c>
      <c r="I63" s="58">
        <v>5</v>
      </c>
      <c r="J63" s="98">
        <v>5</v>
      </c>
      <c r="K63" s="59">
        <v>10</v>
      </c>
      <c r="L63" s="60">
        <v>303.83</v>
      </c>
      <c r="M63" s="61">
        <v>30</v>
      </c>
      <c r="N63" s="60">
        <v>261.7</v>
      </c>
      <c r="O63" s="61">
        <v>26</v>
      </c>
      <c r="P63" s="60">
        <v>502.84</v>
      </c>
      <c r="Q63" s="61">
        <v>50</v>
      </c>
      <c r="R63" s="62">
        <f t="shared" si="0"/>
        <v>1068.37</v>
      </c>
      <c r="S63" s="63">
        <f t="shared" si="1"/>
        <v>106</v>
      </c>
      <c r="T63" s="64">
        <f>S63/J63</f>
        <v>21.2</v>
      </c>
      <c r="U63" s="65">
        <f t="shared" si="13"/>
        <v>10.078962264150942</v>
      </c>
      <c r="V63" s="66">
        <v>0</v>
      </c>
      <c r="W63" s="67">
        <v>0</v>
      </c>
      <c r="X63" s="68">
        <f t="shared" si="16"/>
      </c>
      <c r="Y63" s="68">
        <f t="shared" si="17"/>
      </c>
      <c r="Z63" s="69">
        <v>2162.72</v>
      </c>
      <c r="AA63" s="70">
        <v>216</v>
      </c>
      <c r="AB63" s="64">
        <f>AA63/J63</f>
        <v>43.2</v>
      </c>
      <c r="AC63" s="65">
        <f t="shared" si="14"/>
        <v>10.012592592592592</v>
      </c>
      <c r="AD63" s="71">
        <v>1188</v>
      </c>
      <c r="AE63" s="72">
        <v>238</v>
      </c>
      <c r="AF63" s="73">
        <f t="shared" si="18"/>
        <v>0.8204713804713804</v>
      </c>
      <c r="AG63" s="73">
        <f t="shared" si="19"/>
        <v>-0.09243697478991597</v>
      </c>
      <c r="AH63" s="74">
        <v>18834.72</v>
      </c>
      <c r="AI63" s="75">
        <v>2112</v>
      </c>
      <c r="AJ63" s="76">
        <f t="shared" si="15"/>
        <v>8.917954545454545</v>
      </c>
    </row>
    <row r="64" spans="1:36" s="29" customFormat="1" ht="11.25">
      <c r="A64" s="32">
        <v>58</v>
      </c>
      <c r="B64" s="52"/>
      <c r="C64" s="53" t="s">
        <v>124</v>
      </c>
      <c r="D64" s="54" t="s">
        <v>37</v>
      </c>
      <c r="E64" s="55" t="s">
        <v>124</v>
      </c>
      <c r="F64" s="56">
        <v>42860</v>
      </c>
      <c r="G64" s="57" t="s">
        <v>38</v>
      </c>
      <c r="H64" s="58">
        <v>128</v>
      </c>
      <c r="I64" s="58">
        <v>4</v>
      </c>
      <c r="J64" s="98">
        <v>4</v>
      </c>
      <c r="K64" s="59">
        <v>3</v>
      </c>
      <c r="L64" s="60">
        <v>486.5</v>
      </c>
      <c r="M64" s="61">
        <v>39</v>
      </c>
      <c r="N64" s="60">
        <v>396.54</v>
      </c>
      <c r="O64" s="61">
        <v>33</v>
      </c>
      <c r="P64" s="60">
        <v>653.04</v>
      </c>
      <c r="Q64" s="61">
        <v>50</v>
      </c>
      <c r="R64" s="62">
        <f t="shared" si="0"/>
        <v>1536.08</v>
      </c>
      <c r="S64" s="63">
        <f t="shared" si="1"/>
        <v>122</v>
      </c>
      <c r="T64" s="64">
        <f>S64/J64</f>
        <v>30.5</v>
      </c>
      <c r="U64" s="65">
        <f t="shared" si="13"/>
        <v>12.590819672131147</v>
      </c>
      <c r="V64" s="66">
        <v>30970.800000000003</v>
      </c>
      <c r="W64" s="67">
        <v>2621</v>
      </c>
      <c r="X64" s="68">
        <f t="shared" si="16"/>
        <v>-0.9504023144381158</v>
      </c>
      <c r="Y64" s="68">
        <f t="shared" si="17"/>
        <v>-0.9534528805799313</v>
      </c>
      <c r="Z64" s="69">
        <v>2513.33</v>
      </c>
      <c r="AA64" s="70">
        <v>215</v>
      </c>
      <c r="AB64" s="64">
        <f>AA64/J64</f>
        <v>53.75</v>
      </c>
      <c r="AC64" s="65">
        <f t="shared" si="14"/>
        <v>11.689906976744187</v>
      </c>
      <c r="AD64" s="71">
        <v>54464.28</v>
      </c>
      <c r="AE64" s="72">
        <v>4884</v>
      </c>
      <c r="AF64" s="73">
        <f t="shared" si="18"/>
        <v>-0.9538536082731655</v>
      </c>
      <c r="AG64" s="73">
        <f t="shared" si="19"/>
        <v>-0.9559787059787059</v>
      </c>
      <c r="AH64" s="74">
        <v>286422.23</v>
      </c>
      <c r="AI64" s="75">
        <v>25073</v>
      </c>
      <c r="AJ64" s="76">
        <f t="shared" si="15"/>
        <v>11.423532485143381</v>
      </c>
    </row>
    <row r="65" spans="1:36" s="29" customFormat="1" ht="11.25">
      <c r="A65" s="32">
        <v>59</v>
      </c>
      <c r="B65" s="52"/>
      <c r="C65" s="53" t="s">
        <v>99</v>
      </c>
      <c r="D65" s="54" t="s">
        <v>33</v>
      </c>
      <c r="E65" s="55" t="s">
        <v>100</v>
      </c>
      <c r="F65" s="56">
        <v>42846</v>
      </c>
      <c r="G65" s="57" t="s">
        <v>50</v>
      </c>
      <c r="H65" s="58">
        <v>13</v>
      </c>
      <c r="I65" s="58">
        <v>3</v>
      </c>
      <c r="J65" s="98">
        <v>3</v>
      </c>
      <c r="K65" s="59">
        <v>5</v>
      </c>
      <c r="L65" s="60">
        <v>0</v>
      </c>
      <c r="M65" s="61">
        <v>0</v>
      </c>
      <c r="N65" s="60">
        <v>0</v>
      </c>
      <c r="O65" s="61">
        <v>0</v>
      </c>
      <c r="P65" s="60">
        <v>0</v>
      </c>
      <c r="Q65" s="61">
        <v>0</v>
      </c>
      <c r="R65" s="62">
        <f t="shared" si="0"/>
        <v>0</v>
      </c>
      <c r="S65" s="63">
        <f t="shared" si="1"/>
        <v>0</v>
      </c>
      <c r="T65" s="64">
        <f>S65/J65</f>
        <v>0</v>
      </c>
      <c r="U65" s="65" t="e">
        <f t="shared" si="13"/>
        <v>#DIV/0!</v>
      </c>
      <c r="V65" s="66">
        <v>2398</v>
      </c>
      <c r="W65" s="67">
        <v>169</v>
      </c>
      <c r="X65" s="68">
        <f t="shared" si="16"/>
        <v>-1</v>
      </c>
      <c r="Y65" s="68">
        <f t="shared" si="17"/>
        <v>-1</v>
      </c>
      <c r="Z65" s="69">
        <v>2160</v>
      </c>
      <c r="AA65" s="70">
        <v>163</v>
      </c>
      <c r="AB65" s="64">
        <f>AA65/J65</f>
        <v>54.333333333333336</v>
      </c>
      <c r="AC65" s="65">
        <f t="shared" si="14"/>
        <v>13.251533742331288</v>
      </c>
      <c r="AD65" s="71">
        <v>5187.5</v>
      </c>
      <c r="AE65" s="72">
        <v>400</v>
      </c>
      <c r="AF65" s="73">
        <f t="shared" si="18"/>
        <v>-0.5836144578313253</v>
      </c>
      <c r="AG65" s="73">
        <f t="shared" si="19"/>
        <v>-0.5925</v>
      </c>
      <c r="AH65" s="74">
        <v>72653.1</v>
      </c>
      <c r="AI65" s="75">
        <v>5435</v>
      </c>
      <c r="AJ65" s="76">
        <f t="shared" si="15"/>
        <v>13.367635694572218</v>
      </c>
    </row>
    <row r="66" spans="1:36" s="29" customFormat="1" ht="11.25">
      <c r="A66" s="32">
        <v>60</v>
      </c>
      <c r="B66" s="52"/>
      <c r="C66" s="53" t="s">
        <v>95</v>
      </c>
      <c r="D66" s="54" t="s">
        <v>35</v>
      </c>
      <c r="E66" s="55" t="s">
        <v>96</v>
      </c>
      <c r="F66" s="56">
        <v>42839</v>
      </c>
      <c r="G66" s="57" t="s">
        <v>58</v>
      </c>
      <c r="H66" s="58">
        <v>32</v>
      </c>
      <c r="I66" s="58">
        <v>2</v>
      </c>
      <c r="J66" s="98">
        <v>2</v>
      </c>
      <c r="K66" s="59">
        <v>6</v>
      </c>
      <c r="L66" s="60">
        <v>0</v>
      </c>
      <c r="M66" s="61">
        <v>0</v>
      </c>
      <c r="N66" s="60">
        <v>0</v>
      </c>
      <c r="O66" s="61">
        <v>0</v>
      </c>
      <c r="P66" s="60">
        <v>0</v>
      </c>
      <c r="Q66" s="61">
        <v>0</v>
      </c>
      <c r="R66" s="62">
        <f t="shared" si="0"/>
        <v>0</v>
      </c>
      <c r="S66" s="63">
        <f t="shared" si="1"/>
        <v>0</v>
      </c>
      <c r="T66" s="64">
        <f>S66/J66</f>
        <v>0</v>
      </c>
      <c r="U66" s="65" t="e">
        <f t="shared" si="13"/>
        <v>#DIV/0!</v>
      </c>
      <c r="V66" s="66">
        <v>0</v>
      </c>
      <c r="W66" s="67">
        <v>0</v>
      </c>
      <c r="X66" s="68">
        <f t="shared" si="16"/>
      </c>
      <c r="Y66" s="68">
        <f t="shared" si="17"/>
      </c>
      <c r="Z66" s="69">
        <v>1306</v>
      </c>
      <c r="AA66" s="70">
        <v>130</v>
      </c>
      <c r="AB66" s="64">
        <f>AA66/J66</f>
        <v>65</v>
      </c>
      <c r="AC66" s="65">
        <f t="shared" si="14"/>
        <v>10.046153846153846</v>
      </c>
      <c r="AD66" s="71">
        <v>2970</v>
      </c>
      <c r="AE66" s="72">
        <v>297</v>
      </c>
      <c r="AF66" s="73">
        <f t="shared" si="18"/>
        <v>-0.5602693602693603</v>
      </c>
      <c r="AG66" s="73">
        <f t="shared" si="19"/>
        <v>-0.5622895622895623</v>
      </c>
      <c r="AH66" s="74">
        <v>36104.14</v>
      </c>
      <c r="AI66" s="75">
        <v>4114</v>
      </c>
      <c r="AJ66" s="76">
        <f t="shared" si="15"/>
        <v>8.77592124453087</v>
      </c>
    </row>
    <row r="67" spans="1:36" s="29" customFormat="1" ht="11.25">
      <c r="A67" s="32">
        <v>61</v>
      </c>
      <c r="B67" s="52"/>
      <c r="C67" s="53" t="s">
        <v>111</v>
      </c>
      <c r="D67" s="54" t="s">
        <v>44</v>
      </c>
      <c r="E67" s="55" t="s">
        <v>112</v>
      </c>
      <c r="F67" s="56">
        <v>42853</v>
      </c>
      <c r="G67" s="57" t="s">
        <v>50</v>
      </c>
      <c r="H67" s="58">
        <v>11</v>
      </c>
      <c r="I67" s="58">
        <v>2</v>
      </c>
      <c r="J67" s="98">
        <v>2</v>
      </c>
      <c r="K67" s="59">
        <v>4</v>
      </c>
      <c r="L67" s="60">
        <v>0</v>
      </c>
      <c r="M67" s="61">
        <v>0</v>
      </c>
      <c r="N67" s="60">
        <v>0</v>
      </c>
      <c r="O67" s="61">
        <v>0</v>
      </c>
      <c r="P67" s="60">
        <v>0</v>
      </c>
      <c r="Q67" s="61">
        <v>0</v>
      </c>
      <c r="R67" s="62">
        <f t="shared" si="0"/>
        <v>0</v>
      </c>
      <c r="S67" s="63">
        <f t="shared" si="1"/>
        <v>0</v>
      </c>
      <c r="T67" s="64">
        <f>S67/J67</f>
        <v>0</v>
      </c>
      <c r="U67" s="65" t="e">
        <f t="shared" si="13"/>
        <v>#DIV/0!</v>
      </c>
      <c r="V67" s="66">
        <v>1341</v>
      </c>
      <c r="W67" s="67">
        <v>72</v>
      </c>
      <c r="X67" s="68">
        <f t="shared" si="16"/>
        <v>-1</v>
      </c>
      <c r="Y67" s="68">
        <f t="shared" si="17"/>
        <v>-1</v>
      </c>
      <c r="Z67" s="69">
        <v>1485</v>
      </c>
      <c r="AA67" s="70">
        <v>124</v>
      </c>
      <c r="AB67" s="64">
        <f>AA67/J67</f>
        <v>62</v>
      </c>
      <c r="AC67" s="65">
        <f t="shared" si="14"/>
        <v>11.975806451612904</v>
      </c>
      <c r="AD67" s="71">
        <v>2955</v>
      </c>
      <c r="AE67" s="72">
        <v>193</v>
      </c>
      <c r="AF67" s="73">
        <f t="shared" si="18"/>
        <v>-0.49746192893401014</v>
      </c>
      <c r="AG67" s="73">
        <f t="shared" si="19"/>
        <v>-0.35751295336787564</v>
      </c>
      <c r="AH67" s="74">
        <v>36086.4</v>
      </c>
      <c r="AI67" s="75">
        <v>2805</v>
      </c>
      <c r="AJ67" s="76">
        <f t="shared" si="15"/>
        <v>12.865026737967915</v>
      </c>
    </row>
    <row r="68" spans="1:36" s="29" customFormat="1" ht="11.25">
      <c r="A68" s="32">
        <v>62</v>
      </c>
      <c r="B68" s="88"/>
      <c r="C68" s="78" t="s">
        <v>81</v>
      </c>
      <c r="D68" s="79" t="s">
        <v>37</v>
      </c>
      <c r="E68" s="80" t="s">
        <v>82</v>
      </c>
      <c r="F68" s="81">
        <v>42804</v>
      </c>
      <c r="G68" s="57" t="s">
        <v>46</v>
      </c>
      <c r="H68" s="82">
        <v>204</v>
      </c>
      <c r="I68" s="82">
        <v>1</v>
      </c>
      <c r="J68" s="98">
        <v>1</v>
      </c>
      <c r="K68" s="59">
        <v>6</v>
      </c>
      <c r="L68" s="60">
        <v>0</v>
      </c>
      <c r="M68" s="61">
        <v>0</v>
      </c>
      <c r="N68" s="60">
        <v>0</v>
      </c>
      <c r="O68" s="61">
        <v>0</v>
      </c>
      <c r="P68" s="60">
        <v>0</v>
      </c>
      <c r="Q68" s="61">
        <v>0</v>
      </c>
      <c r="R68" s="62">
        <f t="shared" si="0"/>
        <v>0</v>
      </c>
      <c r="S68" s="63">
        <f t="shared" si="1"/>
        <v>0</v>
      </c>
      <c r="T68" s="64">
        <f>S68/J68</f>
        <v>0</v>
      </c>
      <c r="U68" s="65" t="e">
        <f t="shared" si="13"/>
        <v>#DIV/0!</v>
      </c>
      <c r="V68" s="66">
        <v>483</v>
      </c>
      <c r="W68" s="67">
        <v>69</v>
      </c>
      <c r="X68" s="68">
        <f t="shared" si="16"/>
        <v>-1</v>
      </c>
      <c r="Y68" s="68">
        <f t="shared" si="17"/>
        <v>-1</v>
      </c>
      <c r="Z68" s="69">
        <v>885</v>
      </c>
      <c r="AA68" s="70">
        <v>80</v>
      </c>
      <c r="AB68" s="64">
        <f>AA68/J68</f>
        <v>80</v>
      </c>
      <c r="AC68" s="65">
        <f t="shared" si="14"/>
        <v>11.0625</v>
      </c>
      <c r="AD68" s="83">
        <v>483</v>
      </c>
      <c r="AE68" s="84">
        <v>69</v>
      </c>
      <c r="AF68" s="73">
        <f t="shared" si="18"/>
        <v>0.8322981366459627</v>
      </c>
      <c r="AG68" s="73">
        <f t="shared" si="19"/>
        <v>0.15942028985507245</v>
      </c>
      <c r="AH68" s="85">
        <v>788811.0499999999</v>
      </c>
      <c r="AI68" s="86">
        <v>66017</v>
      </c>
      <c r="AJ68" s="76">
        <f t="shared" si="15"/>
        <v>11.948604904797248</v>
      </c>
    </row>
    <row r="69" spans="1:36" s="29" customFormat="1" ht="11.25">
      <c r="A69" s="32">
        <v>63</v>
      </c>
      <c r="B69" s="52"/>
      <c r="C69" s="53" t="s">
        <v>55</v>
      </c>
      <c r="D69" s="54" t="s">
        <v>37</v>
      </c>
      <c r="E69" s="55" t="s">
        <v>56</v>
      </c>
      <c r="F69" s="56">
        <v>42734</v>
      </c>
      <c r="G69" s="57" t="s">
        <v>50</v>
      </c>
      <c r="H69" s="58">
        <v>8</v>
      </c>
      <c r="I69" s="58">
        <v>7</v>
      </c>
      <c r="J69" s="98">
        <v>7</v>
      </c>
      <c r="K69" s="59">
        <v>15</v>
      </c>
      <c r="L69" s="60">
        <v>0</v>
      </c>
      <c r="M69" s="61">
        <v>0</v>
      </c>
      <c r="N69" s="60">
        <v>0</v>
      </c>
      <c r="O69" s="61">
        <v>0</v>
      </c>
      <c r="P69" s="60">
        <v>0</v>
      </c>
      <c r="Q69" s="61">
        <v>0</v>
      </c>
      <c r="R69" s="62">
        <f t="shared" si="0"/>
        <v>0</v>
      </c>
      <c r="S69" s="63">
        <f t="shared" si="1"/>
        <v>0</v>
      </c>
      <c r="T69" s="64">
        <f>S69/J69</f>
        <v>0</v>
      </c>
      <c r="U69" s="65" t="e">
        <f t="shared" si="13"/>
        <v>#DIV/0!</v>
      </c>
      <c r="V69" s="66">
        <v>0</v>
      </c>
      <c r="W69" s="67">
        <v>0</v>
      </c>
      <c r="X69" s="68">
        <f t="shared" si="16"/>
      </c>
      <c r="Y69" s="68">
        <f t="shared" si="17"/>
      </c>
      <c r="Z69" s="69">
        <v>679</v>
      </c>
      <c r="AA69" s="70">
        <v>64</v>
      </c>
      <c r="AB69" s="64">
        <f>AA69/J69</f>
        <v>9.142857142857142</v>
      </c>
      <c r="AC69" s="65">
        <f t="shared" si="14"/>
        <v>10.609375</v>
      </c>
      <c r="AD69" s="71">
        <v>154</v>
      </c>
      <c r="AE69" s="72">
        <v>22</v>
      </c>
      <c r="AF69" s="73">
        <f t="shared" si="18"/>
        <v>3.409090909090909</v>
      </c>
      <c r="AG69" s="73">
        <f t="shared" si="19"/>
        <v>1.9090909090909092</v>
      </c>
      <c r="AH69" s="74">
        <v>140760.4</v>
      </c>
      <c r="AI69" s="75">
        <v>11783</v>
      </c>
      <c r="AJ69" s="76">
        <f t="shared" si="15"/>
        <v>11.946057879996605</v>
      </c>
    </row>
    <row r="70" spans="1:36" s="29" customFormat="1" ht="11.25">
      <c r="A70" s="32">
        <v>64</v>
      </c>
      <c r="B70" s="88"/>
      <c r="C70" s="78" t="s">
        <v>116</v>
      </c>
      <c r="D70" s="79" t="s">
        <v>33</v>
      </c>
      <c r="E70" s="80" t="s">
        <v>117</v>
      </c>
      <c r="F70" s="81">
        <v>42853</v>
      </c>
      <c r="G70" s="57" t="s">
        <v>46</v>
      </c>
      <c r="H70" s="82">
        <v>193</v>
      </c>
      <c r="I70" s="82">
        <v>1</v>
      </c>
      <c r="J70" s="98">
        <v>1</v>
      </c>
      <c r="K70" s="59">
        <v>4</v>
      </c>
      <c r="L70" s="60">
        <v>271.5</v>
      </c>
      <c r="M70" s="61">
        <v>23</v>
      </c>
      <c r="N70" s="60">
        <v>164</v>
      </c>
      <c r="O70" s="61">
        <v>14</v>
      </c>
      <c r="P70" s="60">
        <v>99.5</v>
      </c>
      <c r="Q70" s="61">
        <v>8</v>
      </c>
      <c r="R70" s="62">
        <f t="shared" si="0"/>
        <v>535</v>
      </c>
      <c r="S70" s="63">
        <f t="shared" si="1"/>
        <v>45</v>
      </c>
      <c r="T70" s="64">
        <f>S70/J70</f>
        <v>45</v>
      </c>
      <c r="U70" s="65">
        <f t="shared" si="13"/>
        <v>11.88888888888889</v>
      </c>
      <c r="V70" s="66">
        <v>21135.82</v>
      </c>
      <c r="W70" s="67">
        <v>2009</v>
      </c>
      <c r="X70" s="68">
        <f t="shared" si="16"/>
        <v>-0.9746875209951636</v>
      </c>
      <c r="Y70" s="68">
        <f t="shared" si="17"/>
        <v>-0.9776007964161274</v>
      </c>
      <c r="Z70" s="69">
        <v>704.76</v>
      </c>
      <c r="AA70" s="70">
        <v>63</v>
      </c>
      <c r="AB70" s="64">
        <f>AA70/J70</f>
        <v>63</v>
      </c>
      <c r="AC70" s="65">
        <f t="shared" si="14"/>
        <v>11.186666666666666</v>
      </c>
      <c r="AD70" s="83">
        <v>42905.46</v>
      </c>
      <c r="AE70" s="84">
        <v>4327</v>
      </c>
      <c r="AF70" s="73">
        <f t="shared" si="18"/>
        <v>-0.9835741185387593</v>
      </c>
      <c r="AG70" s="73">
        <f t="shared" si="19"/>
        <v>-0.9854402588398429</v>
      </c>
      <c r="AH70" s="85">
        <v>776296.09</v>
      </c>
      <c r="AI70" s="86">
        <v>69409</v>
      </c>
      <c r="AJ70" s="76">
        <f t="shared" si="15"/>
        <v>11.18437219957066</v>
      </c>
    </row>
    <row r="71" spans="1:36" s="29" customFormat="1" ht="11.25">
      <c r="A71" s="32">
        <v>65</v>
      </c>
      <c r="B71" s="52"/>
      <c r="C71" s="53" t="s">
        <v>113</v>
      </c>
      <c r="D71" s="54" t="s">
        <v>44</v>
      </c>
      <c r="E71" s="55" t="s">
        <v>113</v>
      </c>
      <c r="F71" s="56">
        <v>42853</v>
      </c>
      <c r="G71" s="57" t="s">
        <v>54</v>
      </c>
      <c r="H71" s="58">
        <v>95</v>
      </c>
      <c r="I71" s="58">
        <v>1</v>
      </c>
      <c r="J71" s="98">
        <v>1</v>
      </c>
      <c r="K71" s="59">
        <v>4</v>
      </c>
      <c r="L71" s="60">
        <v>65</v>
      </c>
      <c r="M71" s="61">
        <v>12</v>
      </c>
      <c r="N71" s="60">
        <v>15</v>
      </c>
      <c r="O71" s="61">
        <v>2</v>
      </c>
      <c r="P71" s="60">
        <v>120</v>
      </c>
      <c r="Q71" s="61">
        <v>24</v>
      </c>
      <c r="R71" s="62">
        <f>L71+N71+P71</f>
        <v>200</v>
      </c>
      <c r="S71" s="63">
        <f>M71+O71+Q71</f>
        <v>38</v>
      </c>
      <c r="T71" s="64">
        <f>S71/J71</f>
        <v>38</v>
      </c>
      <c r="U71" s="65">
        <f>R71/S71</f>
        <v>5.2631578947368425</v>
      </c>
      <c r="V71" s="66">
        <v>169</v>
      </c>
      <c r="W71" s="67">
        <v>19</v>
      </c>
      <c r="X71" s="68">
        <f t="shared" si="16"/>
        <v>0.1834319526627219</v>
      </c>
      <c r="Y71" s="68">
        <f t="shared" si="17"/>
        <v>1</v>
      </c>
      <c r="Z71" s="69">
        <v>272.5</v>
      </c>
      <c r="AA71" s="70">
        <v>52</v>
      </c>
      <c r="AB71" s="64">
        <f>AA71/J71</f>
        <v>52</v>
      </c>
      <c r="AC71" s="65">
        <f>Z71/AA71</f>
        <v>5.240384615384615</v>
      </c>
      <c r="AD71" s="71">
        <v>383</v>
      </c>
      <c r="AE71" s="72">
        <v>43</v>
      </c>
      <c r="AF71" s="73">
        <f t="shared" si="18"/>
        <v>-0.2885117493472585</v>
      </c>
      <c r="AG71" s="73">
        <f t="shared" si="19"/>
        <v>0.20930232558139536</v>
      </c>
      <c r="AH71" s="74">
        <v>50444.299999999996</v>
      </c>
      <c r="AI71" s="75">
        <v>4736</v>
      </c>
      <c r="AJ71" s="76">
        <f>AH71/AI71</f>
        <v>10.651245777027025</v>
      </c>
    </row>
    <row r="72" spans="1:36" s="29" customFormat="1" ht="11.25">
      <c r="A72" s="32">
        <v>66</v>
      </c>
      <c r="B72" s="52"/>
      <c r="C72" s="53" t="s">
        <v>134</v>
      </c>
      <c r="D72" s="89" t="s">
        <v>41</v>
      </c>
      <c r="E72" s="55" t="s">
        <v>134</v>
      </c>
      <c r="F72" s="56">
        <v>42867</v>
      </c>
      <c r="G72" s="57" t="s">
        <v>59</v>
      </c>
      <c r="H72" s="58">
        <v>15</v>
      </c>
      <c r="I72" s="58">
        <v>2</v>
      </c>
      <c r="J72" s="98">
        <v>2</v>
      </c>
      <c r="K72" s="59">
        <v>2</v>
      </c>
      <c r="L72" s="60">
        <v>30</v>
      </c>
      <c r="M72" s="61">
        <v>3</v>
      </c>
      <c r="N72" s="60">
        <v>70.5</v>
      </c>
      <c r="O72" s="61">
        <v>4</v>
      </c>
      <c r="P72" s="60">
        <v>229.5</v>
      </c>
      <c r="Q72" s="61">
        <v>16</v>
      </c>
      <c r="R72" s="62">
        <f>L72+N72+P72</f>
        <v>330</v>
      </c>
      <c r="S72" s="63">
        <f>M72+O72+Q72</f>
        <v>23</v>
      </c>
      <c r="T72" s="64">
        <f>S72/J72</f>
        <v>11.5</v>
      </c>
      <c r="U72" s="65">
        <f>R72/S72</f>
        <v>14.347826086956522</v>
      </c>
      <c r="V72" s="66">
        <v>5598.7</v>
      </c>
      <c r="W72" s="67">
        <v>451</v>
      </c>
      <c r="X72" s="68">
        <f t="shared" si="16"/>
        <v>-0.9410577455480736</v>
      </c>
      <c r="Y72" s="68">
        <f t="shared" si="17"/>
        <v>-0.9490022172949002</v>
      </c>
      <c r="Z72" s="69">
        <v>464</v>
      </c>
      <c r="AA72" s="70">
        <v>38</v>
      </c>
      <c r="AB72" s="64">
        <f>AA72/J72</f>
        <v>19</v>
      </c>
      <c r="AC72" s="65">
        <f>Z72/AA72</f>
        <v>12.210526315789474</v>
      </c>
      <c r="AD72" s="71">
        <v>12118.91</v>
      </c>
      <c r="AE72" s="72">
        <v>1093</v>
      </c>
      <c r="AF72" s="73">
        <f t="shared" si="18"/>
        <v>-0.9617127282899205</v>
      </c>
      <c r="AG72" s="73">
        <f t="shared" si="19"/>
        <v>-0.9652333028362305</v>
      </c>
      <c r="AH72" s="74">
        <v>12582.91</v>
      </c>
      <c r="AI72" s="75">
        <v>1131</v>
      </c>
      <c r="AJ72" s="76">
        <f>AH72/AI72</f>
        <v>11.125473032714412</v>
      </c>
    </row>
    <row r="73" spans="1:36" s="29" customFormat="1" ht="11.25">
      <c r="A73" s="32">
        <v>67</v>
      </c>
      <c r="B73" s="52"/>
      <c r="C73" s="53" t="s">
        <v>84</v>
      </c>
      <c r="D73" s="54" t="s">
        <v>40</v>
      </c>
      <c r="E73" s="55" t="s">
        <v>85</v>
      </c>
      <c r="F73" s="56">
        <v>42811</v>
      </c>
      <c r="G73" s="57" t="s">
        <v>50</v>
      </c>
      <c r="H73" s="58">
        <v>12</v>
      </c>
      <c r="I73" s="58">
        <v>1</v>
      </c>
      <c r="J73" s="98">
        <v>1</v>
      </c>
      <c r="K73" s="59">
        <v>8</v>
      </c>
      <c r="L73" s="60">
        <v>0</v>
      </c>
      <c r="M73" s="61">
        <v>0</v>
      </c>
      <c r="N73" s="60">
        <v>0</v>
      </c>
      <c r="O73" s="61">
        <v>0</v>
      </c>
      <c r="P73" s="60">
        <v>0</v>
      </c>
      <c r="Q73" s="61">
        <v>0</v>
      </c>
      <c r="R73" s="62">
        <f>L73+N73+P73</f>
        <v>0</v>
      </c>
      <c r="S73" s="63">
        <f>M73+O73+Q73</f>
        <v>0</v>
      </c>
      <c r="T73" s="64">
        <f>S73/J73</f>
        <v>0</v>
      </c>
      <c r="U73" s="65" t="e">
        <f>R73/S73</f>
        <v>#DIV/0!</v>
      </c>
      <c r="V73" s="66">
        <v>0</v>
      </c>
      <c r="W73" s="67">
        <v>0</v>
      </c>
      <c r="X73" s="68">
        <f t="shared" si="16"/>
      </c>
      <c r="Y73" s="68">
        <f t="shared" si="17"/>
      </c>
      <c r="Z73" s="69">
        <v>150</v>
      </c>
      <c r="AA73" s="70">
        <v>18</v>
      </c>
      <c r="AB73" s="64">
        <f>AA73/J73</f>
        <v>18</v>
      </c>
      <c r="AC73" s="65">
        <f>Z73/AA73</f>
        <v>8.333333333333334</v>
      </c>
      <c r="AD73" s="71">
        <v>971.6</v>
      </c>
      <c r="AE73" s="72">
        <v>180</v>
      </c>
      <c r="AF73" s="73">
        <f t="shared" si="18"/>
        <v>-0.8456154796212433</v>
      </c>
      <c r="AG73" s="73">
        <f t="shared" si="19"/>
        <v>-0.9</v>
      </c>
      <c r="AH73" s="74">
        <v>48909.4</v>
      </c>
      <c r="AI73" s="75">
        <v>3919</v>
      </c>
      <c r="AJ73" s="76">
        <f>AH73/AI73</f>
        <v>12.480071446797654</v>
      </c>
    </row>
    <row r="74" spans="1:36" s="29" customFormat="1" ht="11.25">
      <c r="A74" s="32">
        <v>68</v>
      </c>
      <c r="B74" s="52"/>
      <c r="C74" s="53" t="s">
        <v>97</v>
      </c>
      <c r="D74" s="54" t="s">
        <v>39</v>
      </c>
      <c r="E74" s="55" t="s">
        <v>97</v>
      </c>
      <c r="F74" s="56">
        <v>42839</v>
      </c>
      <c r="G74" s="57" t="s">
        <v>38</v>
      </c>
      <c r="H74" s="58">
        <v>174</v>
      </c>
      <c r="I74" s="58">
        <v>1</v>
      </c>
      <c r="J74" s="98">
        <v>1</v>
      </c>
      <c r="K74" s="59">
        <v>6</v>
      </c>
      <c r="L74" s="60">
        <v>20</v>
      </c>
      <c r="M74" s="61">
        <v>2</v>
      </c>
      <c r="N74" s="60">
        <v>40</v>
      </c>
      <c r="O74" s="61">
        <v>4</v>
      </c>
      <c r="P74" s="60">
        <v>64</v>
      </c>
      <c r="Q74" s="61">
        <v>7</v>
      </c>
      <c r="R74" s="62">
        <f>L74+N74+P74</f>
        <v>124</v>
      </c>
      <c r="S74" s="63">
        <f>M74+O74+Q74</f>
        <v>13</v>
      </c>
      <c r="T74" s="64">
        <f>S74/J74</f>
        <v>13</v>
      </c>
      <c r="U74" s="65">
        <f>R74/S74</f>
        <v>9.538461538461538</v>
      </c>
      <c r="V74" s="66">
        <v>657</v>
      </c>
      <c r="W74" s="67">
        <v>62</v>
      </c>
      <c r="X74" s="68">
        <f t="shared" si="16"/>
        <v>-0.8112633181126332</v>
      </c>
      <c r="Y74" s="68">
        <f t="shared" si="17"/>
        <v>-0.7903225806451613</v>
      </c>
      <c r="Z74" s="69">
        <v>144</v>
      </c>
      <c r="AA74" s="70">
        <v>15</v>
      </c>
      <c r="AB74" s="64">
        <f>AA74/J74</f>
        <v>15</v>
      </c>
      <c r="AC74" s="65">
        <f>Z74/AA74</f>
        <v>9.6</v>
      </c>
      <c r="AD74" s="71">
        <v>1075</v>
      </c>
      <c r="AE74" s="72">
        <v>102</v>
      </c>
      <c r="AF74" s="73">
        <f t="shared" si="18"/>
        <v>-0.866046511627907</v>
      </c>
      <c r="AG74" s="73">
        <f t="shared" si="19"/>
        <v>-0.8529411764705882</v>
      </c>
      <c r="AH74" s="74">
        <v>873297.17</v>
      </c>
      <c r="AI74" s="75">
        <v>72798</v>
      </c>
      <c r="AJ74" s="76">
        <f>AH74/AI74</f>
        <v>11.996169812357483</v>
      </c>
    </row>
  </sheetData>
  <sheetProtection formatCells="0" formatColumns="0" formatRows="0" insertColumns="0" insertRows="0" insertHyperlinks="0" deleteColumns="0" deleteRows="0" sort="0" autoFilter="0" pivotTables="0"/>
  <mergeCells count="15">
    <mergeCell ref="B1:D1"/>
    <mergeCell ref="B2:D2"/>
    <mergeCell ref="B3:D3"/>
    <mergeCell ref="L4:M4"/>
    <mergeCell ref="N4:O4"/>
    <mergeCell ref="P4:Q4"/>
    <mergeCell ref="L1:AJ3"/>
    <mergeCell ref="R4:U4"/>
    <mergeCell ref="V4:W4"/>
    <mergeCell ref="X4:Y4"/>
    <mergeCell ref="AH4:AJ4"/>
    <mergeCell ref="Z4:AA4"/>
    <mergeCell ref="AB4:AC4"/>
    <mergeCell ref="AD4:AE4"/>
    <mergeCell ref="AF4:AG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2017-05-26T15:42:06Z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