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91" windowWidth="24060" windowHeight="9135" tabRatio="701" activeTab="0"/>
  </bookViews>
  <sheets>
    <sheet name="21-27.2017 (hafta)" sheetId="1" r:id="rId1"/>
  </sheets>
  <definedNames>
    <definedName name="_xlnm.Print_Area" localSheetId="0">'21-27.2017 (hafta)'!#REF!</definedName>
  </definedNames>
  <calcPr fullCalcOnLoad="1"/>
</workbook>
</file>

<file path=xl/sharedStrings.xml><?xml version="1.0" encoding="utf-8"?>
<sst xmlns="http://schemas.openxmlformats.org/spreadsheetml/2006/main" count="273" uniqueCount="138">
  <si>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</si>
  <si>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</si>
  <si>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</si>
  <si>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</si>
  <si>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</si>
  <si>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</si>
  <si>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</si>
  <si>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</si>
  <si>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</si>
  <si>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</si>
  <si>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HAFTALIK</t>
  </si>
  <si>
    <t>SON HAFTA</t>
  </si>
  <si>
    <t>KÜMÜLATİF</t>
  </si>
  <si>
    <t>FİLMİN ORİJİNAL ADI</t>
  </si>
  <si>
    <t>SINIFLANDIRMA</t>
  </si>
  <si>
    <t>FİLMİN TÜRKÇE ADI</t>
  </si>
  <si>
    <t>VİZYON TARİHİ</t>
  </si>
  <si>
    <t>DAĞITIM</t>
  </si>
  <si>
    <t>KOPYA</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</si>
  <si>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</si>
  <si>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</si>
  <si>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</si>
  <si>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</si>
  <si>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</si>
  <si>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</si>
  <si>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</si>
  <si>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</si>
  <si>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</si>
  <si>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</si>
  <si>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</si>
  <si>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</si>
  <si>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r>
      <t xml:space="preserve">BİLET </t>
    </r>
    <r>
      <rPr>
        <b/>
        <sz val="7"/>
        <color indexed="10"/>
        <rFont val="Webdings"/>
        <family val="1"/>
      </rPr>
      <t>6</t>
    </r>
  </si>
  <si>
    <t>BİLET       %</t>
  </si>
  <si>
    <t>YENİ</t>
  </si>
  <si>
    <t>15+</t>
  </si>
  <si>
    <t>CHANTIER FILMS</t>
  </si>
  <si>
    <t>18+</t>
  </si>
  <si>
    <t>UIP TURKEY</t>
  </si>
  <si>
    <t>7+</t>
  </si>
  <si>
    <t>MARS DAĞITIM</t>
  </si>
  <si>
    <t>7A</t>
  </si>
  <si>
    <t>MOANA</t>
  </si>
  <si>
    <t>G</t>
  </si>
  <si>
    <t>7+13A</t>
  </si>
  <si>
    <t>PİNEMA</t>
  </si>
  <si>
    <t>13A</t>
  </si>
  <si>
    <t>WARNER BROS. TURKEY</t>
  </si>
  <si>
    <t>13+</t>
  </si>
  <si>
    <t>TME</t>
  </si>
  <si>
    <t>BİR FİLM</t>
  </si>
  <si>
    <t>BS DAĞITIM</t>
  </si>
  <si>
    <t>TONI ERDMANN</t>
  </si>
  <si>
    <t>JACKIE</t>
  </si>
  <si>
    <t>PEPEE</t>
  </si>
  <si>
    <t>PEPEE: BİRLİK ZAMANI</t>
  </si>
  <si>
    <t>M3 FİLM</t>
  </si>
  <si>
    <t>ÖZEN FİLM</t>
  </si>
  <si>
    <t>KURMACA</t>
  </si>
  <si>
    <t>13+15A</t>
  </si>
  <si>
    <t>SNOWDEN</t>
  </si>
  <si>
    <t>VOLKI I OVTSY. BEEEZUMNOE PREVRASHCHENIE</t>
  </si>
  <si>
    <t>KUZULAR KURTLARA KARŞI</t>
  </si>
  <si>
    <t>BLING</t>
  </si>
  <si>
    <t>EN SÜPER KAHRAMANLAR</t>
  </si>
  <si>
    <t>AFRICAN SAFARI</t>
  </si>
  <si>
    <t>SAFARİ MACERASI 3D</t>
  </si>
  <si>
    <t>GÜZEL VE ÇİRKİN</t>
  </si>
  <si>
    <t>MAVİ BİSİKLET</t>
  </si>
  <si>
    <t>RÜYA</t>
  </si>
  <si>
    <t>İKİNCİ ŞANS</t>
  </si>
  <si>
    <t>LIFE</t>
  </si>
  <si>
    <t>SESSİZLİK</t>
  </si>
  <si>
    <t>SONSUZ AŞK</t>
  </si>
  <si>
    <t>SULLY</t>
  </si>
  <si>
    <t>RECEP İVEDİK 5</t>
  </si>
  <si>
    <t>SNEZHNAYA KOROLEVA 3. OGON I LED</t>
  </si>
  <si>
    <t>KARLAR KRALİÇESİ 3</t>
  </si>
  <si>
    <t>PATERSON</t>
  </si>
  <si>
    <t>JUSTE LA FIN DU MONDE</t>
  </si>
  <si>
    <t>ALT TARAFI DÜNYANIN SONU</t>
  </si>
  <si>
    <t>İSTANBUL KIRMIZISI</t>
  </si>
  <si>
    <t>SURF'S UP 2: WAVEMANIA</t>
  </si>
  <si>
    <t>NEŞELİ DALGALAR: DALGAMANYA</t>
  </si>
  <si>
    <t>NERUDA</t>
  </si>
  <si>
    <t>SONSUZLUK</t>
  </si>
  <si>
    <t>ETERNITE</t>
  </si>
  <si>
    <t>FİLMARTI</t>
  </si>
  <si>
    <t>LA TORTUE ROUGE</t>
  </si>
  <si>
    <t>KIRMIZI KAPLUMBAĞA</t>
  </si>
  <si>
    <t>AQUARIUS</t>
  </si>
  <si>
    <t>TATLIM TATLIM</t>
  </si>
  <si>
    <t>TATLIM TATLIM: HAYBEDEN GERÇEK ÜSTÜ AŞK</t>
  </si>
  <si>
    <t>KUYU</t>
  </si>
  <si>
    <t>BEAUTY AND THE BEAST</t>
  </si>
  <si>
    <t>DAVID LYNCH: YAŞAM SANATI</t>
  </si>
  <si>
    <t>DAVID LYNCH - THE ART LIFE</t>
  </si>
  <si>
    <t>BEYAZ BALİNA</t>
  </si>
  <si>
    <t>HAYAT</t>
  </si>
  <si>
    <t>KOCA DÜNYA</t>
  </si>
  <si>
    <t>SARIKAMIŞ ÇOCUKLARI</t>
  </si>
  <si>
    <t>BİZ SİZE DÖNERİZ</t>
  </si>
  <si>
    <t>BOSS BABY</t>
  </si>
  <si>
    <t>PATRON BEBEK</t>
  </si>
  <si>
    <t>KABUKTAKİ HAYALET</t>
  </si>
  <si>
    <t>GHOST IN THE SHELL</t>
  </si>
  <si>
    <t>SATANIC</t>
  </si>
  <si>
    <t>ŞEYTANİ</t>
  </si>
  <si>
    <t>BORDO BERELİLER SURİYE</t>
  </si>
  <si>
    <t>SÜMELA'NIN ŞİFRESİ 3: CÜNYOR TEMEL</t>
  </si>
  <si>
    <t>SMURFS: THE LOST VILLAGE</t>
  </si>
  <si>
    <t>ŞİRİNLER: KAYIP KÖY</t>
  </si>
  <si>
    <t>THE EAGLE HUNTRESS</t>
  </si>
  <si>
    <t>KARTAL AVICISI KIZ</t>
  </si>
  <si>
    <t>GREEN ROOM</t>
  </si>
  <si>
    <t>DEHŞET ODASI</t>
  </si>
  <si>
    <t>YAŞAMAK GÜZEL ŞEY</t>
  </si>
  <si>
    <t>MEZECİ ÇIRAĞI</t>
  </si>
  <si>
    <t>THE AUTOPSY OF JANE DOE</t>
  </si>
  <si>
    <t>OTOPSİ</t>
  </si>
  <si>
    <t>THE  FATE OF THE FURIOUS</t>
  </si>
  <si>
    <t>HIZLI VE ÖFKELİ 8</t>
  </si>
  <si>
    <t>MİRAÇ</t>
  </si>
  <si>
    <t>TESTROL ES LELEKROL</t>
  </si>
  <si>
    <t>BEDEN VE RUH</t>
  </si>
  <si>
    <t>THE LOST CITY OF Z</t>
  </si>
  <si>
    <t>KAYIP ŞEHİR Z</t>
  </si>
  <si>
    <t>BLUE</t>
  </si>
  <si>
    <t>KOLONYA CUMHURİYETİ</t>
  </si>
  <si>
    <t>MASHA I MEDVED</t>
  </si>
  <si>
    <t>MAŞA İLE KOCA AYI</t>
  </si>
  <si>
    <t>SILENCE</t>
  </si>
  <si>
    <t>MAX STEEL</t>
  </si>
  <si>
    <t>ZER</t>
  </si>
  <si>
    <t>GET OUT</t>
  </si>
  <si>
    <t>KAPAN</t>
  </si>
  <si>
    <t>GOING IN STYLE</t>
  </si>
  <si>
    <t>SON MACERA</t>
  </si>
  <si>
    <t>21-27 NİSAN  2017 / 17. VİZYON HAFTASI</t>
  </si>
</sst>
</file>

<file path=xl/styles.xml><?xml version="1.0" encoding="utf-8"?>
<styleSheet xmlns="http://schemas.openxmlformats.org/spreadsheetml/2006/main">
  <numFmts count="3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1F]d\ mmmm\ yy;@"/>
    <numFmt numFmtId="177" formatCode="_-* #,##0.00\ &quot;₺&quot;_-;\-* #,##0.00\ &quot;₺&quot;_-;_-* &quot;-&quot;??\ &quot;₺&quot;_-;_-@_-"/>
    <numFmt numFmtId="178" formatCode="_-* #,##0.00\ _Y_T_L_-;\-* #,##0.00\ _Y_T_L_-;_-* &quot;-&quot;??\ _Y_T_L_-;_-@_-"/>
    <numFmt numFmtId="179" formatCode="dd/mm/yy;@"/>
    <numFmt numFmtId="180" formatCode="[$-F400]h:mm:ss\ AM/PM"/>
    <numFmt numFmtId="181" formatCode="0\ %\ "/>
    <numFmt numFmtId="182" formatCode="#,##0.00\ "/>
    <numFmt numFmtId="183" formatCode="#,##0.00\ \ "/>
    <numFmt numFmtId="184" formatCode="#,##0\ "/>
    <numFmt numFmtId="185" formatCode="#,##0.00\ &quot;TL&quot;"/>
    <numFmt numFmtId="186" formatCode="_(* #,##0_);_(* \(#,##0\);_(* &quot;-&quot;??_);_(@_)"/>
  </numFmts>
  <fonts count="76">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7"/>
      <color indexed="23"/>
      <name val="Calibri"/>
      <family val="2"/>
    </font>
    <font>
      <b/>
      <sz val="5"/>
      <name val="Calibri"/>
      <family val="2"/>
    </font>
    <font>
      <b/>
      <sz val="7"/>
      <color indexed="30"/>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8"/>
      <color indexed="56"/>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143">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0" fontId="59" fillId="20" borderId="5" applyNumberFormat="0" applyAlignment="0" applyProtection="0"/>
    <xf numFmtId="0" fontId="60" fillId="21" borderId="6" applyNumberFormat="0" applyAlignment="0" applyProtection="0"/>
    <xf numFmtId="0" fontId="61" fillId="20" borderId="6" applyNumberFormat="0" applyAlignment="0" applyProtection="0"/>
    <xf numFmtId="0" fontId="62" fillId="22" borderId="7" applyNumberFormat="0" applyAlignment="0" applyProtection="0"/>
    <xf numFmtId="0" fontId="63"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4" fillId="24" borderId="0" applyNumberFormat="0" applyBorder="0" applyAlignment="0" applyProtection="0"/>
    <xf numFmtId="176"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176" fontId="0" fillId="0" borderId="0">
      <alignment/>
      <protection/>
    </xf>
    <xf numFmtId="0" fontId="0" fillId="0" borderId="0">
      <alignment/>
      <protection/>
    </xf>
    <xf numFmtId="0" fontId="0" fillId="0" borderId="0">
      <alignment/>
      <protection/>
    </xf>
    <xf numFmtId="0" fontId="0" fillId="0" borderId="0">
      <alignment/>
      <protection/>
    </xf>
    <xf numFmtId="176" fontId="51" fillId="0" borderId="0">
      <alignment/>
      <protection/>
    </xf>
    <xf numFmtId="0" fontId="0" fillId="0" borderId="0">
      <alignment/>
      <protection/>
    </xf>
    <xf numFmtId="176" fontId="0" fillId="0" borderId="0">
      <alignment/>
      <protection/>
    </xf>
    <xf numFmtId="0" fontId="51" fillId="0" borderId="0">
      <alignment/>
      <protection/>
    </xf>
    <xf numFmtId="176" fontId="51" fillId="0" borderId="0">
      <alignment/>
      <protection/>
    </xf>
    <xf numFmtId="176" fontId="51" fillId="0" borderId="0">
      <alignment/>
      <protection/>
    </xf>
    <xf numFmtId="176" fontId="51" fillId="0" borderId="0">
      <alignment/>
      <protection/>
    </xf>
    <xf numFmtId="176" fontId="51" fillId="0" borderId="0">
      <alignment/>
      <protection/>
    </xf>
    <xf numFmtId="0" fontId="0" fillId="0" borderId="0">
      <alignment/>
      <protection/>
    </xf>
    <xf numFmtId="0" fontId="0" fillId="0" borderId="0">
      <alignment/>
      <protection/>
    </xf>
    <xf numFmtId="176" fontId="51" fillId="0" borderId="0">
      <alignment/>
      <protection/>
    </xf>
    <xf numFmtId="176" fontId="51" fillId="0" borderId="0">
      <alignment/>
      <protection/>
    </xf>
    <xf numFmtId="0" fontId="51" fillId="0" borderId="0">
      <alignment/>
      <protection/>
    </xf>
    <xf numFmtId="0" fontId="0" fillId="0" borderId="0">
      <alignment/>
      <protection/>
    </xf>
    <xf numFmtId="176" fontId="0" fillId="0" borderId="0">
      <alignment/>
      <protection/>
    </xf>
    <xf numFmtId="176" fontId="51" fillId="0" borderId="0">
      <alignment/>
      <protection/>
    </xf>
    <xf numFmtId="176" fontId="51" fillId="0" borderId="0">
      <alignment/>
      <protection/>
    </xf>
    <xf numFmtId="0" fontId="0" fillId="25" borderId="8" applyNumberFormat="0" applyFont="0" applyAlignment="0" applyProtection="0"/>
    <xf numFmtId="0" fontId="65" fillId="26" borderId="0" applyNumberFormat="0" applyBorder="0" applyAlignment="0" applyProtection="0"/>
    <xf numFmtId="0" fontId="62"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66" fillId="0" borderId="10"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1" fillId="0" borderId="0" applyFont="0" applyFill="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79"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79"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79"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79"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1"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79"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79"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0" fontId="68" fillId="0" borderId="13" xfId="0" applyNumberFormat="1" applyFont="1" applyFill="1" applyBorder="1" applyAlignment="1">
      <alignment vertical="center"/>
    </xf>
    <xf numFmtId="0" fontId="43" fillId="0" borderId="13" xfId="0" applyNumberFormat="1" applyFont="1" applyFill="1" applyBorder="1" applyAlignment="1" applyProtection="1">
      <alignment horizontal="center" vertical="center"/>
      <protection/>
    </xf>
    <xf numFmtId="180" fontId="11" fillId="0" borderId="13" xfId="0" applyNumberFormat="1" applyFont="1" applyFill="1" applyBorder="1" applyAlignment="1">
      <alignment vertical="center"/>
    </xf>
    <xf numFmtId="179"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69" fillId="0" borderId="13" xfId="0" applyNumberFormat="1" applyFont="1" applyFill="1" applyBorder="1" applyAlignment="1">
      <alignment vertical="center"/>
    </xf>
    <xf numFmtId="3" fontId="69"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69" fillId="0" borderId="13" xfId="44" applyNumberFormat="1" applyFont="1" applyFill="1" applyBorder="1" applyAlignment="1" applyProtection="1">
      <alignment vertical="center"/>
      <protection locked="0"/>
    </xf>
    <xf numFmtId="3" fontId="69" fillId="0" borderId="13" xfId="44" applyNumberFormat="1" applyFont="1" applyFill="1" applyBorder="1" applyAlignment="1" applyProtection="1">
      <alignment vertical="center"/>
      <protection locked="0"/>
    </xf>
    <xf numFmtId="4" fontId="11" fillId="0" borderId="13" xfId="44" applyNumberFormat="1" applyFont="1" applyFill="1" applyBorder="1" applyAlignment="1" applyProtection="1">
      <alignment horizontal="right" vertical="center"/>
      <protection locked="0"/>
    </xf>
    <xf numFmtId="3" fontId="11" fillId="0" borderId="13" xfId="44" applyNumberFormat="1" applyFont="1" applyFill="1" applyBorder="1" applyAlignment="1" applyProtection="1">
      <alignment horizontal="right" vertical="center"/>
      <protection locked="0"/>
    </xf>
    <xf numFmtId="9" fontId="11" fillId="0" borderId="13" xfId="132" applyNumberFormat="1" applyFont="1" applyFill="1" applyBorder="1" applyAlignment="1" applyProtection="1">
      <alignment horizontal="right" vertical="center"/>
      <protection/>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68" fillId="0" borderId="13" xfId="0" applyFont="1" applyFill="1" applyBorder="1" applyAlignment="1">
      <alignment vertical="center"/>
    </xf>
    <xf numFmtId="0" fontId="43"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79"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horizontal="right" vertical="center"/>
      <protection locked="0"/>
    </xf>
    <xf numFmtId="3" fontId="11" fillId="0" borderId="13" xfId="46" applyNumberFormat="1" applyFont="1" applyFill="1" applyBorder="1" applyAlignment="1" applyProtection="1">
      <alignment horizontal="right" vertical="center"/>
      <protection locked="0"/>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3" fontId="69"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2" fontId="19" fillId="34" borderId="13" xfId="0" applyNumberFormat="1" applyFont="1" applyFill="1" applyBorder="1" applyAlignment="1">
      <alignment horizontal="center" vertical="center"/>
    </xf>
    <xf numFmtId="4" fontId="69" fillId="0" borderId="13" xfId="44" applyNumberFormat="1" applyFont="1" applyFill="1" applyBorder="1" applyAlignment="1" applyProtection="1">
      <alignment horizontal="right" vertical="center"/>
      <protection locked="0"/>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0" fillId="34" borderId="0" xfId="0" applyFont="1" applyFill="1" applyAlignment="1">
      <alignment horizontal="center" vertical="center"/>
    </xf>
    <xf numFmtId="0" fontId="71" fillId="34" borderId="0" xfId="0" applyNumberFormat="1" applyFont="1" applyFill="1" applyAlignment="1">
      <alignment horizontal="center" vertical="center"/>
    </xf>
    <xf numFmtId="0" fontId="72" fillId="34" borderId="0" xfId="0" applyFont="1" applyFill="1" applyBorder="1" applyAlignment="1" applyProtection="1">
      <alignment horizontal="center" vertical="center"/>
      <protection locked="0"/>
    </xf>
    <xf numFmtId="0" fontId="69" fillId="35" borderId="11" xfId="0" applyFont="1" applyFill="1" applyBorder="1" applyAlignment="1" applyProtection="1">
      <alignment horizontal="center"/>
      <protection locked="0"/>
    </xf>
    <xf numFmtId="0" fontId="69" fillId="35" borderId="12" xfId="0" applyNumberFormat="1" applyFont="1" applyFill="1" applyBorder="1" applyAlignment="1" applyProtection="1">
      <alignment horizontal="center" vertical="center" textRotation="90"/>
      <protection locked="0"/>
    </xf>
    <xf numFmtId="4" fontId="73" fillId="34" borderId="0" xfId="0" applyNumberFormat="1" applyFont="1" applyFill="1" applyBorder="1" applyAlignment="1" applyProtection="1">
      <alignment horizontal="center" vertical="center"/>
      <protection/>
    </xf>
    <xf numFmtId="0" fontId="74" fillId="0" borderId="13" xfId="0" applyFont="1" applyFill="1" applyBorder="1" applyAlignment="1">
      <alignment horizontal="center" vertical="center"/>
    </xf>
    <xf numFmtId="0" fontId="9" fillId="35" borderId="14" xfId="0" applyFont="1" applyFill="1" applyBorder="1" applyAlignment="1">
      <alignment horizontal="center" vertical="center" wrapText="1"/>
    </xf>
    <xf numFmtId="0" fontId="9" fillId="35" borderId="15" xfId="0" applyFont="1" applyFill="1" applyBorder="1" applyAlignment="1">
      <alignment horizontal="center" vertical="center" wrapText="1"/>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6" xfId="0" applyFont="1" applyFill="1" applyBorder="1" applyAlignment="1">
      <alignment wrapText="1"/>
    </xf>
    <xf numFmtId="0" fontId="9" fillId="35" borderId="17"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3" fillId="0" borderId="11" xfId="0" applyFont="1" applyBorder="1" applyAlignment="1">
      <alignment horizontal="center" wrapText="1"/>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5" fillId="34" borderId="0" xfId="0" applyFont="1" applyFill="1" applyAlignment="1">
      <alignment vertical="center" wrapText="1"/>
    </xf>
    <xf numFmtId="0" fontId="75" fillId="34" borderId="16" xfId="0" applyNumberFormat="1" applyFont="1" applyFill="1" applyBorder="1" applyAlignment="1" applyProtection="1">
      <alignment horizontal="center" vertical="center" wrapText="1"/>
      <protection locked="0"/>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61"/>
  <sheetViews>
    <sheetView tabSelected="1" zoomScalePageLayoutView="0" workbookViewId="0" topLeftCell="A1">
      <pane xSplit="3" ySplit="5" topLeftCell="Z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34" bestFit="1" customWidth="1"/>
    <col min="3" max="3" width="29.140625" style="5" customWidth="1"/>
    <col min="4" max="4" width="4.00390625" style="35" bestFit="1" customWidth="1"/>
    <col min="5" max="5" width="25.7109375" style="24" bestFit="1" customWidth="1"/>
    <col min="6" max="6" width="5.8515625" style="6" bestFit="1" customWidth="1"/>
    <col min="7" max="7" width="13.57421875" style="7" bestFit="1" customWidth="1"/>
    <col min="8" max="9" width="3.140625" style="8" bestFit="1" customWidth="1"/>
    <col min="10" max="10" width="3.140625" style="98" bestFit="1" customWidth="1"/>
    <col min="11" max="11" width="2.57421875" style="9" bestFit="1" customWidth="1"/>
    <col min="12" max="12" width="8.28125" style="37" hidden="1" customWidth="1"/>
    <col min="13" max="13" width="4.8515625" style="31" hidden="1" customWidth="1"/>
    <col min="14" max="14" width="8.28125" style="37" hidden="1" customWidth="1"/>
    <col min="15" max="15" width="5.57421875" style="31" hidden="1" customWidth="1"/>
    <col min="16" max="16" width="8.28125" style="27" hidden="1" customWidth="1"/>
    <col min="17" max="17" width="5.57421875" style="33" hidden="1" customWidth="1"/>
    <col min="18" max="18" width="8.28125" style="38" hidden="1" customWidth="1"/>
    <col min="19" max="19" width="6.28125" style="39" hidden="1" customWidth="1"/>
    <col min="20" max="20" width="4.28125" style="40" hidden="1" customWidth="1"/>
    <col min="21" max="21" width="5.28125" style="30" hidden="1" customWidth="1"/>
    <col min="22" max="22" width="8.28125" style="30" hidden="1" customWidth="1"/>
    <col min="23" max="23" width="5.57421875" style="30" hidden="1" customWidth="1"/>
    <col min="24" max="25" width="4.7109375" style="41" hidden="1" customWidth="1"/>
    <col min="26" max="26" width="8.28125" style="27" bestFit="1" customWidth="1"/>
    <col min="27" max="27" width="5.57421875" style="33" bestFit="1" customWidth="1"/>
    <col min="28" max="28" width="4.28125" style="31" bestFit="1" customWidth="1"/>
    <col min="29" max="29" width="4.28125" style="37" bestFit="1" customWidth="1"/>
    <col min="30" max="30" width="9.00390625" style="37" bestFit="1" customWidth="1"/>
    <col min="31" max="31" width="6.57421875" style="37" bestFit="1" customWidth="1"/>
    <col min="32" max="33" width="4.7109375" style="31" bestFit="1" customWidth="1"/>
    <col min="34" max="34" width="9.00390625" style="27" bestFit="1" customWidth="1"/>
    <col min="35" max="35" width="6.7109375" style="28" customWidth="1"/>
    <col min="36" max="36" width="4.28125" style="42" bestFit="1" customWidth="1"/>
    <col min="37" max="16384" width="4.57421875" style="5" customWidth="1"/>
  </cols>
  <sheetData>
    <row r="1" spans="1:36" s="1" customFormat="1" ht="12.75">
      <c r="A1" s="10" t="s">
        <v>0</v>
      </c>
      <c r="B1" s="109" t="s">
        <v>1</v>
      </c>
      <c r="C1" s="109"/>
      <c r="D1" s="109"/>
      <c r="E1" s="46"/>
      <c r="F1" s="47"/>
      <c r="G1" s="46"/>
      <c r="H1" s="11"/>
      <c r="I1" s="11"/>
      <c r="J1" s="93"/>
      <c r="K1" s="11"/>
      <c r="L1" s="102" t="s">
        <v>2</v>
      </c>
      <c r="M1" s="103"/>
      <c r="N1" s="103"/>
      <c r="O1" s="103"/>
      <c r="P1" s="103"/>
      <c r="Q1" s="103"/>
      <c r="R1" s="103"/>
      <c r="S1" s="103"/>
      <c r="T1" s="103"/>
      <c r="U1" s="103"/>
      <c r="V1" s="103"/>
      <c r="W1" s="103"/>
      <c r="X1" s="103"/>
      <c r="Y1" s="103"/>
      <c r="Z1" s="103"/>
      <c r="AA1" s="103"/>
      <c r="AB1" s="103"/>
      <c r="AC1" s="103"/>
      <c r="AD1" s="103"/>
      <c r="AE1" s="103"/>
      <c r="AF1" s="103"/>
      <c r="AG1" s="103"/>
      <c r="AH1" s="103"/>
      <c r="AI1" s="103"/>
      <c r="AJ1" s="103"/>
    </row>
    <row r="2" spans="1:36" s="1" customFormat="1" ht="12.75">
      <c r="A2" s="10"/>
      <c r="B2" s="110" t="s">
        <v>3</v>
      </c>
      <c r="C2" s="111"/>
      <c r="D2" s="111"/>
      <c r="E2" s="12"/>
      <c r="F2" s="13"/>
      <c r="G2" s="12"/>
      <c r="H2" s="50"/>
      <c r="I2" s="50"/>
      <c r="J2" s="94"/>
      <c r="K2" s="1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row>
    <row r="3" spans="1:36" s="1" customFormat="1" ht="11.25">
      <c r="A3" s="10"/>
      <c r="B3" s="112" t="s">
        <v>137</v>
      </c>
      <c r="C3" s="112"/>
      <c r="D3" s="112"/>
      <c r="E3" s="48"/>
      <c r="F3" s="49"/>
      <c r="G3" s="48"/>
      <c r="H3" s="15"/>
      <c r="I3" s="15"/>
      <c r="J3" s="95"/>
      <c r="K3" s="1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row>
    <row r="4" spans="1:36" s="2" customFormat="1" ht="11.25" customHeight="1">
      <c r="A4" s="91"/>
      <c r="B4" s="43"/>
      <c r="C4" s="16"/>
      <c r="D4" s="44"/>
      <c r="E4" s="16"/>
      <c r="F4" s="17"/>
      <c r="G4" s="18"/>
      <c r="H4" s="18"/>
      <c r="I4" s="18"/>
      <c r="J4" s="96"/>
      <c r="K4" s="18"/>
      <c r="L4" s="100" t="s">
        <v>4</v>
      </c>
      <c r="M4" s="101"/>
      <c r="N4" s="100" t="s">
        <v>5</v>
      </c>
      <c r="O4" s="101"/>
      <c r="P4" s="100" t="s">
        <v>6</v>
      </c>
      <c r="Q4" s="101"/>
      <c r="R4" s="100" t="s">
        <v>7</v>
      </c>
      <c r="S4" s="106"/>
      <c r="T4" s="106"/>
      <c r="U4" s="101"/>
      <c r="V4" s="100" t="s">
        <v>8</v>
      </c>
      <c r="W4" s="101"/>
      <c r="X4" s="100" t="s">
        <v>9</v>
      </c>
      <c r="Y4" s="101"/>
      <c r="Z4" s="107" t="s">
        <v>10</v>
      </c>
      <c r="AA4" s="108"/>
      <c r="AB4" s="100" t="s">
        <v>10</v>
      </c>
      <c r="AC4" s="101"/>
      <c r="AD4" s="100" t="s">
        <v>11</v>
      </c>
      <c r="AE4" s="101"/>
      <c r="AF4" s="100" t="s">
        <v>9</v>
      </c>
      <c r="AG4" s="101"/>
      <c r="AH4" s="107" t="s">
        <v>12</v>
      </c>
      <c r="AI4" s="107"/>
      <c r="AJ4" s="107"/>
    </row>
    <row r="5" spans="1:36" s="3" customFormat="1" ht="45.75">
      <c r="A5" s="92"/>
      <c r="B5" s="45"/>
      <c r="C5" s="19" t="s">
        <v>13</v>
      </c>
      <c r="D5" s="20" t="s">
        <v>14</v>
      </c>
      <c r="E5" s="19" t="s">
        <v>15</v>
      </c>
      <c r="F5" s="21" t="s">
        <v>16</v>
      </c>
      <c r="G5" s="22" t="s">
        <v>17</v>
      </c>
      <c r="H5" s="23" t="s">
        <v>18</v>
      </c>
      <c r="I5" s="23" t="s">
        <v>19</v>
      </c>
      <c r="J5" s="97" t="s">
        <v>20</v>
      </c>
      <c r="K5" s="23" t="s">
        <v>21</v>
      </c>
      <c r="L5" s="25" t="s">
        <v>22</v>
      </c>
      <c r="M5" s="26" t="s">
        <v>23</v>
      </c>
      <c r="N5" s="25" t="s">
        <v>22</v>
      </c>
      <c r="O5" s="26" t="s">
        <v>23</v>
      </c>
      <c r="P5" s="25" t="s">
        <v>22</v>
      </c>
      <c r="Q5" s="26" t="s">
        <v>23</v>
      </c>
      <c r="R5" s="25" t="s">
        <v>24</v>
      </c>
      <c r="S5" s="26" t="s">
        <v>25</v>
      </c>
      <c r="T5" s="51" t="s">
        <v>26</v>
      </c>
      <c r="U5" s="51" t="s">
        <v>27</v>
      </c>
      <c r="V5" s="25" t="s">
        <v>22</v>
      </c>
      <c r="W5" s="26" t="s">
        <v>28</v>
      </c>
      <c r="X5" s="51" t="s">
        <v>29</v>
      </c>
      <c r="Y5" s="51" t="s">
        <v>30</v>
      </c>
      <c r="Z5" s="25" t="s">
        <v>22</v>
      </c>
      <c r="AA5" s="26" t="s">
        <v>31</v>
      </c>
      <c r="AB5" s="51" t="s">
        <v>26</v>
      </c>
      <c r="AC5" s="51" t="s">
        <v>27</v>
      </c>
      <c r="AD5" s="25" t="s">
        <v>22</v>
      </c>
      <c r="AE5" s="26" t="s">
        <v>28</v>
      </c>
      <c r="AF5" s="51" t="s">
        <v>29</v>
      </c>
      <c r="AG5" s="51" t="s">
        <v>32</v>
      </c>
      <c r="AH5" s="25" t="s">
        <v>22</v>
      </c>
      <c r="AI5" s="26" t="s">
        <v>23</v>
      </c>
      <c r="AJ5" s="51" t="s">
        <v>27</v>
      </c>
    </row>
    <row r="6" spans="4:25" ht="11.25">
      <c r="D6" s="36"/>
      <c r="X6" s="30"/>
      <c r="Y6" s="30"/>
    </row>
    <row r="7" spans="1:36" s="29" customFormat="1" ht="11.25">
      <c r="A7" s="32">
        <v>1</v>
      </c>
      <c r="B7" s="52"/>
      <c r="C7" s="78" t="s">
        <v>119</v>
      </c>
      <c r="D7" s="79" t="s">
        <v>47</v>
      </c>
      <c r="E7" s="80" t="s">
        <v>120</v>
      </c>
      <c r="F7" s="81">
        <v>42839</v>
      </c>
      <c r="G7" s="57" t="s">
        <v>37</v>
      </c>
      <c r="H7" s="82">
        <v>377</v>
      </c>
      <c r="I7" s="82">
        <v>383</v>
      </c>
      <c r="J7" s="99">
        <v>710</v>
      </c>
      <c r="K7" s="59">
        <v>2</v>
      </c>
      <c r="L7" s="60">
        <v>1314840</v>
      </c>
      <c r="M7" s="61">
        <v>96325</v>
      </c>
      <c r="N7" s="60">
        <v>2017217</v>
      </c>
      <c r="O7" s="61">
        <v>154011</v>
      </c>
      <c r="P7" s="60">
        <v>1906038</v>
      </c>
      <c r="Q7" s="61">
        <v>149010</v>
      </c>
      <c r="R7" s="62">
        <f aca="true" t="shared" si="0" ref="R7:R61">L7+N7+P7</f>
        <v>5238095</v>
      </c>
      <c r="S7" s="63">
        <f aca="true" t="shared" si="1" ref="S7:S61">M7+O7+Q7</f>
        <v>399346</v>
      </c>
      <c r="T7" s="64">
        <f aca="true" t="shared" si="2" ref="T7:T38">S7/J7</f>
        <v>562.4591549295775</v>
      </c>
      <c r="U7" s="65">
        <f aca="true" t="shared" si="3" ref="U7:U38">R7/S7</f>
        <v>13.116683277158154</v>
      </c>
      <c r="V7" s="66">
        <v>8739789</v>
      </c>
      <c r="W7" s="67">
        <v>682295</v>
      </c>
      <c r="X7" s="68">
        <f>IF(V7&lt;&gt;0,-(V7-R7)/V7,"")</f>
        <v>-0.4006611601264058</v>
      </c>
      <c r="Y7" s="68">
        <f>IF(W7&lt;&gt;0,-(W7-S7)/W7,"")</f>
        <v>-0.4147018518382811</v>
      </c>
      <c r="Z7" s="69">
        <v>7835395</v>
      </c>
      <c r="AA7" s="87">
        <v>648803</v>
      </c>
      <c r="AB7" s="64">
        <f aca="true" t="shared" si="4" ref="AB7:AB38">AA7/J7</f>
        <v>913.8070422535211</v>
      </c>
      <c r="AC7" s="65">
        <f aca="true" t="shared" si="5" ref="AC7:AC38">Z7/AA7</f>
        <v>12.076693541799283</v>
      </c>
      <c r="AD7" s="83">
        <v>14486583</v>
      </c>
      <c r="AE7" s="84">
        <v>1202933</v>
      </c>
      <c r="AF7" s="73">
        <f>IF(AD7&lt;&gt;0,-(AD7-Z7)/AD7,"")</f>
        <v>-0.4591274560743551</v>
      </c>
      <c r="AG7" s="73">
        <f>IF(AE7&lt;&gt;0,-(AE7-AA7)/AE7,"")</f>
        <v>-0.46064909683249194</v>
      </c>
      <c r="AH7" s="85">
        <v>23813226</v>
      </c>
      <c r="AI7" s="86">
        <v>1976290</v>
      </c>
      <c r="AJ7" s="76">
        <f aca="true" t="shared" si="6" ref="AJ7:AJ38">AH7/AI7</f>
        <v>12.049459340481407</v>
      </c>
    </row>
    <row r="8" spans="1:36" s="29" customFormat="1" ht="11.25">
      <c r="A8" s="32">
        <v>2</v>
      </c>
      <c r="B8" s="77" t="s">
        <v>33</v>
      </c>
      <c r="C8" s="53" t="s">
        <v>127</v>
      </c>
      <c r="D8" s="54" t="s">
        <v>43</v>
      </c>
      <c r="E8" s="55" t="s">
        <v>127</v>
      </c>
      <c r="F8" s="56">
        <v>42846</v>
      </c>
      <c r="G8" s="57" t="s">
        <v>39</v>
      </c>
      <c r="H8" s="58">
        <v>350</v>
      </c>
      <c r="I8" s="58">
        <v>350</v>
      </c>
      <c r="J8" s="99">
        <v>560</v>
      </c>
      <c r="K8" s="59">
        <v>1</v>
      </c>
      <c r="L8" s="60">
        <v>498101.4</v>
      </c>
      <c r="M8" s="61">
        <v>40108</v>
      </c>
      <c r="N8" s="60">
        <v>1023361.84</v>
      </c>
      <c r="O8" s="61">
        <v>80936</v>
      </c>
      <c r="P8" s="60">
        <v>1078559.13</v>
      </c>
      <c r="Q8" s="61">
        <v>86977</v>
      </c>
      <c r="R8" s="62">
        <f t="shared" si="0"/>
        <v>2600022.37</v>
      </c>
      <c r="S8" s="63">
        <f t="shared" si="1"/>
        <v>208021</v>
      </c>
      <c r="T8" s="64">
        <f t="shared" si="2"/>
        <v>371.4660714285714</v>
      </c>
      <c r="U8" s="65">
        <f t="shared" si="3"/>
        <v>12.498845645391572</v>
      </c>
      <c r="V8" s="66"/>
      <c r="W8" s="67"/>
      <c r="X8" s="68"/>
      <c r="Y8" s="68"/>
      <c r="Z8" s="69">
        <v>4376421.18</v>
      </c>
      <c r="AA8" s="70">
        <v>377565</v>
      </c>
      <c r="AB8" s="64">
        <f t="shared" si="4"/>
        <v>674.2232142857143</v>
      </c>
      <c r="AC8" s="65">
        <f t="shared" si="5"/>
        <v>11.591172857653648</v>
      </c>
      <c r="AD8" s="71"/>
      <c r="AE8" s="72"/>
      <c r="AF8" s="73"/>
      <c r="AG8" s="73"/>
      <c r="AH8" s="74">
        <v>4376421.18</v>
      </c>
      <c r="AI8" s="75">
        <v>377565</v>
      </c>
      <c r="AJ8" s="76">
        <f t="shared" si="6"/>
        <v>11.591172857653648</v>
      </c>
    </row>
    <row r="9" spans="1:36" s="29" customFormat="1" ht="11.25">
      <c r="A9" s="32">
        <v>3</v>
      </c>
      <c r="B9" s="77" t="s">
        <v>33</v>
      </c>
      <c r="C9" s="53" t="s">
        <v>128</v>
      </c>
      <c r="D9" s="54" t="s">
        <v>42</v>
      </c>
      <c r="E9" s="55" t="s">
        <v>129</v>
      </c>
      <c r="F9" s="56">
        <v>42846</v>
      </c>
      <c r="G9" s="57" t="s">
        <v>39</v>
      </c>
      <c r="H9" s="58">
        <v>246</v>
      </c>
      <c r="I9" s="58">
        <v>247</v>
      </c>
      <c r="J9" s="99">
        <v>247</v>
      </c>
      <c r="K9" s="59">
        <v>1</v>
      </c>
      <c r="L9" s="60">
        <v>185100.34</v>
      </c>
      <c r="M9" s="61">
        <v>14824</v>
      </c>
      <c r="N9" s="60">
        <v>614087.4</v>
      </c>
      <c r="O9" s="61">
        <v>47884</v>
      </c>
      <c r="P9" s="60">
        <v>801251.39</v>
      </c>
      <c r="Q9" s="61">
        <v>63125</v>
      </c>
      <c r="R9" s="62">
        <f t="shared" si="0"/>
        <v>1600439.13</v>
      </c>
      <c r="S9" s="63">
        <f t="shared" si="1"/>
        <v>125833</v>
      </c>
      <c r="T9" s="64">
        <f t="shared" si="2"/>
        <v>509.44534412955466</v>
      </c>
      <c r="U9" s="65">
        <f t="shared" si="3"/>
        <v>12.718755254980808</v>
      </c>
      <c r="V9" s="66"/>
      <c r="W9" s="67"/>
      <c r="X9" s="68"/>
      <c r="Y9" s="68"/>
      <c r="Z9" s="69">
        <v>2260748.5</v>
      </c>
      <c r="AA9" s="70">
        <v>189770</v>
      </c>
      <c r="AB9" s="64">
        <f t="shared" si="4"/>
        <v>768.2995951417004</v>
      </c>
      <c r="AC9" s="65">
        <f t="shared" si="5"/>
        <v>11.913097433735574</v>
      </c>
      <c r="AD9" s="71"/>
      <c r="AE9" s="72"/>
      <c r="AF9" s="73"/>
      <c r="AG9" s="73"/>
      <c r="AH9" s="74">
        <v>2260748.5</v>
      </c>
      <c r="AI9" s="75">
        <v>189770</v>
      </c>
      <c r="AJ9" s="76">
        <f t="shared" si="6"/>
        <v>11.913097433735574</v>
      </c>
    </row>
    <row r="10" spans="1:36" s="29" customFormat="1" ht="11.25">
      <c r="A10" s="32">
        <v>4</v>
      </c>
      <c r="B10" s="88"/>
      <c r="C10" s="78" t="s">
        <v>109</v>
      </c>
      <c r="D10" s="79" t="s">
        <v>42</v>
      </c>
      <c r="E10" s="80" t="s">
        <v>110</v>
      </c>
      <c r="F10" s="81">
        <v>42832</v>
      </c>
      <c r="G10" s="57" t="s">
        <v>46</v>
      </c>
      <c r="H10" s="82">
        <v>330</v>
      </c>
      <c r="I10" s="82">
        <v>334</v>
      </c>
      <c r="J10" s="99">
        <v>334</v>
      </c>
      <c r="K10" s="59">
        <v>3</v>
      </c>
      <c r="L10" s="60">
        <v>133669</v>
      </c>
      <c r="M10" s="61">
        <v>11117</v>
      </c>
      <c r="N10" s="60">
        <v>464221</v>
      </c>
      <c r="O10" s="61">
        <v>36570</v>
      </c>
      <c r="P10" s="60">
        <v>635110</v>
      </c>
      <c r="Q10" s="61">
        <v>49394</v>
      </c>
      <c r="R10" s="62">
        <f t="shared" si="0"/>
        <v>1233000</v>
      </c>
      <c r="S10" s="63">
        <f t="shared" si="1"/>
        <v>97081</v>
      </c>
      <c r="T10" s="64">
        <f t="shared" si="2"/>
        <v>290.6616766467066</v>
      </c>
      <c r="U10" s="65">
        <f t="shared" si="3"/>
        <v>12.700734438252594</v>
      </c>
      <c r="V10" s="66">
        <v>1373290</v>
      </c>
      <c r="W10" s="67">
        <v>107108</v>
      </c>
      <c r="X10" s="68">
        <f aca="true" t="shared" si="7" ref="X10:Y12">IF(V10&lt;&gt;0,-(V10-R10)/V10,"")</f>
        <v>-0.10215613599458236</v>
      </c>
      <c r="Y10" s="68">
        <f t="shared" si="7"/>
        <v>-0.09361578967023938</v>
      </c>
      <c r="Z10" s="69">
        <v>1984062</v>
      </c>
      <c r="AA10" s="70">
        <v>167189</v>
      </c>
      <c r="AB10" s="64">
        <f t="shared" si="4"/>
        <v>500.5658682634731</v>
      </c>
      <c r="AC10" s="65">
        <f t="shared" si="5"/>
        <v>11.86718025707433</v>
      </c>
      <c r="AD10" s="83">
        <v>2633242</v>
      </c>
      <c r="AE10" s="84">
        <v>219793</v>
      </c>
      <c r="AF10" s="73">
        <f aca="true" t="shared" si="8" ref="AF10:AG12">IF(AD10&lt;&gt;0,-(AD10-Z10)/AD10,"")</f>
        <v>-0.24653260125730944</v>
      </c>
      <c r="AG10" s="73">
        <f t="shared" si="8"/>
        <v>-0.23933428271146032</v>
      </c>
      <c r="AH10" s="85">
        <v>8222082</v>
      </c>
      <c r="AI10" s="86">
        <v>676410</v>
      </c>
      <c r="AJ10" s="76">
        <f t="shared" si="6"/>
        <v>12.15547079434071</v>
      </c>
    </row>
    <row r="11" spans="1:36" s="29" customFormat="1" ht="11.25">
      <c r="A11" s="32">
        <v>5</v>
      </c>
      <c r="B11" s="88"/>
      <c r="C11" s="78" t="s">
        <v>101</v>
      </c>
      <c r="D11" s="79" t="s">
        <v>38</v>
      </c>
      <c r="E11" s="80" t="s">
        <v>102</v>
      </c>
      <c r="F11" s="81">
        <v>42825</v>
      </c>
      <c r="G11" s="57" t="s">
        <v>48</v>
      </c>
      <c r="H11" s="82">
        <v>269</v>
      </c>
      <c r="I11" s="82">
        <v>198</v>
      </c>
      <c r="J11" s="99">
        <v>198</v>
      </c>
      <c r="K11" s="59">
        <v>4</v>
      </c>
      <c r="L11" s="60">
        <v>39817.31</v>
      </c>
      <c r="M11" s="61">
        <v>3350</v>
      </c>
      <c r="N11" s="60">
        <v>188601.87</v>
      </c>
      <c r="O11" s="61">
        <v>15766</v>
      </c>
      <c r="P11" s="60">
        <v>290404.51</v>
      </c>
      <c r="Q11" s="61">
        <v>24565</v>
      </c>
      <c r="R11" s="62">
        <f t="shared" si="0"/>
        <v>518823.69</v>
      </c>
      <c r="S11" s="63">
        <f t="shared" si="1"/>
        <v>43681</v>
      </c>
      <c r="T11" s="64">
        <f t="shared" si="2"/>
        <v>220.61111111111111</v>
      </c>
      <c r="U11" s="65">
        <f t="shared" si="3"/>
        <v>11.87755980861244</v>
      </c>
      <c r="V11" s="66">
        <v>679238.56</v>
      </c>
      <c r="W11" s="67">
        <v>51496</v>
      </c>
      <c r="X11" s="68">
        <f t="shared" si="7"/>
        <v>-0.23616867393394161</v>
      </c>
      <c r="Y11" s="68">
        <f t="shared" si="7"/>
        <v>-0.15175935995028741</v>
      </c>
      <c r="Z11" s="69">
        <v>890568.54</v>
      </c>
      <c r="AA11" s="70">
        <v>79213</v>
      </c>
      <c r="AB11" s="64">
        <f t="shared" si="4"/>
        <v>400.0656565656566</v>
      </c>
      <c r="AC11" s="65">
        <f t="shared" si="5"/>
        <v>11.242706878921389</v>
      </c>
      <c r="AD11" s="83">
        <v>1282257</v>
      </c>
      <c r="AE11" s="84">
        <v>103311</v>
      </c>
      <c r="AF11" s="73">
        <f t="shared" si="8"/>
        <v>-0.3054679834073824</v>
      </c>
      <c r="AG11" s="73">
        <f t="shared" si="8"/>
        <v>-0.23325686519344505</v>
      </c>
      <c r="AH11" s="85">
        <v>6340965.62</v>
      </c>
      <c r="AI11" s="86">
        <v>511593</v>
      </c>
      <c r="AJ11" s="76">
        <f t="shared" si="6"/>
        <v>12.394551176423446</v>
      </c>
    </row>
    <row r="12" spans="1:36" s="29" customFormat="1" ht="11.25">
      <c r="A12" s="32">
        <v>6</v>
      </c>
      <c r="B12" s="52"/>
      <c r="C12" s="53" t="s">
        <v>74</v>
      </c>
      <c r="D12" s="54" t="s">
        <v>43</v>
      </c>
      <c r="E12" s="55" t="s">
        <v>74</v>
      </c>
      <c r="F12" s="56">
        <v>42782</v>
      </c>
      <c r="G12" s="57" t="s">
        <v>39</v>
      </c>
      <c r="H12" s="58">
        <v>393</v>
      </c>
      <c r="I12" s="58">
        <v>74</v>
      </c>
      <c r="J12" s="99">
        <v>74</v>
      </c>
      <c r="K12" s="59">
        <v>10</v>
      </c>
      <c r="L12" s="60">
        <v>28909.54</v>
      </c>
      <c r="M12" s="61">
        <v>3162</v>
      </c>
      <c r="N12" s="60">
        <v>60367.41</v>
      </c>
      <c r="O12" s="61">
        <v>6313</v>
      </c>
      <c r="P12" s="60">
        <v>83586.78</v>
      </c>
      <c r="Q12" s="61">
        <v>8537</v>
      </c>
      <c r="R12" s="62">
        <f t="shared" si="0"/>
        <v>172863.73</v>
      </c>
      <c r="S12" s="63">
        <f t="shared" si="1"/>
        <v>18012</v>
      </c>
      <c r="T12" s="64">
        <f t="shared" si="2"/>
        <v>243.40540540540542</v>
      </c>
      <c r="U12" s="65">
        <f t="shared" si="3"/>
        <v>9.597142460581836</v>
      </c>
      <c r="V12" s="66">
        <v>338143.35</v>
      </c>
      <c r="W12" s="67">
        <v>33906</v>
      </c>
      <c r="X12" s="68">
        <f t="shared" si="7"/>
        <v>-0.4887856585084402</v>
      </c>
      <c r="Y12" s="68">
        <f t="shared" si="7"/>
        <v>-0.4687665899840736</v>
      </c>
      <c r="Z12" s="69">
        <v>288196.05</v>
      </c>
      <c r="AA12" s="70">
        <v>30947</v>
      </c>
      <c r="AB12" s="64">
        <f t="shared" si="4"/>
        <v>418.2027027027027</v>
      </c>
      <c r="AC12" s="65">
        <f t="shared" si="5"/>
        <v>9.312568261867062</v>
      </c>
      <c r="AD12" s="71">
        <v>604639</v>
      </c>
      <c r="AE12" s="72">
        <v>62358</v>
      </c>
      <c r="AF12" s="73">
        <f t="shared" si="8"/>
        <v>-0.5233584833264147</v>
      </c>
      <c r="AG12" s="73">
        <f t="shared" si="8"/>
        <v>-0.5037204528689182</v>
      </c>
      <c r="AH12" s="74">
        <v>85274126.38</v>
      </c>
      <c r="AI12" s="75">
        <v>7345697</v>
      </c>
      <c r="AJ12" s="76">
        <f t="shared" si="6"/>
        <v>11.608718189710247</v>
      </c>
    </row>
    <row r="13" spans="1:36" s="29" customFormat="1" ht="11.25">
      <c r="A13" s="32">
        <v>7</v>
      </c>
      <c r="B13" s="77" t="s">
        <v>33</v>
      </c>
      <c r="C13" s="78" t="s">
        <v>133</v>
      </c>
      <c r="D13" s="79" t="s">
        <v>34</v>
      </c>
      <c r="E13" s="80" t="s">
        <v>134</v>
      </c>
      <c r="F13" s="81">
        <v>42846</v>
      </c>
      <c r="G13" s="57" t="s">
        <v>37</v>
      </c>
      <c r="H13" s="82">
        <v>82</v>
      </c>
      <c r="I13" s="82">
        <v>82</v>
      </c>
      <c r="J13" s="99">
        <v>82</v>
      </c>
      <c r="K13" s="59">
        <v>1</v>
      </c>
      <c r="L13" s="60">
        <v>50987</v>
      </c>
      <c r="M13" s="61">
        <v>3575</v>
      </c>
      <c r="N13" s="60">
        <v>85458</v>
      </c>
      <c r="O13" s="61">
        <v>5896</v>
      </c>
      <c r="P13" s="60">
        <v>70200</v>
      </c>
      <c r="Q13" s="61">
        <v>5011</v>
      </c>
      <c r="R13" s="62">
        <f t="shared" si="0"/>
        <v>206645</v>
      </c>
      <c r="S13" s="63">
        <f t="shared" si="1"/>
        <v>14482</v>
      </c>
      <c r="T13" s="64">
        <f t="shared" si="2"/>
        <v>176.609756097561</v>
      </c>
      <c r="U13" s="65">
        <f t="shared" si="3"/>
        <v>14.269092666758734</v>
      </c>
      <c r="V13" s="66"/>
      <c r="W13" s="67"/>
      <c r="X13" s="68"/>
      <c r="Y13" s="68"/>
      <c r="Z13" s="69">
        <v>348327</v>
      </c>
      <c r="AA13" s="87">
        <v>26619</v>
      </c>
      <c r="AB13" s="64">
        <f t="shared" si="4"/>
        <v>324.6219512195122</v>
      </c>
      <c r="AC13" s="65">
        <f t="shared" si="5"/>
        <v>13.085653104925054</v>
      </c>
      <c r="AD13" s="83"/>
      <c r="AE13" s="84"/>
      <c r="AF13" s="73"/>
      <c r="AG13" s="73"/>
      <c r="AH13" s="85">
        <v>348327</v>
      </c>
      <c r="AI13" s="86">
        <v>26619</v>
      </c>
      <c r="AJ13" s="76">
        <f t="shared" si="6"/>
        <v>13.085653104925054</v>
      </c>
    </row>
    <row r="14" spans="1:36" s="29" customFormat="1" ht="11.25">
      <c r="A14" s="32">
        <v>8</v>
      </c>
      <c r="B14" s="52"/>
      <c r="C14" s="53" t="s">
        <v>115</v>
      </c>
      <c r="D14" s="54" t="s">
        <v>40</v>
      </c>
      <c r="E14" s="55" t="s">
        <v>115</v>
      </c>
      <c r="F14" s="56">
        <v>42839</v>
      </c>
      <c r="G14" s="57" t="s">
        <v>39</v>
      </c>
      <c r="H14" s="58">
        <v>174</v>
      </c>
      <c r="I14" s="58">
        <v>136</v>
      </c>
      <c r="J14" s="99">
        <v>136</v>
      </c>
      <c r="K14" s="59">
        <v>2</v>
      </c>
      <c r="L14" s="60">
        <v>41693.08</v>
      </c>
      <c r="M14" s="61">
        <v>3194</v>
      </c>
      <c r="N14" s="60">
        <v>72399.94</v>
      </c>
      <c r="O14" s="61">
        <v>5035</v>
      </c>
      <c r="P14" s="60">
        <v>61391.56</v>
      </c>
      <c r="Q14" s="61">
        <v>4674</v>
      </c>
      <c r="R14" s="62">
        <f t="shared" si="0"/>
        <v>175484.58000000002</v>
      </c>
      <c r="S14" s="63">
        <f t="shared" si="1"/>
        <v>12903</v>
      </c>
      <c r="T14" s="64">
        <f t="shared" si="2"/>
        <v>94.875</v>
      </c>
      <c r="U14" s="65">
        <f t="shared" si="3"/>
        <v>13.600292955126715</v>
      </c>
      <c r="V14" s="66">
        <v>273788.03</v>
      </c>
      <c r="W14" s="67">
        <v>21269</v>
      </c>
      <c r="X14" s="68">
        <f aca="true" t="shared" si="9" ref="X14:Y16">IF(V14&lt;&gt;0,-(V14-R14)/V14,"")</f>
        <v>-0.35904948072419385</v>
      </c>
      <c r="Y14" s="68">
        <f t="shared" si="9"/>
        <v>-0.3933424232450985</v>
      </c>
      <c r="Z14" s="69">
        <v>278361.65</v>
      </c>
      <c r="AA14" s="70">
        <v>22606</v>
      </c>
      <c r="AB14" s="64">
        <f t="shared" si="4"/>
        <v>166.22058823529412</v>
      </c>
      <c r="AC14" s="65">
        <f t="shared" si="5"/>
        <v>12.313618066000178</v>
      </c>
      <c r="AD14" s="71">
        <v>520682.19</v>
      </c>
      <c r="AE14" s="72">
        <v>43975</v>
      </c>
      <c r="AF14" s="73">
        <f aca="true" t="shared" si="10" ref="AF14:AG16">IF(AD14&lt;&gt;0,-(AD14-Z14)/AD14,"")</f>
        <v>-0.4653904908865809</v>
      </c>
      <c r="AG14" s="73">
        <f t="shared" si="10"/>
        <v>-0.4859351904491188</v>
      </c>
      <c r="AH14" s="74">
        <v>799043.84</v>
      </c>
      <c r="AI14" s="75">
        <v>66581</v>
      </c>
      <c r="AJ14" s="76">
        <f t="shared" si="6"/>
        <v>12.00107898649765</v>
      </c>
    </row>
    <row r="15" spans="1:36" s="29" customFormat="1" ht="11.25">
      <c r="A15" s="32">
        <v>9</v>
      </c>
      <c r="B15" s="52"/>
      <c r="C15" s="78" t="s">
        <v>72</v>
      </c>
      <c r="D15" s="79" t="s">
        <v>42</v>
      </c>
      <c r="E15" s="80" t="s">
        <v>72</v>
      </c>
      <c r="F15" s="81">
        <v>42818</v>
      </c>
      <c r="G15" s="57" t="s">
        <v>37</v>
      </c>
      <c r="H15" s="82">
        <v>369</v>
      </c>
      <c r="I15" s="82">
        <v>82</v>
      </c>
      <c r="J15" s="99">
        <v>82</v>
      </c>
      <c r="K15" s="59">
        <v>5</v>
      </c>
      <c r="L15" s="60">
        <v>28793</v>
      </c>
      <c r="M15" s="61">
        <v>2368</v>
      </c>
      <c r="N15" s="60">
        <v>48244</v>
      </c>
      <c r="O15" s="61">
        <v>3987</v>
      </c>
      <c r="P15" s="60">
        <v>44607</v>
      </c>
      <c r="Q15" s="61">
        <v>3601</v>
      </c>
      <c r="R15" s="62">
        <f t="shared" si="0"/>
        <v>121644</v>
      </c>
      <c r="S15" s="63">
        <f t="shared" si="1"/>
        <v>9956</v>
      </c>
      <c r="T15" s="64">
        <f t="shared" si="2"/>
        <v>121.41463414634147</v>
      </c>
      <c r="U15" s="65">
        <f t="shared" si="3"/>
        <v>12.218159903575733</v>
      </c>
      <c r="V15" s="66">
        <v>330465</v>
      </c>
      <c r="W15" s="67">
        <v>27265</v>
      </c>
      <c r="X15" s="68">
        <f t="shared" si="9"/>
        <v>-0.6319005038355046</v>
      </c>
      <c r="Y15" s="68">
        <f t="shared" si="9"/>
        <v>-0.6348432055749129</v>
      </c>
      <c r="Z15" s="69">
        <v>211576</v>
      </c>
      <c r="AA15" s="87">
        <v>18327</v>
      </c>
      <c r="AB15" s="64">
        <f t="shared" si="4"/>
        <v>223.5</v>
      </c>
      <c r="AC15" s="65">
        <f t="shared" si="5"/>
        <v>11.544497189938342</v>
      </c>
      <c r="AD15" s="83">
        <v>664792</v>
      </c>
      <c r="AE15" s="84">
        <v>58449</v>
      </c>
      <c r="AF15" s="73">
        <f t="shared" si="10"/>
        <v>-0.6817410558490475</v>
      </c>
      <c r="AG15" s="73">
        <f t="shared" si="10"/>
        <v>-0.6864445927218601</v>
      </c>
      <c r="AH15" s="85">
        <v>6545470</v>
      </c>
      <c r="AI15" s="86">
        <v>563406</v>
      </c>
      <c r="AJ15" s="76">
        <f t="shared" si="6"/>
        <v>11.61767890295808</v>
      </c>
    </row>
    <row r="16" spans="1:36" s="29" customFormat="1" ht="11.25">
      <c r="A16" s="32">
        <v>10</v>
      </c>
      <c r="B16" s="52"/>
      <c r="C16" s="78" t="s">
        <v>108</v>
      </c>
      <c r="D16" s="79" t="s">
        <v>43</v>
      </c>
      <c r="E16" s="80" t="s">
        <v>108</v>
      </c>
      <c r="F16" s="81">
        <v>42832</v>
      </c>
      <c r="G16" s="57" t="s">
        <v>37</v>
      </c>
      <c r="H16" s="82">
        <v>256</v>
      </c>
      <c r="I16" s="82">
        <v>108</v>
      </c>
      <c r="J16" s="99">
        <v>108</v>
      </c>
      <c r="K16" s="59">
        <v>3</v>
      </c>
      <c r="L16" s="60">
        <v>25381</v>
      </c>
      <c r="M16" s="61">
        <v>2117</v>
      </c>
      <c r="N16" s="60">
        <v>44784</v>
      </c>
      <c r="O16" s="61">
        <v>3708</v>
      </c>
      <c r="P16" s="60">
        <v>58406</v>
      </c>
      <c r="Q16" s="61">
        <v>4835</v>
      </c>
      <c r="R16" s="62">
        <f t="shared" si="0"/>
        <v>128571</v>
      </c>
      <c r="S16" s="63">
        <f t="shared" si="1"/>
        <v>10660</v>
      </c>
      <c r="T16" s="64">
        <f t="shared" si="2"/>
        <v>98.70370370370371</v>
      </c>
      <c r="U16" s="65">
        <f t="shared" si="3"/>
        <v>12.061069418386491</v>
      </c>
      <c r="V16" s="66">
        <v>363163</v>
      </c>
      <c r="W16" s="67">
        <v>30187</v>
      </c>
      <c r="X16" s="68">
        <f t="shared" si="9"/>
        <v>-0.6459688900025609</v>
      </c>
      <c r="Y16" s="68">
        <f t="shared" si="9"/>
        <v>-0.646867857024547</v>
      </c>
      <c r="Z16" s="69">
        <v>205880</v>
      </c>
      <c r="AA16" s="87">
        <v>17962</v>
      </c>
      <c r="AB16" s="64">
        <f t="shared" si="4"/>
        <v>166.3148148148148</v>
      </c>
      <c r="AC16" s="65">
        <f t="shared" si="5"/>
        <v>11.461975281149092</v>
      </c>
      <c r="AD16" s="83">
        <v>644019</v>
      </c>
      <c r="AE16" s="84">
        <v>56338</v>
      </c>
      <c r="AF16" s="73">
        <f t="shared" si="10"/>
        <v>-0.6803199905592847</v>
      </c>
      <c r="AG16" s="73">
        <f t="shared" si="10"/>
        <v>-0.6811743405871703</v>
      </c>
      <c r="AH16" s="85">
        <v>2106763</v>
      </c>
      <c r="AI16" s="86">
        <v>182177</v>
      </c>
      <c r="AJ16" s="76">
        <f t="shared" si="6"/>
        <v>11.564374207501496</v>
      </c>
    </row>
    <row r="17" spans="1:36" s="29" customFormat="1" ht="11.25">
      <c r="A17" s="32">
        <v>11</v>
      </c>
      <c r="B17" s="77" t="s">
        <v>33</v>
      </c>
      <c r="C17" s="78" t="s">
        <v>131</v>
      </c>
      <c r="D17" s="79" t="s">
        <v>43</v>
      </c>
      <c r="E17" s="80" t="s">
        <v>131</v>
      </c>
      <c r="F17" s="81">
        <v>42846</v>
      </c>
      <c r="G17" s="57" t="s">
        <v>48</v>
      </c>
      <c r="H17" s="82">
        <v>101</v>
      </c>
      <c r="I17" s="82">
        <v>101</v>
      </c>
      <c r="J17" s="99">
        <v>101</v>
      </c>
      <c r="K17" s="59">
        <v>1</v>
      </c>
      <c r="L17" s="60">
        <v>19936.63</v>
      </c>
      <c r="M17" s="61">
        <v>1747</v>
      </c>
      <c r="N17" s="60">
        <v>42044.76</v>
      </c>
      <c r="O17" s="61">
        <v>3436</v>
      </c>
      <c r="P17" s="60">
        <v>47013.71</v>
      </c>
      <c r="Q17" s="61">
        <v>3946</v>
      </c>
      <c r="R17" s="62">
        <f t="shared" si="0"/>
        <v>108995.1</v>
      </c>
      <c r="S17" s="63">
        <f t="shared" si="1"/>
        <v>9129</v>
      </c>
      <c r="T17" s="64">
        <f t="shared" si="2"/>
        <v>90.38613861386139</v>
      </c>
      <c r="U17" s="65">
        <f t="shared" si="3"/>
        <v>11.939434768320737</v>
      </c>
      <c r="V17" s="66"/>
      <c r="W17" s="67"/>
      <c r="X17" s="68"/>
      <c r="Y17" s="68"/>
      <c r="Z17" s="69">
        <v>182000.19</v>
      </c>
      <c r="AA17" s="70">
        <v>16126</v>
      </c>
      <c r="AB17" s="64">
        <f t="shared" si="4"/>
        <v>159.66336633663366</v>
      </c>
      <c r="AC17" s="65">
        <f t="shared" si="5"/>
        <v>11.286133573111746</v>
      </c>
      <c r="AD17" s="83"/>
      <c r="AE17" s="84"/>
      <c r="AF17" s="73"/>
      <c r="AG17" s="73"/>
      <c r="AH17" s="85">
        <v>182000.19</v>
      </c>
      <c r="AI17" s="86">
        <v>16126</v>
      </c>
      <c r="AJ17" s="76">
        <f t="shared" si="6"/>
        <v>11.286133573111746</v>
      </c>
    </row>
    <row r="18" spans="1:36" s="29" customFormat="1" ht="11.25">
      <c r="A18" s="32">
        <v>12</v>
      </c>
      <c r="B18" s="77" t="s">
        <v>33</v>
      </c>
      <c r="C18" s="78" t="s">
        <v>135</v>
      </c>
      <c r="D18" s="79" t="s">
        <v>43</v>
      </c>
      <c r="E18" s="80" t="s">
        <v>136</v>
      </c>
      <c r="F18" s="81">
        <v>42846</v>
      </c>
      <c r="G18" s="57" t="s">
        <v>46</v>
      </c>
      <c r="H18" s="82">
        <v>44</v>
      </c>
      <c r="I18" s="82">
        <v>44</v>
      </c>
      <c r="J18" s="99">
        <v>44</v>
      </c>
      <c r="K18" s="59">
        <v>1</v>
      </c>
      <c r="L18" s="60">
        <v>40611</v>
      </c>
      <c r="M18" s="61">
        <v>2548</v>
      </c>
      <c r="N18" s="60">
        <v>59110</v>
      </c>
      <c r="O18" s="61">
        <v>3623</v>
      </c>
      <c r="P18" s="60">
        <v>46344</v>
      </c>
      <c r="Q18" s="61">
        <v>2956</v>
      </c>
      <c r="R18" s="62">
        <f t="shared" si="0"/>
        <v>146065</v>
      </c>
      <c r="S18" s="63">
        <f t="shared" si="1"/>
        <v>9127</v>
      </c>
      <c r="T18" s="64">
        <f t="shared" si="2"/>
        <v>207.4318181818182</v>
      </c>
      <c r="U18" s="65">
        <f t="shared" si="3"/>
        <v>16.003615645885834</v>
      </c>
      <c r="V18" s="66"/>
      <c r="W18" s="67"/>
      <c r="X18" s="68"/>
      <c r="Y18" s="68"/>
      <c r="Z18" s="69">
        <v>231662</v>
      </c>
      <c r="AA18" s="70">
        <v>15875</v>
      </c>
      <c r="AB18" s="64">
        <f t="shared" si="4"/>
        <v>360.79545454545456</v>
      </c>
      <c r="AC18" s="65">
        <f t="shared" si="5"/>
        <v>14.59288188976378</v>
      </c>
      <c r="AD18" s="83"/>
      <c r="AE18" s="84"/>
      <c r="AF18" s="73"/>
      <c r="AG18" s="73"/>
      <c r="AH18" s="85">
        <v>231662</v>
      </c>
      <c r="AI18" s="86">
        <v>15875</v>
      </c>
      <c r="AJ18" s="76">
        <f t="shared" si="6"/>
        <v>14.59288188976378</v>
      </c>
    </row>
    <row r="19" spans="1:36" s="29" customFormat="1" ht="11.25">
      <c r="A19" s="32">
        <v>13</v>
      </c>
      <c r="B19" s="77" t="s">
        <v>33</v>
      </c>
      <c r="C19" s="53" t="s">
        <v>124</v>
      </c>
      <c r="D19" s="54" t="s">
        <v>47</v>
      </c>
      <c r="E19" s="55" t="s">
        <v>125</v>
      </c>
      <c r="F19" s="56">
        <v>42846</v>
      </c>
      <c r="G19" s="57" t="s">
        <v>35</v>
      </c>
      <c r="H19" s="58">
        <v>44</v>
      </c>
      <c r="I19" s="58">
        <v>44</v>
      </c>
      <c r="J19" s="99">
        <v>44</v>
      </c>
      <c r="K19" s="59">
        <v>1</v>
      </c>
      <c r="L19" s="60">
        <v>22684.4</v>
      </c>
      <c r="M19" s="61">
        <v>1474</v>
      </c>
      <c r="N19" s="60">
        <v>35307.99</v>
      </c>
      <c r="O19" s="61">
        <v>2405</v>
      </c>
      <c r="P19" s="60">
        <v>28321.46</v>
      </c>
      <c r="Q19" s="61">
        <v>1930</v>
      </c>
      <c r="R19" s="62">
        <f t="shared" si="0"/>
        <v>86313.85</v>
      </c>
      <c r="S19" s="63">
        <f t="shared" si="1"/>
        <v>5809</v>
      </c>
      <c r="T19" s="64">
        <f t="shared" si="2"/>
        <v>132.02272727272728</v>
      </c>
      <c r="U19" s="65">
        <f t="shared" si="3"/>
        <v>14.858641762781891</v>
      </c>
      <c r="V19" s="66"/>
      <c r="W19" s="67"/>
      <c r="X19" s="68"/>
      <c r="Y19" s="68"/>
      <c r="Z19" s="69">
        <v>135829.17</v>
      </c>
      <c r="AA19" s="70">
        <v>9564</v>
      </c>
      <c r="AB19" s="64">
        <f t="shared" si="4"/>
        <v>217.36363636363637</v>
      </c>
      <c r="AC19" s="65">
        <f t="shared" si="5"/>
        <v>14.202129861982435</v>
      </c>
      <c r="AD19" s="71"/>
      <c r="AE19" s="72"/>
      <c r="AF19" s="73"/>
      <c r="AG19" s="73"/>
      <c r="AH19" s="74">
        <v>135829.17</v>
      </c>
      <c r="AI19" s="75">
        <v>9564</v>
      </c>
      <c r="AJ19" s="76">
        <f t="shared" si="6"/>
        <v>14.202129861982435</v>
      </c>
    </row>
    <row r="20" spans="1:36" s="29" customFormat="1" ht="11.25">
      <c r="A20" s="32">
        <v>14</v>
      </c>
      <c r="B20" s="77" t="s">
        <v>33</v>
      </c>
      <c r="C20" s="53" t="s">
        <v>121</v>
      </c>
      <c r="D20" s="54" t="s">
        <v>40</v>
      </c>
      <c r="E20" s="55" t="s">
        <v>121</v>
      </c>
      <c r="F20" s="56">
        <v>42846</v>
      </c>
      <c r="G20" s="57" t="s">
        <v>49</v>
      </c>
      <c r="H20" s="58">
        <v>57</v>
      </c>
      <c r="I20" s="58">
        <v>57</v>
      </c>
      <c r="J20" s="99">
        <v>57</v>
      </c>
      <c r="K20" s="59">
        <v>1</v>
      </c>
      <c r="L20" s="60">
        <v>8098.5</v>
      </c>
      <c r="M20" s="61">
        <v>704</v>
      </c>
      <c r="N20" s="60">
        <v>22512.13</v>
      </c>
      <c r="O20" s="61">
        <v>1888</v>
      </c>
      <c r="P20" s="60">
        <v>31554.18</v>
      </c>
      <c r="Q20" s="61">
        <v>2637</v>
      </c>
      <c r="R20" s="62">
        <f t="shared" si="0"/>
        <v>62164.81</v>
      </c>
      <c r="S20" s="63">
        <f t="shared" si="1"/>
        <v>5229</v>
      </c>
      <c r="T20" s="64">
        <f t="shared" si="2"/>
        <v>91.73684210526316</v>
      </c>
      <c r="U20" s="65">
        <f t="shared" si="3"/>
        <v>11.888470070759228</v>
      </c>
      <c r="V20" s="66"/>
      <c r="W20" s="67"/>
      <c r="X20" s="68"/>
      <c r="Y20" s="68"/>
      <c r="Z20" s="69">
        <v>99851.21</v>
      </c>
      <c r="AA20" s="87">
        <v>9046</v>
      </c>
      <c r="AB20" s="64">
        <f t="shared" si="4"/>
        <v>158.7017543859649</v>
      </c>
      <c r="AC20" s="65">
        <f t="shared" si="5"/>
        <v>11.038161618394872</v>
      </c>
      <c r="AD20" s="71"/>
      <c r="AE20" s="72"/>
      <c r="AF20" s="73"/>
      <c r="AG20" s="73"/>
      <c r="AH20" s="85">
        <v>99851.21</v>
      </c>
      <c r="AI20" s="86">
        <v>9046</v>
      </c>
      <c r="AJ20" s="76">
        <f t="shared" si="6"/>
        <v>11.038161618394872</v>
      </c>
    </row>
    <row r="21" spans="1:36" s="29" customFormat="1" ht="11.25">
      <c r="A21" s="32">
        <v>15</v>
      </c>
      <c r="B21" s="52"/>
      <c r="C21" s="78" t="s">
        <v>104</v>
      </c>
      <c r="D21" s="79" t="s">
        <v>47</v>
      </c>
      <c r="E21" s="80" t="s">
        <v>103</v>
      </c>
      <c r="F21" s="81">
        <v>42825</v>
      </c>
      <c r="G21" s="57" t="s">
        <v>37</v>
      </c>
      <c r="H21" s="82">
        <v>259</v>
      </c>
      <c r="I21" s="82">
        <v>50</v>
      </c>
      <c r="J21" s="99">
        <v>50</v>
      </c>
      <c r="K21" s="59">
        <v>4</v>
      </c>
      <c r="L21" s="60">
        <v>18446</v>
      </c>
      <c r="M21" s="61">
        <v>1161</v>
      </c>
      <c r="N21" s="60">
        <v>28059</v>
      </c>
      <c r="O21" s="61">
        <v>1753</v>
      </c>
      <c r="P21" s="60">
        <v>20165</v>
      </c>
      <c r="Q21" s="61">
        <v>1382</v>
      </c>
      <c r="R21" s="62">
        <f t="shared" si="0"/>
        <v>66670</v>
      </c>
      <c r="S21" s="63">
        <f t="shared" si="1"/>
        <v>4296</v>
      </c>
      <c r="T21" s="64">
        <f t="shared" si="2"/>
        <v>85.92</v>
      </c>
      <c r="U21" s="65">
        <f t="shared" si="3"/>
        <v>15.519087523277467</v>
      </c>
      <c r="V21" s="66">
        <v>280540</v>
      </c>
      <c r="W21" s="67">
        <v>19967</v>
      </c>
      <c r="X21" s="68">
        <f>IF(V21&lt;&gt;0,-(V21-R21)/V21,"")</f>
        <v>-0.7623511798673986</v>
      </c>
      <c r="Y21" s="68">
        <f>IF(W21&lt;&gt;0,-(W21-S21)/W21,"")</f>
        <v>-0.7848449942404968</v>
      </c>
      <c r="Z21" s="69">
        <v>116839</v>
      </c>
      <c r="AA21" s="87">
        <v>8096</v>
      </c>
      <c r="AB21" s="64">
        <f t="shared" si="4"/>
        <v>161.92</v>
      </c>
      <c r="AC21" s="65">
        <f t="shared" si="5"/>
        <v>14.431694664031621</v>
      </c>
      <c r="AD21" s="83">
        <v>530094</v>
      </c>
      <c r="AE21" s="84">
        <v>40437</v>
      </c>
      <c r="AF21" s="73">
        <f>IF(AD21&lt;&gt;0,-(AD21-Z21)/AD21,"")</f>
        <v>-0.7795881485170555</v>
      </c>
      <c r="AG21" s="73">
        <f>IF(AE21&lt;&gt;0,-(AE21-AA21)/AE21,"")</f>
        <v>-0.7997873234908623</v>
      </c>
      <c r="AH21" s="85">
        <v>4514897</v>
      </c>
      <c r="AI21" s="86">
        <v>325583</v>
      </c>
      <c r="AJ21" s="76">
        <f t="shared" si="6"/>
        <v>13.867115297788889</v>
      </c>
    </row>
    <row r="22" spans="1:36" s="29" customFormat="1" ht="11.25">
      <c r="A22" s="32">
        <v>16</v>
      </c>
      <c r="B22" s="77" t="s">
        <v>33</v>
      </c>
      <c r="C22" s="53" t="s">
        <v>130</v>
      </c>
      <c r="D22" s="54" t="s">
        <v>34</v>
      </c>
      <c r="E22" s="55" t="s">
        <v>71</v>
      </c>
      <c r="F22" s="56">
        <v>42846</v>
      </c>
      <c r="G22" s="57" t="s">
        <v>44</v>
      </c>
      <c r="H22" s="58">
        <v>37</v>
      </c>
      <c r="I22" s="58">
        <v>37</v>
      </c>
      <c r="J22" s="99">
        <v>37</v>
      </c>
      <c r="K22" s="59">
        <v>1</v>
      </c>
      <c r="L22" s="60">
        <v>22246.7</v>
      </c>
      <c r="M22" s="61">
        <v>1303</v>
      </c>
      <c r="N22" s="60">
        <v>33641.36</v>
      </c>
      <c r="O22" s="61">
        <v>1952</v>
      </c>
      <c r="P22" s="60">
        <v>26192.35</v>
      </c>
      <c r="Q22" s="61">
        <v>1567</v>
      </c>
      <c r="R22" s="62">
        <f t="shared" si="0"/>
        <v>82080.41</v>
      </c>
      <c r="S22" s="63">
        <f t="shared" si="1"/>
        <v>4822</v>
      </c>
      <c r="T22" s="64">
        <f t="shared" si="2"/>
        <v>130.32432432432432</v>
      </c>
      <c r="U22" s="65">
        <f t="shared" si="3"/>
        <v>17.022067606802157</v>
      </c>
      <c r="V22" s="66"/>
      <c r="W22" s="67"/>
      <c r="X22" s="68"/>
      <c r="Y22" s="68"/>
      <c r="Z22" s="69">
        <v>120461.37</v>
      </c>
      <c r="AA22" s="70">
        <v>7754</v>
      </c>
      <c r="AB22" s="64">
        <f t="shared" si="4"/>
        <v>209.56756756756758</v>
      </c>
      <c r="AC22" s="65">
        <f t="shared" si="5"/>
        <v>15.535384317771472</v>
      </c>
      <c r="AD22" s="71"/>
      <c r="AE22" s="72"/>
      <c r="AF22" s="73"/>
      <c r="AG22" s="73"/>
      <c r="AH22" s="71">
        <v>120461.37</v>
      </c>
      <c r="AI22" s="72">
        <v>7754</v>
      </c>
      <c r="AJ22" s="76">
        <f t="shared" si="6"/>
        <v>15.535384317771472</v>
      </c>
    </row>
    <row r="23" spans="1:36" s="29" customFormat="1" ht="11.25">
      <c r="A23" s="32">
        <v>17</v>
      </c>
      <c r="B23" s="52"/>
      <c r="C23" s="78" t="s">
        <v>41</v>
      </c>
      <c r="D23" s="79" t="s">
        <v>42</v>
      </c>
      <c r="E23" s="80" t="s">
        <v>41</v>
      </c>
      <c r="F23" s="81">
        <v>42755</v>
      </c>
      <c r="G23" s="57" t="s">
        <v>37</v>
      </c>
      <c r="H23" s="82">
        <v>249</v>
      </c>
      <c r="I23" s="82">
        <v>94</v>
      </c>
      <c r="J23" s="99">
        <v>94</v>
      </c>
      <c r="K23" s="59">
        <v>13</v>
      </c>
      <c r="L23" s="60">
        <v>668</v>
      </c>
      <c r="M23" s="61">
        <v>78</v>
      </c>
      <c r="N23" s="60">
        <v>21397</v>
      </c>
      <c r="O23" s="61">
        <v>1927</v>
      </c>
      <c r="P23" s="60">
        <v>44137</v>
      </c>
      <c r="Q23" s="61">
        <v>4140</v>
      </c>
      <c r="R23" s="62">
        <f t="shared" si="0"/>
        <v>66202</v>
      </c>
      <c r="S23" s="63">
        <f t="shared" si="1"/>
        <v>6145</v>
      </c>
      <c r="T23" s="64">
        <f t="shared" si="2"/>
        <v>65.37234042553192</v>
      </c>
      <c r="U23" s="65">
        <f t="shared" si="3"/>
        <v>10.773311635475997</v>
      </c>
      <c r="V23" s="66">
        <v>1174</v>
      </c>
      <c r="W23" s="67">
        <v>90</v>
      </c>
      <c r="X23" s="68">
        <f>IF(V23&lt;&gt;0,-(V23-R23)/V23,"")</f>
        <v>55.3901192504259</v>
      </c>
      <c r="Y23" s="68">
        <f>IF(W23&lt;&gt;0,-(W23-S23)/W23,"")</f>
        <v>67.27777777777777</v>
      </c>
      <c r="Z23" s="69">
        <v>73113</v>
      </c>
      <c r="AA23" s="87">
        <v>6906</v>
      </c>
      <c r="AB23" s="64">
        <f t="shared" si="4"/>
        <v>73.46808510638297</v>
      </c>
      <c r="AC23" s="65">
        <f t="shared" si="5"/>
        <v>10.586880973066899</v>
      </c>
      <c r="AD23" s="83">
        <v>1590</v>
      </c>
      <c r="AE23" s="84">
        <v>128</v>
      </c>
      <c r="AF23" s="73">
        <f>IF(AD23&lt;&gt;0,-(AD23-Z23)/AD23,"")</f>
        <v>44.98301886792453</v>
      </c>
      <c r="AG23" s="73">
        <f>IF(AE23&lt;&gt;0,-(AE23-AA23)/AE23,"")</f>
        <v>52.953125</v>
      </c>
      <c r="AH23" s="85">
        <v>16623612</v>
      </c>
      <c r="AI23" s="86">
        <v>1335581</v>
      </c>
      <c r="AJ23" s="76">
        <f t="shared" si="6"/>
        <v>12.446726930077622</v>
      </c>
    </row>
    <row r="24" spans="1:36" s="29" customFormat="1" ht="11.25">
      <c r="A24" s="32">
        <v>18</v>
      </c>
      <c r="B24" s="52"/>
      <c r="C24" s="53" t="s">
        <v>90</v>
      </c>
      <c r="D24" s="54" t="s">
        <v>42</v>
      </c>
      <c r="E24" s="55" t="s">
        <v>91</v>
      </c>
      <c r="F24" s="56">
        <v>42811</v>
      </c>
      <c r="G24" s="57" t="s">
        <v>39</v>
      </c>
      <c r="H24" s="58">
        <v>348</v>
      </c>
      <c r="I24" s="58">
        <v>29</v>
      </c>
      <c r="J24" s="99">
        <v>29</v>
      </c>
      <c r="K24" s="59">
        <v>6</v>
      </c>
      <c r="L24" s="60">
        <v>11493.81</v>
      </c>
      <c r="M24" s="61">
        <v>860</v>
      </c>
      <c r="N24" s="60">
        <v>16512.15</v>
      </c>
      <c r="O24" s="61">
        <v>1202</v>
      </c>
      <c r="P24" s="60">
        <v>15303.48</v>
      </c>
      <c r="Q24" s="61">
        <v>1127</v>
      </c>
      <c r="R24" s="62">
        <f t="shared" si="0"/>
        <v>43309.44</v>
      </c>
      <c r="S24" s="63">
        <f t="shared" si="1"/>
        <v>3189</v>
      </c>
      <c r="T24" s="64">
        <f t="shared" si="2"/>
        <v>109.96551724137932</v>
      </c>
      <c r="U24" s="65">
        <f t="shared" si="3"/>
        <v>13.580884289746002</v>
      </c>
      <c r="V24" s="66">
        <v>189047.38</v>
      </c>
      <c r="W24" s="67">
        <v>13820</v>
      </c>
      <c r="X24" s="68">
        <f>IF(V24&lt;&gt;0,-(V24-R24)/V24,"")</f>
        <v>-0.7709069546480888</v>
      </c>
      <c r="Y24" s="68">
        <f>IF(W24&lt;&gt;0,-(W24-S24)/W24,"")</f>
        <v>-0.7692474674384949</v>
      </c>
      <c r="Z24" s="69">
        <v>73544.8</v>
      </c>
      <c r="AA24" s="70">
        <v>5911</v>
      </c>
      <c r="AB24" s="64">
        <f t="shared" si="4"/>
        <v>203.82758620689654</v>
      </c>
      <c r="AC24" s="65">
        <f t="shared" si="5"/>
        <v>12.442023346303502</v>
      </c>
      <c r="AD24" s="71">
        <v>370741.14</v>
      </c>
      <c r="AE24" s="72">
        <v>29133</v>
      </c>
      <c r="AF24" s="73">
        <f>IF(AD24&lt;&gt;0,-(AD24-Z24)/AD24,"")</f>
        <v>-0.8016276262191998</v>
      </c>
      <c r="AG24" s="73">
        <f>IF(AE24&lt;&gt;0,-(AE24-AA24)/AE24,"")</f>
        <v>-0.797102941681255</v>
      </c>
      <c r="AH24" s="74">
        <v>8699238.15</v>
      </c>
      <c r="AI24" s="75">
        <v>721401</v>
      </c>
      <c r="AJ24" s="76">
        <f t="shared" si="6"/>
        <v>12.058810772372093</v>
      </c>
    </row>
    <row r="25" spans="1:36" s="29" customFormat="1" ht="11.25">
      <c r="A25" s="32">
        <v>19</v>
      </c>
      <c r="B25" s="77" t="s">
        <v>33</v>
      </c>
      <c r="C25" s="78" t="s">
        <v>132</v>
      </c>
      <c r="D25" s="79" t="s">
        <v>38</v>
      </c>
      <c r="E25" s="80" t="s">
        <v>132</v>
      </c>
      <c r="F25" s="81">
        <v>42846</v>
      </c>
      <c r="G25" s="57" t="s">
        <v>48</v>
      </c>
      <c r="H25" s="82">
        <v>11</v>
      </c>
      <c r="I25" s="82">
        <v>11</v>
      </c>
      <c r="J25" s="99">
        <v>11</v>
      </c>
      <c r="K25" s="59">
        <v>1</v>
      </c>
      <c r="L25" s="60">
        <v>3966</v>
      </c>
      <c r="M25" s="61">
        <v>340</v>
      </c>
      <c r="N25" s="60">
        <v>9533</v>
      </c>
      <c r="O25" s="61">
        <v>771</v>
      </c>
      <c r="P25" s="60">
        <v>13380</v>
      </c>
      <c r="Q25" s="61">
        <v>1122</v>
      </c>
      <c r="R25" s="62">
        <f t="shared" si="0"/>
        <v>26879</v>
      </c>
      <c r="S25" s="63">
        <f t="shared" si="1"/>
        <v>2233</v>
      </c>
      <c r="T25" s="64">
        <f t="shared" si="2"/>
        <v>203</v>
      </c>
      <c r="U25" s="65">
        <f t="shared" si="3"/>
        <v>12.0371697268249</v>
      </c>
      <c r="V25" s="66"/>
      <c r="W25" s="67"/>
      <c r="X25" s="68"/>
      <c r="Y25" s="68"/>
      <c r="Z25" s="69">
        <v>56256.5</v>
      </c>
      <c r="AA25" s="70">
        <v>4948</v>
      </c>
      <c r="AB25" s="64">
        <f t="shared" si="4"/>
        <v>449.8181818181818</v>
      </c>
      <c r="AC25" s="65">
        <f t="shared" si="5"/>
        <v>11.369543249797898</v>
      </c>
      <c r="AD25" s="83"/>
      <c r="AE25" s="84"/>
      <c r="AF25" s="73"/>
      <c r="AG25" s="73"/>
      <c r="AH25" s="85">
        <v>56256.5</v>
      </c>
      <c r="AI25" s="86">
        <v>4948</v>
      </c>
      <c r="AJ25" s="76">
        <f t="shared" si="6"/>
        <v>11.369543249797898</v>
      </c>
    </row>
    <row r="26" spans="1:36" s="29" customFormat="1" ht="11.25">
      <c r="A26" s="32">
        <v>20</v>
      </c>
      <c r="B26" s="88"/>
      <c r="C26" s="78" t="s">
        <v>117</v>
      </c>
      <c r="D26" s="79" t="s">
        <v>34</v>
      </c>
      <c r="E26" s="80" t="s">
        <v>118</v>
      </c>
      <c r="F26" s="81">
        <v>42839</v>
      </c>
      <c r="G26" s="57" t="s">
        <v>48</v>
      </c>
      <c r="H26" s="82">
        <v>63</v>
      </c>
      <c r="I26" s="82">
        <v>16</v>
      </c>
      <c r="J26" s="99">
        <v>16</v>
      </c>
      <c r="K26" s="59">
        <v>2</v>
      </c>
      <c r="L26" s="60">
        <v>10315.19</v>
      </c>
      <c r="M26" s="61">
        <v>681</v>
      </c>
      <c r="N26" s="60">
        <v>12878.54</v>
      </c>
      <c r="O26" s="61">
        <v>845</v>
      </c>
      <c r="P26" s="60">
        <v>13546.81</v>
      </c>
      <c r="Q26" s="61">
        <v>855</v>
      </c>
      <c r="R26" s="62">
        <f t="shared" si="0"/>
        <v>36740.54</v>
      </c>
      <c r="S26" s="63">
        <f t="shared" si="1"/>
        <v>2381</v>
      </c>
      <c r="T26" s="64">
        <f t="shared" si="2"/>
        <v>148.8125</v>
      </c>
      <c r="U26" s="65">
        <f t="shared" si="3"/>
        <v>15.430718185636287</v>
      </c>
      <c r="V26" s="66">
        <v>86211.43</v>
      </c>
      <c r="W26" s="67">
        <v>5926</v>
      </c>
      <c r="X26" s="68">
        <f>IF(V26&lt;&gt;0,-(V26-R26)/V26,"")</f>
        <v>-0.573832147315037</v>
      </c>
      <c r="Y26" s="68">
        <f>IF(W26&lt;&gt;0,-(W26-S26)/W26,"")</f>
        <v>-0.5982112723590955</v>
      </c>
      <c r="Z26" s="69">
        <v>60493.9</v>
      </c>
      <c r="AA26" s="70">
        <v>4225</v>
      </c>
      <c r="AB26" s="64">
        <f t="shared" si="4"/>
        <v>264.0625</v>
      </c>
      <c r="AC26" s="65">
        <f t="shared" si="5"/>
        <v>14.318082840236686</v>
      </c>
      <c r="AD26" s="83">
        <v>184372.79</v>
      </c>
      <c r="AE26" s="84">
        <v>13800</v>
      </c>
      <c r="AF26" s="73">
        <f>IF(AD26&lt;&gt;0,-(AD26-Z26)/AD26,"")</f>
        <v>-0.671893558697029</v>
      </c>
      <c r="AG26" s="73">
        <f>IF(AE26&lt;&gt;0,-(AE26-AA26)/AE26,"")</f>
        <v>-0.6938405797101449</v>
      </c>
      <c r="AH26" s="85">
        <v>244866.69</v>
      </c>
      <c r="AI26" s="86">
        <v>18025</v>
      </c>
      <c r="AJ26" s="76">
        <f t="shared" si="6"/>
        <v>13.584837170596394</v>
      </c>
    </row>
    <row r="27" spans="1:36" s="29" customFormat="1" ht="11.25">
      <c r="A27" s="32">
        <v>21</v>
      </c>
      <c r="B27" s="77" t="s">
        <v>33</v>
      </c>
      <c r="C27" s="53" t="s">
        <v>126</v>
      </c>
      <c r="D27" s="54" t="s">
        <v>42</v>
      </c>
      <c r="E27" s="55" t="s">
        <v>126</v>
      </c>
      <c r="F27" s="56">
        <v>42846</v>
      </c>
      <c r="G27" s="57" t="s">
        <v>57</v>
      </c>
      <c r="H27" s="58">
        <v>13</v>
      </c>
      <c r="I27" s="58">
        <v>13</v>
      </c>
      <c r="J27" s="99">
        <v>13</v>
      </c>
      <c r="K27" s="59">
        <v>1</v>
      </c>
      <c r="L27" s="60">
        <v>5909.36</v>
      </c>
      <c r="M27" s="61">
        <v>492</v>
      </c>
      <c r="N27" s="60">
        <v>8444.79</v>
      </c>
      <c r="O27" s="61">
        <v>687</v>
      </c>
      <c r="P27" s="60">
        <v>8088.75</v>
      </c>
      <c r="Q27" s="61">
        <v>658</v>
      </c>
      <c r="R27" s="62">
        <f t="shared" si="0"/>
        <v>22442.9</v>
      </c>
      <c r="S27" s="63">
        <f t="shared" si="1"/>
        <v>1837</v>
      </c>
      <c r="T27" s="64">
        <f t="shared" si="2"/>
        <v>141.30769230769232</v>
      </c>
      <c r="U27" s="65">
        <f t="shared" si="3"/>
        <v>12.217147523135548</v>
      </c>
      <c r="V27" s="66"/>
      <c r="W27" s="67"/>
      <c r="X27" s="68"/>
      <c r="Y27" s="68"/>
      <c r="Z27" s="69">
        <v>45687.48</v>
      </c>
      <c r="AA27" s="70">
        <v>3764</v>
      </c>
      <c r="AB27" s="64">
        <f t="shared" si="4"/>
        <v>289.53846153846155</v>
      </c>
      <c r="AC27" s="65">
        <f t="shared" si="5"/>
        <v>12.138012752391074</v>
      </c>
      <c r="AD27" s="71"/>
      <c r="AE27" s="72"/>
      <c r="AF27" s="73"/>
      <c r="AG27" s="73"/>
      <c r="AH27" s="74">
        <v>52120.48</v>
      </c>
      <c r="AI27" s="75">
        <v>4244</v>
      </c>
      <c r="AJ27" s="76">
        <f t="shared" si="6"/>
        <v>12.280980207351556</v>
      </c>
    </row>
    <row r="28" spans="1:36" s="29" customFormat="1" ht="11.25">
      <c r="A28" s="32">
        <v>22</v>
      </c>
      <c r="B28" s="52"/>
      <c r="C28" s="53" t="s">
        <v>116</v>
      </c>
      <c r="D28" s="54"/>
      <c r="E28" s="55" t="s">
        <v>116</v>
      </c>
      <c r="F28" s="56">
        <v>42839</v>
      </c>
      <c r="G28" s="57" t="s">
        <v>56</v>
      </c>
      <c r="H28" s="58">
        <v>49</v>
      </c>
      <c r="I28" s="58">
        <v>16</v>
      </c>
      <c r="J28" s="99">
        <v>16</v>
      </c>
      <c r="K28" s="59">
        <v>2</v>
      </c>
      <c r="L28" s="60">
        <v>896</v>
      </c>
      <c r="M28" s="61">
        <v>155</v>
      </c>
      <c r="N28" s="60">
        <v>555</v>
      </c>
      <c r="O28" s="61">
        <v>119</v>
      </c>
      <c r="P28" s="60">
        <v>759</v>
      </c>
      <c r="Q28" s="61">
        <v>152</v>
      </c>
      <c r="R28" s="62">
        <f t="shared" si="0"/>
        <v>2210</v>
      </c>
      <c r="S28" s="63">
        <f t="shared" si="1"/>
        <v>426</v>
      </c>
      <c r="T28" s="64">
        <f t="shared" si="2"/>
        <v>26.625</v>
      </c>
      <c r="U28" s="65">
        <f t="shared" si="3"/>
        <v>5.187793427230047</v>
      </c>
      <c r="V28" s="66">
        <v>39472.5</v>
      </c>
      <c r="W28" s="67">
        <v>5157</v>
      </c>
      <c r="X28" s="68">
        <f>IF(V28&lt;&gt;0,-(V28-R28)/V28,"")</f>
        <v>-0.9440116536829438</v>
      </c>
      <c r="Y28" s="68">
        <f>IF(W28&lt;&gt;0,-(W28-S28)/W28,"")</f>
        <v>-0.9173938336242001</v>
      </c>
      <c r="Z28" s="69">
        <v>23191</v>
      </c>
      <c r="AA28" s="87">
        <v>3519</v>
      </c>
      <c r="AB28" s="64">
        <f t="shared" si="4"/>
        <v>219.9375</v>
      </c>
      <c r="AC28" s="65">
        <f t="shared" si="5"/>
        <v>6.59022449559534</v>
      </c>
      <c r="AD28" s="71">
        <v>99122</v>
      </c>
      <c r="AE28" s="72">
        <v>15168</v>
      </c>
      <c r="AF28" s="73">
        <f>IF(AD28&lt;&gt;0,-(AD28-Z28)/AD28,"")</f>
        <v>-0.7660357942737233</v>
      </c>
      <c r="AG28" s="73">
        <f>IF(AE28&lt;&gt;0,-(AE28-AA28)/AE28,"")</f>
        <v>-0.767998417721519</v>
      </c>
      <c r="AH28" s="85">
        <v>126275</v>
      </c>
      <c r="AI28" s="86">
        <v>18687</v>
      </c>
      <c r="AJ28" s="76">
        <f t="shared" si="6"/>
        <v>6.757371434687216</v>
      </c>
    </row>
    <row r="29" spans="1:36" s="29" customFormat="1" ht="11.25">
      <c r="A29" s="32">
        <v>23</v>
      </c>
      <c r="B29" s="52"/>
      <c r="C29" s="53" t="s">
        <v>107</v>
      </c>
      <c r="D29" s="54" t="s">
        <v>34</v>
      </c>
      <c r="E29" s="55" t="s">
        <v>107</v>
      </c>
      <c r="F29" s="56">
        <v>42832</v>
      </c>
      <c r="G29" s="57" t="s">
        <v>39</v>
      </c>
      <c r="H29" s="58">
        <v>255</v>
      </c>
      <c r="I29" s="58">
        <v>36</v>
      </c>
      <c r="J29" s="99">
        <v>36</v>
      </c>
      <c r="K29" s="59">
        <v>3</v>
      </c>
      <c r="L29" s="60">
        <v>3884.8</v>
      </c>
      <c r="M29" s="61">
        <v>394</v>
      </c>
      <c r="N29" s="60">
        <v>6091.51</v>
      </c>
      <c r="O29" s="61">
        <v>596</v>
      </c>
      <c r="P29" s="60">
        <v>5589.95</v>
      </c>
      <c r="Q29" s="61">
        <v>573</v>
      </c>
      <c r="R29" s="62">
        <f t="shared" si="0"/>
        <v>15566.260000000002</v>
      </c>
      <c r="S29" s="63">
        <f t="shared" si="1"/>
        <v>1563</v>
      </c>
      <c r="T29" s="64">
        <f t="shared" si="2"/>
        <v>43.416666666666664</v>
      </c>
      <c r="U29" s="65">
        <f t="shared" si="3"/>
        <v>9.959219449776073</v>
      </c>
      <c r="V29" s="66">
        <v>175980.78999999998</v>
      </c>
      <c r="W29" s="67">
        <v>15071</v>
      </c>
      <c r="X29" s="68">
        <f>IF(V29&lt;&gt;0,-(V29-R29)/V29,"")</f>
        <v>-0.9115456863217855</v>
      </c>
      <c r="Y29" s="68">
        <f>IF(W29&lt;&gt;0,-(W29-S29)/W29,"")</f>
        <v>-0.8962908897883353</v>
      </c>
      <c r="Z29" s="69">
        <v>24960.95</v>
      </c>
      <c r="AA29" s="70">
        <v>2591</v>
      </c>
      <c r="AB29" s="64">
        <f t="shared" si="4"/>
        <v>71.97222222222223</v>
      </c>
      <c r="AC29" s="65">
        <f t="shared" si="5"/>
        <v>9.633712852180626</v>
      </c>
      <c r="AD29" s="71">
        <v>319773.52</v>
      </c>
      <c r="AE29" s="72">
        <v>28511</v>
      </c>
      <c r="AF29" s="73">
        <f>IF(AD29&lt;&gt;0,-(AD29-Z29)/AD29,"")</f>
        <v>-0.9219417855487221</v>
      </c>
      <c r="AG29" s="73">
        <f>IF(AE29&lt;&gt;0,-(AE29-AA29)/AE29,"")</f>
        <v>-0.9091227947108134</v>
      </c>
      <c r="AH29" s="74">
        <v>1265491.61</v>
      </c>
      <c r="AI29" s="75">
        <v>110062</v>
      </c>
      <c r="AJ29" s="76">
        <f t="shared" si="6"/>
        <v>11.49798849739238</v>
      </c>
    </row>
    <row r="30" spans="1:36" s="29" customFormat="1" ht="11.25">
      <c r="A30" s="32">
        <v>24</v>
      </c>
      <c r="B30" s="77" t="s">
        <v>33</v>
      </c>
      <c r="C30" s="53" t="s">
        <v>122</v>
      </c>
      <c r="D30" s="54" t="s">
        <v>34</v>
      </c>
      <c r="E30" s="55" t="s">
        <v>123</v>
      </c>
      <c r="F30" s="56">
        <v>42846</v>
      </c>
      <c r="G30" s="57" t="s">
        <v>50</v>
      </c>
      <c r="H30" s="58">
        <v>13</v>
      </c>
      <c r="I30" s="58">
        <v>13</v>
      </c>
      <c r="J30" s="99">
        <v>13</v>
      </c>
      <c r="K30" s="59">
        <v>1</v>
      </c>
      <c r="L30" s="60">
        <v>4989.5</v>
      </c>
      <c r="M30" s="61">
        <v>365</v>
      </c>
      <c r="N30" s="60">
        <v>6360.5</v>
      </c>
      <c r="O30" s="61">
        <v>390</v>
      </c>
      <c r="P30" s="60">
        <v>5344.5</v>
      </c>
      <c r="Q30" s="61">
        <v>364</v>
      </c>
      <c r="R30" s="62">
        <f t="shared" si="0"/>
        <v>16694.5</v>
      </c>
      <c r="S30" s="63">
        <f t="shared" si="1"/>
        <v>1119</v>
      </c>
      <c r="T30" s="64">
        <f t="shared" si="2"/>
        <v>86.07692307692308</v>
      </c>
      <c r="U30" s="65">
        <f t="shared" si="3"/>
        <v>14.919124218051833</v>
      </c>
      <c r="V30" s="66"/>
      <c r="W30" s="67"/>
      <c r="X30" s="68"/>
      <c r="Y30" s="68"/>
      <c r="Z30" s="69">
        <v>29777</v>
      </c>
      <c r="AA30" s="70">
        <v>2205</v>
      </c>
      <c r="AB30" s="64">
        <f t="shared" si="4"/>
        <v>169.6153846153846</v>
      </c>
      <c r="AC30" s="65">
        <f t="shared" si="5"/>
        <v>13.504308390022675</v>
      </c>
      <c r="AD30" s="71"/>
      <c r="AE30" s="72"/>
      <c r="AF30" s="73"/>
      <c r="AG30" s="73"/>
      <c r="AH30" s="74">
        <v>29777</v>
      </c>
      <c r="AI30" s="75">
        <v>2205</v>
      </c>
      <c r="AJ30" s="76">
        <f t="shared" si="6"/>
        <v>13.504308390022675</v>
      </c>
    </row>
    <row r="31" spans="1:36" s="29" customFormat="1" ht="11.25">
      <c r="A31" s="32">
        <v>25</v>
      </c>
      <c r="B31" s="88"/>
      <c r="C31" s="78" t="s">
        <v>70</v>
      </c>
      <c r="D31" s="79" t="s">
        <v>34</v>
      </c>
      <c r="E31" s="80" t="s">
        <v>97</v>
      </c>
      <c r="F31" s="81">
        <v>42818</v>
      </c>
      <c r="G31" s="57" t="s">
        <v>46</v>
      </c>
      <c r="H31" s="82">
        <v>156</v>
      </c>
      <c r="I31" s="82">
        <v>8</v>
      </c>
      <c r="J31" s="99">
        <v>8</v>
      </c>
      <c r="K31" s="59">
        <v>5</v>
      </c>
      <c r="L31" s="60">
        <v>6096</v>
      </c>
      <c r="M31" s="61">
        <v>374</v>
      </c>
      <c r="N31" s="60">
        <v>8271</v>
      </c>
      <c r="O31" s="61">
        <v>491</v>
      </c>
      <c r="P31" s="60">
        <v>6297</v>
      </c>
      <c r="Q31" s="61">
        <v>407</v>
      </c>
      <c r="R31" s="62">
        <f t="shared" si="0"/>
        <v>20664</v>
      </c>
      <c r="S31" s="63">
        <f t="shared" si="1"/>
        <v>1272</v>
      </c>
      <c r="T31" s="64">
        <f t="shared" si="2"/>
        <v>159</v>
      </c>
      <c r="U31" s="65">
        <f t="shared" si="3"/>
        <v>16.245283018867923</v>
      </c>
      <c r="V31" s="66">
        <v>58615</v>
      </c>
      <c r="W31" s="67">
        <v>3649</v>
      </c>
      <c r="X31" s="68">
        <f aca="true" t="shared" si="11" ref="X31:X61">IF(V31&lt;&gt;0,-(V31-R31)/V31,"")</f>
        <v>-0.6474622536893286</v>
      </c>
      <c r="Y31" s="68">
        <f aca="true" t="shared" si="12" ref="Y31:Y61">IF(W31&lt;&gt;0,-(W31-S31)/W31,"")</f>
        <v>-0.6514113455741299</v>
      </c>
      <c r="Z31" s="69">
        <v>32566</v>
      </c>
      <c r="AA31" s="70">
        <v>2148</v>
      </c>
      <c r="AB31" s="64">
        <f t="shared" si="4"/>
        <v>268.5</v>
      </c>
      <c r="AC31" s="65">
        <f t="shared" si="5"/>
        <v>15.161080074487895</v>
      </c>
      <c r="AD31" s="83">
        <v>113393</v>
      </c>
      <c r="AE31" s="84">
        <v>7773</v>
      </c>
      <c r="AF31" s="73">
        <f aca="true" t="shared" si="13" ref="AF31:AF61">IF(AD31&lt;&gt;0,-(AD31-Z31)/AD31,"")</f>
        <v>-0.7128041413491133</v>
      </c>
      <c r="AG31" s="73">
        <f aca="true" t="shared" si="14" ref="AG31:AG61">IF(AE31&lt;&gt;0,-(AE31-AA31)/AE31,"")</f>
        <v>-0.7236588189888075</v>
      </c>
      <c r="AH31" s="85">
        <v>2388861</v>
      </c>
      <c r="AI31" s="86">
        <v>175427</v>
      </c>
      <c r="AJ31" s="76">
        <f t="shared" si="6"/>
        <v>13.617407810656285</v>
      </c>
    </row>
    <row r="32" spans="1:36" s="29" customFormat="1" ht="11.25">
      <c r="A32" s="32">
        <v>26</v>
      </c>
      <c r="B32" s="52"/>
      <c r="C32" s="53" t="s">
        <v>98</v>
      </c>
      <c r="D32" s="54" t="s">
        <v>47</v>
      </c>
      <c r="E32" s="55" t="s">
        <v>98</v>
      </c>
      <c r="F32" s="56">
        <v>42832</v>
      </c>
      <c r="G32" s="57" t="s">
        <v>50</v>
      </c>
      <c r="H32" s="58">
        <v>15</v>
      </c>
      <c r="I32" s="58">
        <v>10</v>
      </c>
      <c r="J32" s="99">
        <v>10</v>
      </c>
      <c r="K32" s="59">
        <v>3</v>
      </c>
      <c r="L32" s="60">
        <v>3166</v>
      </c>
      <c r="M32" s="61">
        <v>241</v>
      </c>
      <c r="N32" s="60">
        <v>4925.5</v>
      </c>
      <c r="O32" s="61">
        <v>354</v>
      </c>
      <c r="P32" s="60">
        <v>3490</v>
      </c>
      <c r="Q32" s="61">
        <v>274</v>
      </c>
      <c r="R32" s="62">
        <f t="shared" si="0"/>
        <v>11581.5</v>
      </c>
      <c r="S32" s="63">
        <f t="shared" si="1"/>
        <v>869</v>
      </c>
      <c r="T32" s="64">
        <f t="shared" si="2"/>
        <v>86.9</v>
      </c>
      <c r="U32" s="65">
        <f t="shared" si="3"/>
        <v>13.327387802071346</v>
      </c>
      <c r="V32" s="66">
        <v>0</v>
      </c>
      <c r="W32" s="67">
        <v>0</v>
      </c>
      <c r="X32" s="68">
        <f t="shared" si="11"/>
      </c>
      <c r="Y32" s="68">
        <f t="shared" si="12"/>
      </c>
      <c r="Z32" s="69">
        <v>19301</v>
      </c>
      <c r="AA32" s="70">
        <v>1472</v>
      </c>
      <c r="AB32" s="64">
        <f t="shared" si="4"/>
        <v>147.2</v>
      </c>
      <c r="AC32" s="65">
        <f t="shared" si="5"/>
        <v>13.112092391304348</v>
      </c>
      <c r="AD32" s="71">
        <v>25736.65</v>
      </c>
      <c r="AE32" s="72">
        <v>2040</v>
      </c>
      <c r="AF32" s="73">
        <f t="shared" si="13"/>
        <v>-0.2500577969549262</v>
      </c>
      <c r="AG32" s="73">
        <f t="shared" si="14"/>
        <v>-0.2784313725490196</v>
      </c>
      <c r="AH32" s="74">
        <v>84699.9</v>
      </c>
      <c r="AI32" s="75">
        <v>6510</v>
      </c>
      <c r="AJ32" s="76">
        <f t="shared" si="6"/>
        <v>13.01073732718894</v>
      </c>
    </row>
    <row r="33" spans="1:36" s="29" customFormat="1" ht="11.25">
      <c r="A33" s="32">
        <v>27</v>
      </c>
      <c r="B33" s="52"/>
      <c r="C33" s="53" t="s">
        <v>60</v>
      </c>
      <c r="D33" s="54"/>
      <c r="E33" s="55" t="s">
        <v>61</v>
      </c>
      <c r="F33" s="56">
        <v>42482</v>
      </c>
      <c r="G33" s="57" t="s">
        <v>49</v>
      </c>
      <c r="H33" s="58">
        <v>185</v>
      </c>
      <c r="I33" s="58">
        <v>3</v>
      </c>
      <c r="J33" s="99">
        <v>3</v>
      </c>
      <c r="K33" s="59">
        <v>27</v>
      </c>
      <c r="L33" s="60">
        <v>0</v>
      </c>
      <c r="M33" s="61">
        <v>0</v>
      </c>
      <c r="N33" s="60">
        <v>0</v>
      </c>
      <c r="O33" s="61">
        <v>0</v>
      </c>
      <c r="P33" s="60">
        <v>0</v>
      </c>
      <c r="Q33" s="61">
        <v>0</v>
      </c>
      <c r="R33" s="62">
        <f t="shared" si="0"/>
        <v>0</v>
      </c>
      <c r="S33" s="63">
        <f t="shared" si="1"/>
        <v>0</v>
      </c>
      <c r="T33" s="64">
        <f t="shared" si="2"/>
        <v>0</v>
      </c>
      <c r="U33" s="65" t="e">
        <f t="shared" si="3"/>
        <v>#DIV/0!</v>
      </c>
      <c r="V33" s="66">
        <v>0</v>
      </c>
      <c r="W33" s="67">
        <v>0</v>
      </c>
      <c r="X33" s="68">
        <f t="shared" si="11"/>
      </c>
      <c r="Y33" s="68">
        <f t="shared" si="12"/>
      </c>
      <c r="Z33" s="69">
        <v>6534</v>
      </c>
      <c r="AA33" s="87">
        <v>1307</v>
      </c>
      <c r="AB33" s="64">
        <f t="shared" si="4"/>
        <v>435.6666666666667</v>
      </c>
      <c r="AC33" s="65">
        <f t="shared" si="5"/>
        <v>4.999234889058913</v>
      </c>
      <c r="AD33" s="71">
        <v>75</v>
      </c>
      <c r="AE33" s="72">
        <v>15</v>
      </c>
      <c r="AF33" s="73">
        <f t="shared" si="13"/>
        <v>86.12</v>
      </c>
      <c r="AG33" s="73">
        <f t="shared" si="14"/>
        <v>86.13333333333334</v>
      </c>
      <c r="AH33" s="85">
        <v>1235300.9100000001</v>
      </c>
      <c r="AI33" s="86">
        <v>113883</v>
      </c>
      <c r="AJ33" s="76">
        <f t="shared" si="6"/>
        <v>10.847105450330604</v>
      </c>
    </row>
    <row r="34" spans="1:36" s="29" customFormat="1" ht="11.25">
      <c r="A34" s="32">
        <v>28</v>
      </c>
      <c r="B34" s="52"/>
      <c r="C34" s="53" t="s">
        <v>113</v>
      </c>
      <c r="D34" s="54" t="s">
        <v>36</v>
      </c>
      <c r="E34" s="55" t="s">
        <v>114</v>
      </c>
      <c r="F34" s="56">
        <v>42839</v>
      </c>
      <c r="G34" s="57" t="s">
        <v>57</v>
      </c>
      <c r="H34" s="58">
        <v>32</v>
      </c>
      <c r="I34" s="58">
        <v>19</v>
      </c>
      <c r="J34" s="99">
        <v>19</v>
      </c>
      <c r="K34" s="59">
        <v>2</v>
      </c>
      <c r="L34" s="60">
        <v>1176</v>
      </c>
      <c r="M34" s="61">
        <v>157</v>
      </c>
      <c r="N34" s="60">
        <v>2456</v>
      </c>
      <c r="O34" s="61">
        <v>298</v>
      </c>
      <c r="P34" s="60">
        <v>1979</v>
      </c>
      <c r="Q34" s="61">
        <v>230</v>
      </c>
      <c r="R34" s="62">
        <f t="shared" si="0"/>
        <v>5611</v>
      </c>
      <c r="S34" s="63">
        <f t="shared" si="1"/>
        <v>685</v>
      </c>
      <c r="T34" s="64">
        <f t="shared" si="2"/>
        <v>36.05263157894737</v>
      </c>
      <c r="U34" s="65">
        <f t="shared" si="3"/>
        <v>8.191240875912408</v>
      </c>
      <c r="V34" s="66">
        <v>75</v>
      </c>
      <c r="W34" s="67">
        <v>22</v>
      </c>
      <c r="X34" s="68">
        <f t="shared" si="11"/>
        <v>73.81333333333333</v>
      </c>
      <c r="Y34" s="68">
        <f t="shared" si="12"/>
        <v>30.136363636363637</v>
      </c>
      <c r="Z34" s="69">
        <v>9827</v>
      </c>
      <c r="AA34" s="70">
        <v>1230</v>
      </c>
      <c r="AB34" s="64">
        <f t="shared" si="4"/>
        <v>64.73684210526316</v>
      </c>
      <c r="AC34" s="65">
        <f t="shared" si="5"/>
        <v>7.989430894308943</v>
      </c>
      <c r="AD34" s="71">
        <v>18791.14</v>
      </c>
      <c r="AE34" s="72">
        <v>2130</v>
      </c>
      <c r="AF34" s="73">
        <f t="shared" si="13"/>
        <v>-0.4770407755995645</v>
      </c>
      <c r="AG34" s="73">
        <f t="shared" si="14"/>
        <v>-0.4225352112676056</v>
      </c>
      <c r="AH34" s="74">
        <v>28618</v>
      </c>
      <c r="AI34" s="75">
        <v>3360</v>
      </c>
      <c r="AJ34" s="76">
        <f t="shared" si="6"/>
        <v>8.517261904761904</v>
      </c>
    </row>
    <row r="35" spans="1:36" s="29" customFormat="1" ht="11.25">
      <c r="A35" s="32">
        <v>29</v>
      </c>
      <c r="B35" s="52"/>
      <c r="C35" s="78" t="s">
        <v>93</v>
      </c>
      <c r="D35" s="79" t="s">
        <v>45</v>
      </c>
      <c r="E35" s="80" t="s">
        <v>66</v>
      </c>
      <c r="F35" s="81">
        <v>42811</v>
      </c>
      <c r="G35" s="57" t="s">
        <v>37</v>
      </c>
      <c r="H35" s="82">
        <v>162</v>
      </c>
      <c r="I35" s="82">
        <v>3</v>
      </c>
      <c r="J35" s="99">
        <v>3</v>
      </c>
      <c r="K35" s="59">
        <v>6</v>
      </c>
      <c r="L35" s="60">
        <v>3041</v>
      </c>
      <c r="M35" s="61">
        <v>141</v>
      </c>
      <c r="N35" s="60">
        <v>4539</v>
      </c>
      <c r="O35" s="61">
        <v>219</v>
      </c>
      <c r="P35" s="60">
        <v>3381</v>
      </c>
      <c r="Q35" s="61">
        <v>167</v>
      </c>
      <c r="R35" s="62">
        <f t="shared" si="0"/>
        <v>10961</v>
      </c>
      <c r="S35" s="63">
        <f t="shared" si="1"/>
        <v>527</v>
      </c>
      <c r="T35" s="64">
        <f t="shared" si="2"/>
        <v>175.66666666666666</v>
      </c>
      <c r="U35" s="65">
        <f t="shared" si="3"/>
        <v>20.798861480075903</v>
      </c>
      <c r="V35" s="66">
        <v>26961</v>
      </c>
      <c r="W35" s="67">
        <v>1382</v>
      </c>
      <c r="X35" s="68">
        <f t="shared" si="11"/>
        <v>-0.5934497978561626</v>
      </c>
      <c r="Y35" s="68">
        <f t="shared" si="12"/>
        <v>-0.6186685962373372</v>
      </c>
      <c r="Z35" s="69">
        <v>19454</v>
      </c>
      <c r="AA35" s="87">
        <v>1051</v>
      </c>
      <c r="AB35" s="64">
        <f t="shared" si="4"/>
        <v>350.3333333333333</v>
      </c>
      <c r="AC35" s="65">
        <f t="shared" si="5"/>
        <v>18.50999048525214</v>
      </c>
      <c r="AD35" s="83">
        <v>53132</v>
      </c>
      <c r="AE35" s="84">
        <v>3024</v>
      </c>
      <c r="AF35" s="73">
        <f t="shared" si="13"/>
        <v>-0.6338553037717383</v>
      </c>
      <c r="AG35" s="73">
        <f t="shared" si="14"/>
        <v>-0.65244708994709</v>
      </c>
      <c r="AH35" s="85">
        <v>3551252</v>
      </c>
      <c r="AI35" s="86">
        <v>249016</v>
      </c>
      <c r="AJ35" s="76">
        <f t="shared" si="6"/>
        <v>14.26113984643557</v>
      </c>
    </row>
    <row r="36" spans="1:36" s="29" customFormat="1" ht="11.25">
      <c r="A36" s="32">
        <v>30</v>
      </c>
      <c r="B36" s="52"/>
      <c r="C36" s="53" t="s">
        <v>81</v>
      </c>
      <c r="D36" s="54" t="s">
        <v>40</v>
      </c>
      <c r="E36" s="55" t="s">
        <v>82</v>
      </c>
      <c r="F36" s="56">
        <v>42804</v>
      </c>
      <c r="G36" s="57" t="s">
        <v>49</v>
      </c>
      <c r="H36" s="58">
        <v>192</v>
      </c>
      <c r="I36" s="58">
        <v>7</v>
      </c>
      <c r="J36" s="99">
        <v>7</v>
      </c>
      <c r="K36" s="59">
        <v>7</v>
      </c>
      <c r="L36" s="60">
        <v>269</v>
      </c>
      <c r="M36" s="61">
        <v>49</v>
      </c>
      <c r="N36" s="60">
        <v>858</v>
      </c>
      <c r="O36" s="61">
        <v>157</v>
      </c>
      <c r="P36" s="60">
        <v>1412</v>
      </c>
      <c r="Q36" s="61">
        <v>270</v>
      </c>
      <c r="R36" s="62">
        <f t="shared" si="0"/>
        <v>2539</v>
      </c>
      <c r="S36" s="63">
        <f t="shared" si="1"/>
        <v>476</v>
      </c>
      <c r="T36" s="64">
        <f t="shared" si="2"/>
        <v>68</v>
      </c>
      <c r="U36" s="65">
        <f t="shared" si="3"/>
        <v>5.334033613445378</v>
      </c>
      <c r="V36" s="66">
        <v>2837</v>
      </c>
      <c r="W36" s="67">
        <v>478</v>
      </c>
      <c r="X36" s="68">
        <f t="shared" si="11"/>
        <v>-0.10504053577722947</v>
      </c>
      <c r="Y36" s="68">
        <f t="shared" si="12"/>
        <v>-0.0041841004184100415</v>
      </c>
      <c r="Z36" s="69">
        <v>4817</v>
      </c>
      <c r="AA36" s="87">
        <v>909</v>
      </c>
      <c r="AB36" s="64">
        <f t="shared" si="4"/>
        <v>129.85714285714286</v>
      </c>
      <c r="AC36" s="65">
        <f t="shared" si="5"/>
        <v>5.299229922992299</v>
      </c>
      <c r="AD36" s="71">
        <v>4866</v>
      </c>
      <c r="AE36" s="72">
        <v>750</v>
      </c>
      <c r="AF36" s="73">
        <f t="shared" si="13"/>
        <v>-0.010069872585285656</v>
      </c>
      <c r="AG36" s="73">
        <f t="shared" si="14"/>
        <v>0.212</v>
      </c>
      <c r="AH36" s="85">
        <v>1252422.87</v>
      </c>
      <c r="AI36" s="86">
        <v>111857</v>
      </c>
      <c r="AJ36" s="76">
        <f t="shared" si="6"/>
        <v>11.196642767104429</v>
      </c>
    </row>
    <row r="37" spans="1:36" s="29" customFormat="1" ht="11.25">
      <c r="A37" s="32">
        <v>31</v>
      </c>
      <c r="B37" s="52"/>
      <c r="C37" s="53" t="s">
        <v>67</v>
      </c>
      <c r="D37" s="54"/>
      <c r="E37" s="55" t="s">
        <v>67</v>
      </c>
      <c r="F37" s="56">
        <v>42706</v>
      </c>
      <c r="G37" s="57" t="s">
        <v>55</v>
      </c>
      <c r="H37" s="58">
        <v>10</v>
      </c>
      <c r="I37" s="58">
        <v>2</v>
      </c>
      <c r="J37" s="99">
        <v>2</v>
      </c>
      <c r="K37" s="59">
        <v>10</v>
      </c>
      <c r="L37" s="60">
        <v>0</v>
      </c>
      <c r="M37" s="61">
        <v>0</v>
      </c>
      <c r="N37" s="60">
        <v>0</v>
      </c>
      <c r="O37" s="61">
        <v>0</v>
      </c>
      <c r="P37" s="60">
        <v>0</v>
      </c>
      <c r="Q37" s="61">
        <v>0</v>
      </c>
      <c r="R37" s="62">
        <f t="shared" si="0"/>
        <v>0</v>
      </c>
      <c r="S37" s="63">
        <f t="shared" si="1"/>
        <v>0</v>
      </c>
      <c r="T37" s="64">
        <f t="shared" si="2"/>
        <v>0</v>
      </c>
      <c r="U37" s="65" t="e">
        <f t="shared" si="3"/>
        <v>#DIV/0!</v>
      </c>
      <c r="V37" s="66">
        <v>0</v>
      </c>
      <c r="W37" s="67">
        <v>0</v>
      </c>
      <c r="X37" s="68">
        <f t="shared" si="11"/>
      </c>
      <c r="Y37" s="68">
        <f t="shared" si="12"/>
      </c>
      <c r="Z37" s="69">
        <v>3860.34</v>
      </c>
      <c r="AA37" s="70">
        <v>778</v>
      </c>
      <c r="AB37" s="64">
        <f t="shared" si="4"/>
        <v>389</v>
      </c>
      <c r="AC37" s="65">
        <f t="shared" si="5"/>
        <v>4.961876606683805</v>
      </c>
      <c r="AD37" s="71">
        <v>3432</v>
      </c>
      <c r="AE37" s="72">
        <v>684</v>
      </c>
      <c r="AF37" s="73">
        <f t="shared" si="13"/>
        <v>0.12480769230769236</v>
      </c>
      <c r="AG37" s="73">
        <f t="shared" si="14"/>
        <v>0.13742690058479531</v>
      </c>
      <c r="AH37" s="74">
        <v>64599.34</v>
      </c>
      <c r="AI37" s="75">
        <v>7844</v>
      </c>
      <c r="AJ37" s="76">
        <f t="shared" si="6"/>
        <v>8.23550994390617</v>
      </c>
    </row>
    <row r="38" spans="1:36" s="29" customFormat="1" ht="11.25">
      <c r="A38" s="32">
        <v>32</v>
      </c>
      <c r="B38" s="52"/>
      <c r="C38" s="53" t="s">
        <v>105</v>
      </c>
      <c r="D38" s="54" t="s">
        <v>36</v>
      </c>
      <c r="E38" s="55" t="s">
        <v>106</v>
      </c>
      <c r="F38" s="56">
        <v>42832</v>
      </c>
      <c r="G38" s="57" t="s">
        <v>49</v>
      </c>
      <c r="H38" s="58">
        <v>45</v>
      </c>
      <c r="I38" s="58">
        <v>11</v>
      </c>
      <c r="J38" s="99">
        <v>11</v>
      </c>
      <c r="K38" s="59">
        <v>3</v>
      </c>
      <c r="L38" s="60">
        <v>565</v>
      </c>
      <c r="M38" s="61">
        <v>62</v>
      </c>
      <c r="N38" s="60">
        <v>1640</v>
      </c>
      <c r="O38" s="61">
        <v>172</v>
      </c>
      <c r="P38" s="60">
        <v>1346</v>
      </c>
      <c r="Q38" s="61">
        <v>137</v>
      </c>
      <c r="R38" s="62">
        <f t="shared" si="0"/>
        <v>3551</v>
      </c>
      <c r="S38" s="63">
        <f t="shared" si="1"/>
        <v>371</v>
      </c>
      <c r="T38" s="64">
        <f t="shared" si="2"/>
        <v>33.72727272727273</v>
      </c>
      <c r="U38" s="65">
        <f t="shared" si="3"/>
        <v>9.571428571428571</v>
      </c>
      <c r="V38" s="66">
        <v>8017</v>
      </c>
      <c r="W38" s="67">
        <v>810</v>
      </c>
      <c r="X38" s="68">
        <f t="shared" si="11"/>
        <v>-0.557066234252214</v>
      </c>
      <c r="Y38" s="68">
        <f t="shared" si="12"/>
        <v>-0.5419753086419753</v>
      </c>
      <c r="Z38" s="69">
        <v>5845</v>
      </c>
      <c r="AA38" s="87">
        <v>642</v>
      </c>
      <c r="AB38" s="64">
        <f t="shared" si="4"/>
        <v>58.36363636363637</v>
      </c>
      <c r="AC38" s="65">
        <f t="shared" si="5"/>
        <v>9.10436137071651</v>
      </c>
      <c r="AD38" s="71">
        <v>15311</v>
      </c>
      <c r="AE38" s="72">
        <v>1601</v>
      </c>
      <c r="AF38" s="73">
        <f t="shared" si="13"/>
        <v>-0.6182483182025994</v>
      </c>
      <c r="AG38" s="73">
        <f t="shared" si="14"/>
        <v>-0.599000624609619</v>
      </c>
      <c r="AH38" s="85">
        <v>78809</v>
      </c>
      <c r="AI38" s="86">
        <v>7770</v>
      </c>
      <c r="AJ38" s="76">
        <f t="shared" si="6"/>
        <v>10.142728442728442</v>
      </c>
    </row>
    <row r="39" spans="1:36" s="29" customFormat="1" ht="11.25">
      <c r="A39" s="32">
        <v>33</v>
      </c>
      <c r="B39" s="52"/>
      <c r="C39" s="53" t="s">
        <v>100</v>
      </c>
      <c r="D39" s="54" t="s">
        <v>43</v>
      </c>
      <c r="E39" s="55" t="s">
        <v>100</v>
      </c>
      <c r="F39" s="56">
        <v>42825</v>
      </c>
      <c r="G39" s="57" t="s">
        <v>44</v>
      </c>
      <c r="H39" s="58">
        <v>209</v>
      </c>
      <c r="I39" s="58">
        <v>23</v>
      </c>
      <c r="J39" s="99">
        <v>23</v>
      </c>
      <c r="K39" s="59">
        <v>4</v>
      </c>
      <c r="L39" s="60">
        <v>665</v>
      </c>
      <c r="M39" s="61">
        <v>70</v>
      </c>
      <c r="N39" s="60">
        <v>1357</v>
      </c>
      <c r="O39" s="61">
        <v>137</v>
      </c>
      <c r="P39" s="60">
        <v>1044</v>
      </c>
      <c r="Q39" s="61">
        <v>113</v>
      </c>
      <c r="R39" s="62">
        <f t="shared" si="0"/>
        <v>3066</v>
      </c>
      <c r="S39" s="63">
        <f t="shared" si="1"/>
        <v>320</v>
      </c>
      <c r="T39" s="64">
        <f aca="true" t="shared" si="15" ref="T39:T61">S39/J39</f>
        <v>13.91304347826087</v>
      </c>
      <c r="U39" s="65">
        <f aca="true" t="shared" si="16" ref="U39:U61">R39/S39</f>
        <v>9.58125</v>
      </c>
      <c r="V39" s="66">
        <v>44122.74</v>
      </c>
      <c r="W39" s="67">
        <v>10177</v>
      </c>
      <c r="X39" s="68">
        <f t="shared" si="11"/>
        <v>-0.9305120216922158</v>
      </c>
      <c r="Y39" s="68">
        <f t="shared" si="12"/>
        <v>-0.9685565490812617</v>
      </c>
      <c r="Z39" s="69">
        <v>4928</v>
      </c>
      <c r="AA39" s="70">
        <v>525</v>
      </c>
      <c r="AB39" s="64">
        <f aca="true" t="shared" si="17" ref="AB39:AB61">AA39/J39</f>
        <v>22.82608695652174</v>
      </c>
      <c r="AC39" s="65">
        <f aca="true" t="shared" si="18" ref="AC39:AC61">Z39/AA39</f>
        <v>9.386666666666667</v>
      </c>
      <c r="AD39" s="71">
        <v>84155.2</v>
      </c>
      <c r="AE39" s="72">
        <v>20591</v>
      </c>
      <c r="AF39" s="73">
        <f t="shared" si="13"/>
        <v>-0.9414415270832938</v>
      </c>
      <c r="AG39" s="73">
        <f t="shared" si="14"/>
        <v>-0.9745034238259433</v>
      </c>
      <c r="AH39" s="71">
        <v>996668.33</v>
      </c>
      <c r="AI39" s="72">
        <v>156977</v>
      </c>
      <c r="AJ39" s="76">
        <f aca="true" t="shared" si="19" ref="AJ39:AJ61">AH39/AI39</f>
        <v>6.349136051778285</v>
      </c>
    </row>
    <row r="40" spans="1:36" s="29" customFormat="1" ht="11.25">
      <c r="A40" s="32">
        <v>34</v>
      </c>
      <c r="B40" s="52"/>
      <c r="C40" s="53" t="s">
        <v>69</v>
      </c>
      <c r="D40" s="54"/>
      <c r="E40" s="55" t="s">
        <v>69</v>
      </c>
      <c r="F40" s="56">
        <v>42692</v>
      </c>
      <c r="G40" s="57" t="s">
        <v>39</v>
      </c>
      <c r="H40" s="58">
        <v>356</v>
      </c>
      <c r="I40" s="58">
        <v>1</v>
      </c>
      <c r="J40" s="99">
        <v>1</v>
      </c>
      <c r="K40" s="59">
        <v>9</v>
      </c>
      <c r="L40" s="60">
        <v>0</v>
      </c>
      <c r="M40" s="61">
        <v>0</v>
      </c>
      <c r="N40" s="60">
        <v>0</v>
      </c>
      <c r="O40" s="61">
        <v>0</v>
      </c>
      <c r="P40" s="60">
        <v>0</v>
      </c>
      <c r="Q40" s="61">
        <v>0</v>
      </c>
      <c r="R40" s="62">
        <f t="shared" si="0"/>
        <v>0</v>
      </c>
      <c r="S40" s="63">
        <f t="shared" si="1"/>
        <v>0</v>
      </c>
      <c r="T40" s="64">
        <f t="shared" si="15"/>
        <v>0</v>
      </c>
      <c r="U40" s="65" t="e">
        <f t="shared" si="16"/>
        <v>#DIV/0!</v>
      </c>
      <c r="V40" s="66">
        <v>0</v>
      </c>
      <c r="W40" s="67">
        <v>0</v>
      </c>
      <c r="X40" s="68">
        <f t="shared" si="11"/>
      </c>
      <c r="Y40" s="68">
        <f t="shared" si="12"/>
      </c>
      <c r="Z40" s="69">
        <v>3589.65</v>
      </c>
      <c r="AA40" s="70">
        <v>513</v>
      </c>
      <c r="AB40" s="64">
        <f t="shared" si="17"/>
        <v>513</v>
      </c>
      <c r="AC40" s="65">
        <f t="shared" si="18"/>
        <v>6.997368421052632</v>
      </c>
      <c r="AD40" s="71">
        <v>2261</v>
      </c>
      <c r="AE40" s="72">
        <v>323</v>
      </c>
      <c r="AF40" s="73">
        <f t="shared" si="13"/>
        <v>0.5876382131800089</v>
      </c>
      <c r="AG40" s="73">
        <f t="shared" si="14"/>
        <v>0.5882352941176471</v>
      </c>
      <c r="AH40" s="74">
        <v>9062422.84</v>
      </c>
      <c r="AI40" s="75">
        <v>818986</v>
      </c>
      <c r="AJ40" s="76">
        <f t="shared" si="19"/>
        <v>11.065418505322436</v>
      </c>
    </row>
    <row r="41" spans="1:36" s="29" customFormat="1" ht="11.25">
      <c r="A41" s="32">
        <v>35</v>
      </c>
      <c r="B41" s="52"/>
      <c r="C41" s="53" t="s">
        <v>68</v>
      </c>
      <c r="D41" s="54"/>
      <c r="E41" s="55" t="s">
        <v>68</v>
      </c>
      <c r="F41" s="56">
        <v>42482</v>
      </c>
      <c r="G41" s="57" t="s">
        <v>55</v>
      </c>
      <c r="H41" s="58">
        <v>15</v>
      </c>
      <c r="I41" s="58">
        <v>1</v>
      </c>
      <c r="J41" s="99">
        <v>1</v>
      </c>
      <c r="K41" s="59">
        <v>15</v>
      </c>
      <c r="L41" s="60">
        <v>0</v>
      </c>
      <c r="M41" s="61">
        <v>0</v>
      </c>
      <c r="N41" s="60">
        <v>0</v>
      </c>
      <c r="O41" s="61">
        <v>0</v>
      </c>
      <c r="P41" s="60">
        <v>0</v>
      </c>
      <c r="Q41" s="61">
        <v>0</v>
      </c>
      <c r="R41" s="62">
        <f t="shared" si="0"/>
        <v>0</v>
      </c>
      <c r="S41" s="63">
        <f t="shared" si="1"/>
        <v>0</v>
      </c>
      <c r="T41" s="64">
        <f t="shared" si="15"/>
        <v>0</v>
      </c>
      <c r="U41" s="65" t="e">
        <f t="shared" si="16"/>
        <v>#DIV/0!</v>
      </c>
      <c r="V41" s="66">
        <v>0</v>
      </c>
      <c r="W41" s="67">
        <v>0</v>
      </c>
      <c r="X41" s="68">
        <f t="shared" si="11"/>
      </c>
      <c r="Y41" s="68">
        <f t="shared" si="12"/>
      </c>
      <c r="Z41" s="69">
        <v>2380</v>
      </c>
      <c r="AA41" s="70">
        <v>476</v>
      </c>
      <c r="AB41" s="64">
        <f t="shared" si="17"/>
        <v>476</v>
      </c>
      <c r="AC41" s="65">
        <f t="shared" si="18"/>
        <v>5</v>
      </c>
      <c r="AD41" s="71">
        <v>13068</v>
      </c>
      <c r="AE41" s="72">
        <v>2614</v>
      </c>
      <c r="AF41" s="73">
        <f t="shared" si="13"/>
        <v>-0.817875726966636</v>
      </c>
      <c r="AG41" s="73">
        <f t="shared" si="14"/>
        <v>-0.8179035960214232</v>
      </c>
      <c r="AH41" s="85">
        <v>92185.24</v>
      </c>
      <c r="AI41" s="86">
        <v>13171</v>
      </c>
      <c r="AJ41" s="76">
        <f t="shared" si="19"/>
        <v>6.999107129299218</v>
      </c>
    </row>
    <row r="42" spans="1:36" s="29" customFormat="1" ht="11.25">
      <c r="A42" s="32">
        <v>36</v>
      </c>
      <c r="B42" s="88"/>
      <c r="C42" s="53" t="s">
        <v>51</v>
      </c>
      <c r="D42" s="54" t="s">
        <v>34</v>
      </c>
      <c r="E42" s="55" t="s">
        <v>51</v>
      </c>
      <c r="F42" s="56">
        <v>42769</v>
      </c>
      <c r="G42" s="57" t="s">
        <v>50</v>
      </c>
      <c r="H42" s="58">
        <v>7</v>
      </c>
      <c r="I42" s="58">
        <v>1</v>
      </c>
      <c r="J42" s="99">
        <v>1</v>
      </c>
      <c r="K42" s="59">
        <v>8</v>
      </c>
      <c r="L42" s="60">
        <v>0</v>
      </c>
      <c r="M42" s="61">
        <v>0</v>
      </c>
      <c r="N42" s="60">
        <v>0</v>
      </c>
      <c r="O42" s="61">
        <v>0</v>
      </c>
      <c r="P42" s="60">
        <v>0</v>
      </c>
      <c r="Q42" s="61">
        <v>0</v>
      </c>
      <c r="R42" s="62">
        <f t="shared" si="0"/>
        <v>0</v>
      </c>
      <c r="S42" s="63">
        <f t="shared" si="1"/>
        <v>0</v>
      </c>
      <c r="T42" s="64">
        <f t="shared" si="15"/>
        <v>0</v>
      </c>
      <c r="U42" s="65" t="e">
        <f t="shared" si="16"/>
        <v>#DIV/0!</v>
      </c>
      <c r="V42" s="66">
        <v>0</v>
      </c>
      <c r="W42" s="67">
        <v>0</v>
      </c>
      <c r="X42" s="68">
        <f t="shared" si="11"/>
      </c>
      <c r="Y42" s="68">
        <f t="shared" si="12"/>
      </c>
      <c r="Z42" s="69">
        <v>2380</v>
      </c>
      <c r="AA42" s="70">
        <v>476</v>
      </c>
      <c r="AB42" s="64">
        <f t="shared" si="17"/>
        <v>476</v>
      </c>
      <c r="AC42" s="65">
        <f t="shared" si="18"/>
        <v>5</v>
      </c>
      <c r="AD42" s="71">
        <v>831.6</v>
      </c>
      <c r="AE42" s="72">
        <v>166</v>
      </c>
      <c r="AF42" s="73">
        <f t="shared" si="13"/>
        <v>1.861952861952862</v>
      </c>
      <c r="AG42" s="73">
        <f t="shared" si="14"/>
        <v>1.8674698795180722</v>
      </c>
      <c r="AH42" s="74">
        <v>86584.40000000001</v>
      </c>
      <c r="AI42" s="75">
        <v>6515</v>
      </c>
      <c r="AJ42" s="76">
        <f t="shared" si="19"/>
        <v>13.290007674597085</v>
      </c>
    </row>
    <row r="43" spans="1:36" s="29" customFormat="1" ht="11.25">
      <c r="A43" s="32">
        <v>37</v>
      </c>
      <c r="B43" s="52"/>
      <c r="C43" s="53" t="s">
        <v>75</v>
      </c>
      <c r="D43" s="54" t="s">
        <v>38</v>
      </c>
      <c r="E43" s="55" t="s">
        <v>76</v>
      </c>
      <c r="F43" s="56">
        <v>42790</v>
      </c>
      <c r="G43" s="57" t="s">
        <v>39</v>
      </c>
      <c r="H43" s="58">
        <v>253</v>
      </c>
      <c r="I43" s="58">
        <v>2</v>
      </c>
      <c r="J43" s="99">
        <v>2</v>
      </c>
      <c r="K43" s="59">
        <v>9</v>
      </c>
      <c r="L43" s="60">
        <v>0</v>
      </c>
      <c r="M43" s="61">
        <v>0</v>
      </c>
      <c r="N43" s="60">
        <v>253</v>
      </c>
      <c r="O43" s="61">
        <v>44</v>
      </c>
      <c r="P43" s="60">
        <v>306</v>
      </c>
      <c r="Q43" s="61">
        <v>39</v>
      </c>
      <c r="R43" s="62">
        <f t="shared" si="0"/>
        <v>559</v>
      </c>
      <c r="S43" s="63">
        <f t="shared" si="1"/>
        <v>83</v>
      </c>
      <c r="T43" s="64">
        <f t="shared" si="15"/>
        <v>41.5</v>
      </c>
      <c r="U43" s="65">
        <f t="shared" si="16"/>
        <v>6.734939759036145</v>
      </c>
      <c r="V43" s="66">
        <v>746</v>
      </c>
      <c r="W43" s="67">
        <v>66</v>
      </c>
      <c r="X43" s="68">
        <f t="shared" si="11"/>
        <v>-0.25067024128686327</v>
      </c>
      <c r="Y43" s="68">
        <f t="shared" si="12"/>
        <v>0.25757575757575757</v>
      </c>
      <c r="Z43" s="69">
        <v>2924</v>
      </c>
      <c r="AA43" s="70">
        <v>360</v>
      </c>
      <c r="AB43" s="64">
        <f t="shared" si="17"/>
        <v>180</v>
      </c>
      <c r="AC43" s="65">
        <f t="shared" si="18"/>
        <v>8.122222222222222</v>
      </c>
      <c r="AD43" s="71">
        <v>1789</v>
      </c>
      <c r="AE43" s="72">
        <v>164</v>
      </c>
      <c r="AF43" s="73">
        <f t="shared" si="13"/>
        <v>0.6344326439351593</v>
      </c>
      <c r="AG43" s="73">
        <f t="shared" si="14"/>
        <v>1.1951219512195121</v>
      </c>
      <c r="AH43" s="74">
        <v>1909842.3</v>
      </c>
      <c r="AI43" s="75">
        <v>162013</v>
      </c>
      <c r="AJ43" s="76">
        <f t="shared" si="19"/>
        <v>11.788204033009697</v>
      </c>
    </row>
    <row r="44" spans="1:36" s="29" customFormat="1" ht="11.25">
      <c r="A44" s="32">
        <v>38</v>
      </c>
      <c r="B44" s="52"/>
      <c r="C44" s="53" t="s">
        <v>62</v>
      </c>
      <c r="D44" s="54"/>
      <c r="E44" s="55" t="s">
        <v>63</v>
      </c>
      <c r="F44" s="56">
        <v>42664</v>
      </c>
      <c r="G44" s="57" t="s">
        <v>49</v>
      </c>
      <c r="H44" s="58">
        <v>138</v>
      </c>
      <c r="I44" s="58">
        <v>1</v>
      </c>
      <c r="J44" s="99">
        <v>1</v>
      </c>
      <c r="K44" s="59">
        <v>21</v>
      </c>
      <c r="L44" s="60">
        <v>0</v>
      </c>
      <c r="M44" s="61">
        <v>0</v>
      </c>
      <c r="N44" s="60">
        <v>0</v>
      </c>
      <c r="O44" s="61">
        <v>0</v>
      </c>
      <c r="P44" s="60">
        <v>0</v>
      </c>
      <c r="Q44" s="61">
        <v>0</v>
      </c>
      <c r="R44" s="62">
        <f t="shared" si="0"/>
        <v>0</v>
      </c>
      <c r="S44" s="63">
        <f t="shared" si="1"/>
        <v>0</v>
      </c>
      <c r="T44" s="64">
        <f t="shared" si="15"/>
        <v>0</v>
      </c>
      <c r="U44" s="65" t="e">
        <f t="shared" si="16"/>
        <v>#DIV/0!</v>
      </c>
      <c r="V44" s="66">
        <v>0</v>
      </c>
      <c r="W44" s="67">
        <v>0</v>
      </c>
      <c r="X44" s="68">
        <f t="shared" si="11"/>
      </c>
      <c r="Y44" s="68">
        <f t="shared" si="12"/>
      </c>
      <c r="Z44" s="69">
        <v>1663.2</v>
      </c>
      <c r="AA44" s="87">
        <v>333</v>
      </c>
      <c r="AB44" s="64">
        <f t="shared" si="17"/>
        <v>333</v>
      </c>
      <c r="AC44" s="65">
        <f t="shared" si="18"/>
        <v>4.994594594594595</v>
      </c>
      <c r="AD44" s="71">
        <v>1188</v>
      </c>
      <c r="AE44" s="72">
        <v>238</v>
      </c>
      <c r="AF44" s="73">
        <f t="shared" si="13"/>
        <v>0.4</v>
      </c>
      <c r="AG44" s="73">
        <f t="shared" si="14"/>
        <v>0.39915966386554624</v>
      </c>
      <c r="AH44" s="85">
        <v>595189.5399999999</v>
      </c>
      <c r="AI44" s="86">
        <v>53570</v>
      </c>
      <c r="AJ44" s="76">
        <f t="shared" si="19"/>
        <v>11.110501026694044</v>
      </c>
    </row>
    <row r="45" spans="1:36" s="29" customFormat="1" ht="11.25">
      <c r="A45" s="32">
        <v>39</v>
      </c>
      <c r="B45" s="52"/>
      <c r="C45" s="53" t="s">
        <v>89</v>
      </c>
      <c r="D45" s="54" t="s">
        <v>36</v>
      </c>
      <c r="E45" s="55" t="s">
        <v>89</v>
      </c>
      <c r="F45" s="56">
        <v>42811</v>
      </c>
      <c r="G45" s="57" t="s">
        <v>57</v>
      </c>
      <c r="H45" s="58">
        <v>7</v>
      </c>
      <c r="I45" s="58">
        <v>2</v>
      </c>
      <c r="J45" s="99">
        <v>2</v>
      </c>
      <c r="K45" s="59">
        <v>6</v>
      </c>
      <c r="L45" s="60">
        <v>118</v>
      </c>
      <c r="M45" s="61">
        <v>24</v>
      </c>
      <c r="N45" s="60">
        <v>106</v>
      </c>
      <c r="O45" s="61">
        <v>23</v>
      </c>
      <c r="P45" s="60">
        <v>65</v>
      </c>
      <c r="Q45" s="61">
        <v>17</v>
      </c>
      <c r="R45" s="62">
        <f t="shared" si="0"/>
        <v>289</v>
      </c>
      <c r="S45" s="63">
        <f t="shared" si="1"/>
        <v>64</v>
      </c>
      <c r="T45" s="64">
        <f t="shared" si="15"/>
        <v>32</v>
      </c>
      <c r="U45" s="65">
        <f t="shared" si="16"/>
        <v>4.515625</v>
      </c>
      <c r="V45" s="66">
        <v>0</v>
      </c>
      <c r="W45" s="67">
        <v>0</v>
      </c>
      <c r="X45" s="68">
        <f t="shared" si="11"/>
      </c>
      <c r="Y45" s="68">
        <f t="shared" si="12"/>
      </c>
      <c r="Z45" s="69">
        <v>1437</v>
      </c>
      <c r="AA45" s="70">
        <v>308</v>
      </c>
      <c r="AB45" s="64">
        <f t="shared" si="17"/>
        <v>154</v>
      </c>
      <c r="AC45" s="65">
        <f t="shared" si="18"/>
        <v>4.665584415584416</v>
      </c>
      <c r="AD45" s="71">
        <v>150</v>
      </c>
      <c r="AE45" s="72">
        <v>44</v>
      </c>
      <c r="AF45" s="73">
        <f t="shared" si="13"/>
        <v>8.58</v>
      </c>
      <c r="AG45" s="73">
        <f t="shared" si="14"/>
        <v>6</v>
      </c>
      <c r="AH45" s="74">
        <v>14890</v>
      </c>
      <c r="AI45" s="75">
        <v>1540</v>
      </c>
      <c r="AJ45" s="76">
        <f t="shared" si="19"/>
        <v>9.668831168831169</v>
      </c>
    </row>
    <row r="46" spans="1:36" s="29" customFormat="1" ht="11.25">
      <c r="A46" s="32">
        <v>40</v>
      </c>
      <c r="B46" s="52"/>
      <c r="C46" s="53" t="s">
        <v>111</v>
      </c>
      <c r="D46" s="54" t="s">
        <v>42</v>
      </c>
      <c r="E46" s="55" t="s">
        <v>112</v>
      </c>
      <c r="F46" s="56">
        <v>42839</v>
      </c>
      <c r="G46" s="57" t="s">
        <v>86</v>
      </c>
      <c r="H46" s="58">
        <v>3</v>
      </c>
      <c r="I46" s="58">
        <v>3</v>
      </c>
      <c r="J46" s="99">
        <v>3</v>
      </c>
      <c r="K46" s="59">
        <v>2</v>
      </c>
      <c r="L46" s="60">
        <v>446.77</v>
      </c>
      <c r="M46" s="61">
        <v>45</v>
      </c>
      <c r="N46" s="60">
        <v>653.5</v>
      </c>
      <c r="O46" s="61">
        <v>64</v>
      </c>
      <c r="P46" s="60">
        <v>563.49</v>
      </c>
      <c r="Q46" s="61">
        <v>57</v>
      </c>
      <c r="R46" s="62">
        <f t="shared" si="0"/>
        <v>1663.76</v>
      </c>
      <c r="S46" s="63">
        <f t="shared" si="1"/>
        <v>166</v>
      </c>
      <c r="T46" s="64">
        <f t="shared" si="15"/>
        <v>55.333333333333336</v>
      </c>
      <c r="U46" s="65">
        <f t="shared" si="16"/>
        <v>10.02265060240964</v>
      </c>
      <c r="V46" s="66">
        <v>1323.33</v>
      </c>
      <c r="W46" s="67">
        <v>134</v>
      </c>
      <c r="X46" s="68">
        <f t="shared" si="11"/>
        <v>0.25725253716004326</v>
      </c>
      <c r="Y46" s="68">
        <f t="shared" si="12"/>
        <v>0.23880597014925373</v>
      </c>
      <c r="Z46" s="69">
        <v>2889.26</v>
      </c>
      <c r="AA46" s="70">
        <v>292</v>
      </c>
      <c r="AB46" s="64">
        <f t="shared" si="17"/>
        <v>97.33333333333333</v>
      </c>
      <c r="AC46" s="65">
        <f t="shared" si="18"/>
        <v>9.894726027397262</v>
      </c>
      <c r="AD46" s="71">
        <v>3259.14</v>
      </c>
      <c r="AE46" s="72">
        <v>331</v>
      </c>
      <c r="AF46" s="73">
        <f t="shared" si="13"/>
        <v>-0.11349006179544287</v>
      </c>
      <c r="AG46" s="73">
        <f t="shared" si="14"/>
        <v>-0.11782477341389729</v>
      </c>
      <c r="AH46" s="74">
        <v>6148.4</v>
      </c>
      <c r="AI46" s="75">
        <v>623</v>
      </c>
      <c r="AJ46" s="76">
        <f t="shared" si="19"/>
        <v>9.869020866773676</v>
      </c>
    </row>
    <row r="47" spans="1:36" s="29" customFormat="1" ht="11.25">
      <c r="A47" s="32">
        <v>41</v>
      </c>
      <c r="B47" s="88"/>
      <c r="C47" s="78" t="s">
        <v>73</v>
      </c>
      <c r="D47" s="79"/>
      <c r="E47" s="80" t="s">
        <v>73</v>
      </c>
      <c r="F47" s="81">
        <v>42622</v>
      </c>
      <c r="G47" s="57" t="s">
        <v>46</v>
      </c>
      <c r="H47" s="82">
        <v>93</v>
      </c>
      <c r="I47" s="82">
        <v>1</v>
      </c>
      <c r="J47" s="99">
        <v>1</v>
      </c>
      <c r="K47" s="59">
        <v>10</v>
      </c>
      <c r="L47" s="60">
        <v>0</v>
      </c>
      <c r="M47" s="61">
        <v>0</v>
      </c>
      <c r="N47" s="60">
        <v>0</v>
      </c>
      <c r="O47" s="61">
        <v>0</v>
      </c>
      <c r="P47" s="60">
        <v>0</v>
      </c>
      <c r="Q47" s="61">
        <v>0</v>
      </c>
      <c r="R47" s="62">
        <f t="shared" si="0"/>
        <v>0</v>
      </c>
      <c r="S47" s="63">
        <f t="shared" si="1"/>
        <v>0</v>
      </c>
      <c r="T47" s="64">
        <f t="shared" si="15"/>
        <v>0</v>
      </c>
      <c r="U47" s="65" t="e">
        <f t="shared" si="16"/>
        <v>#DIV/0!</v>
      </c>
      <c r="V47" s="66">
        <v>10710</v>
      </c>
      <c r="W47" s="67">
        <v>1785</v>
      </c>
      <c r="X47" s="68">
        <f t="shared" si="11"/>
        <v>-1</v>
      </c>
      <c r="Y47" s="68">
        <f t="shared" si="12"/>
        <v>-1</v>
      </c>
      <c r="Z47" s="69">
        <v>3571</v>
      </c>
      <c r="AA47" s="70">
        <v>250</v>
      </c>
      <c r="AB47" s="64">
        <f t="shared" si="17"/>
        <v>250</v>
      </c>
      <c r="AC47" s="65">
        <f t="shared" si="18"/>
        <v>14.284</v>
      </c>
      <c r="AD47" s="83">
        <v>10710</v>
      </c>
      <c r="AE47" s="84">
        <v>1785</v>
      </c>
      <c r="AF47" s="73">
        <f t="shared" si="13"/>
        <v>-0.6665732959850607</v>
      </c>
      <c r="AG47" s="73">
        <f t="shared" si="14"/>
        <v>-0.8599439775910365</v>
      </c>
      <c r="AH47" s="85">
        <v>2517294</v>
      </c>
      <c r="AI47" s="86">
        <v>175055</v>
      </c>
      <c r="AJ47" s="76">
        <f t="shared" si="19"/>
        <v>14.380017708720116</v>
      </c>
    </row>
    <row r="48" spans="1:36" s="29" customFormat="1" ht="11.25">
      <c r="A48" s="32">
        <v>42</v>
      </c>
      <c r="B48" s="52"/>
      <c r="C48" s="53" t="s">
        <v>52</v>
      </c>
      <c r="D48" s="54" t="s">
        <v>34</v>
      </c>
      <c r="E48" s="55" t="s">
        <v>52</v>
      </c>
      <c r="F48" s="56">
        <v>42755</v>
      </c>
      <c r="G48" s="57" t="s">
        <v>49</v>
      </c>
      <c r="H48" s="58">
        <v>23</v>
      </c>
      <c r="I48" s="58">
        <v>1</v>
      </c>
      <c r="J48" s="99">
        <v>1</v>
      </c>
      <c r="K48" s="59">
        <v>7</v>
      </c>
      <c r="L48" s="60">
        <v>0</v>
      </c>
      <c r="M48" s="61">
        <v>0</v>
      </c>
      <c r="N48" s="60">
        <v>0</v>
      </c>
      <c r="O48" s="61">
        <v>0</v>
      </c>
      <c r="P48" s="60">
        <v>0</v>
      </c>
      <c r="Q48" s="61">
        <v>0</v>
      </c>
      <c r="R48" s="62">
        <f t="shared" si="0"/>
        <v>0</v>
      </c>
      <c r="S48" s="63">
        <f t="shared" si="1"/>
        <v>0</v>
      </c>
      <c r="T48" s="64">
        <f t="shared" si="15"/>
        <v>0</v>
      </c>
      <c r="U48" s="65" t="e">
        <f t="shared" si="16"/>
        <v>#DIV/0!</v>
      </c>
      <c r="V48" s="66">
        <v>2730</v>
      </c>
      <c r="W48" s="67">
        <v>169</v>
      </c>
      <c r="X48" s="68">
        <f t="shared" si="11"/>
        <v>-1</v>
      </c>
      <c r="Y48" s="68">
        <f t="shared" si="12"/>
        <v>-1</v>
      </c>
      <c r="Z48" s="69">
        <v>3951</v>
      </c>
      <c r="AA48" s="87">
        <v>245</v>
      </c>
      <c r="AB48" s="64">
        <f t="shared" si="17"/>
        <v>245</v>
      </c>
      <c r="AC48" s="65">
        <f t="shared" si="18"/>
        <v>16.1265306122449</v>
      </c>
      <c r="AD48" s="71">
        <v>3951</v>
      </c>
      <c r="AE48" s="72">
        <v>245</v>
      </c>
      <c r="AF48" s="73">
        <f t="shared" si="13"/>
        <v>0</v>
      </c>
      <c r="AG48" s="73">
        <f t="shared" si="14"/>
        <v>0</v>
      </c>
      <c r="AH48" s="85">
        <v>478150.66000000003</v>
      </c>
      <c r="AI48" s="86">
        <v>28564</v>
      </c>
      <c r="AJ48" s="76">
        <f t="shared" si="19"/>
        <v>16.739625402604677</v>
      </c>
    </row>
    <row r="49" spans="1:36" s="29" customFormat="1" ht="11.25">
      <c r="A49" s="32">
        <v>43</v>
      </c>
      <c r="B49" s="89"/>
      <c r="C49" s="53" t="s">
        <v>64</v>
      </c>
      <c r="D49" s="54"/>
      <c r="E49" s="55" t="s">
        <v>65</v>
      </c>
      <c r="F49" s="56">
        <v>41985</v>
      </c>
      <c r="G49" s="57" t="s">
        <v>49</v>
      </c>
      <c r="H49" s="58">
        <v>6</v>
      </c>
      <c r="I49" s="58">
        <v>1</v>
      </c>
      <c r="J49" s="99">
        <v>1</v>
      </c>
      <c r="K49" s="59">
        <v>17</v>
      </c>
      <c r="L49" s="60">
        <v>0</v>
      </c>
      <c r="M49" s="61">
        <v>0</v>
      </c>
      <c r="N49" s="60">
        <v>0</v>
      </c>
      <c r="O49" s="61">
        <v>0</v>
      </c>
      <c r="P49" s="60">
        <v>0</v>
      </c>
      <c r="Q49" s="61">
        <v>0</v>
      </c>
      <c r="R49" s="62">
        <f t="shared" si="0"/>
        <v>0</v>
      </c>
      <c r="S49" s="63">
        <f t="shared" si="1"/>
        <v>0</v>
      </c>
      <c r="T49" s="64">
        <f t="shared" si="15"/>
        <v>0</v>
      </c>
      <c r="U49" s="65" t="e">
        <f t="shared" si="16"/>
        <v>#DIV/0!</v>
      </c>
      <c r="V49" s="66">
        <v>0</v>
      </c>
      <c r="W49" s="67">
        <v>0</v>
      </c>
      <c r="X49" s="68">
        <f t="shared" si="11"/>
      </c>
      <c r="Y49" s="68">
        <f t="shared" si="12"/>
      </c>
      <c r="Z49" s="90">
        <v>1188</v>
      </c>
      <c r="AA49" s="70">
        <v>238</v>
      </c>
      <c r="AB49" s="64">
        <f t="shared" si="17"/>
        <v>238</v>
      </c>
      <c r="AC49" s="65">
        <f t="shared" si="18"/>
        <v>4.991596638655462</v>
      </c>
      <c r="AD49" s="71">
        <v>1900.8</v>
      </c>
      <c r="AE49" s="72">
        <v>381</v>
      </c>
      <c r="AF49" s="73">
        <f t="shared" si="13"/>
        <v>-0.375</v>
      </c>
      <c r="AG49" s="73">
        <f t="shared" si="14"/>
        <v>-0.3753280839895013</v>
      </c>
      <c r="AH49" s="71">
        <v>31356.6</v>
      </c>
      <c r="AI49" s="72">
        <v>4554</v>
      </c>
      <c r="AJ49" s="76">
        <f t="shared" si="19"/>
        <v>6.885507246376811</v>
      </c>
    </row>
    <row r="50" spans="1:36" s="29" customFormat="1" ht="11.25">
      <c r="A50" s="32">
        <v>44</v>
      </c>
      <c r="B50" s="52"/>
      <c r="C50" s="53" t="s">
        <v>85</v>
      </c>
      <c r="D50" s="54" t="s">
        <v>43</v>
      </c>
      <c r="E50" s="55" t="s">
        <v>84</v>
      </c>
      <c r="F50" s="56">
        <v>42804</v>
      </c>
      <c r="G50" s="57" t="s">
        <v>86</v>
      </c>
      <c r="H50" s="58">
        <v>3</v>
      </c>
      <c r="I50" s="58">
        <v>2</v>
      </c>
      <c r="J50" s="99">
        <v>2</v>
      </c>
      <c r="K50" s="59">
        <v>5</v>
      </c>
      <c r="L50" s="60">
        <v>140</v>
      </c>
      <c r="M50" s="61">
        <v>14</v>
      </c>
      <c r="N50" s="60">
        <v>382.9</v>
      </c>
      <c r="O50" s="61">
        <v>39</v>
      </c>
      <c r="P50" s="60">
        <v>200</v>
      </c>
      <c r="Q50" s="61">
        <v>21</v>
      </c>
      <c r="R50" s="62">
        <f t="shared" si="0"/>
        <v>722.9</v>
      </c>
      <c r="S50" s="63">
        <f t="shared" si="1"/>
        <v>74</v>
      </c>
      <c r="T50" s="64">
        <f t="shared" si="15"/>
        <v>37</v>
      </c>
      <c r="U50" s="65">
        <f t="shared" si="16"/>
        <v>9.768918918918919</v>
      </c>
      <c r="V50" s="66">
        <v>815.83</v>
      </c>
      <c r="W50" s="67">
        <v>87</v>
      </c>
      <c r="X50" s="68">
        <f t="shared" si="11"/>
        <v>-0.11390853486633253</v>
      </c>
      <c r="Y50" s="68">
        <f t="shared" si="12"/>
        <v>-0.14942528735632185</v>
      </c>
      <c r="Z50" s="69">
        <v>1488.17</v>
      </c>
      <c r="AA50" s="70">
        <v>154</v>
      </c>
      <c r="AB50" s="64">
        <f t="shared" si="17"/>
        <v>77</v>
      </c>
      <c r="AC50" s="65">
        <f t="shared" si="18"/>
        <v>9.663441558441558</v>
      </c>
      <c r="AD50" s="71">
        <v>1183.49</v>
      </c>
      <c r="AE50" s="72">
        <v>133</v>
      </c>
      <c r="AF50" s="73">
        <f t="shared" si="13"/>
        <v>0.25744197247125034</v>
      </c>
      <c r="AG50" s="73">
        <f t="shared" si="14"/>
        <v>0.15789473684210525</v>
      </c>
      <c r="AH50" s="74">
        <v>15739.22</v>
      </c>
      <c r="AI50" s="75">
        <v>1623</v>
      </c>
      <c r="AJ50" s="76">
        <f t="shared" si="19"/>
        <v>9.697609365372767</v>
      </c>
    </row>
    <row r="51" spans="1:36" s="29" customFormat="1" ht="11.25">
      <c r="A51" s="32">
        <v>45</v>
      </c>
      <c r="B51" s="52"/>
      <c r="C51" s="53" t="s">
        <v>99</v>
      </c>
      <c r="D51" s="54" t="s">
        <v>38</v>
      </c>
      <c r="E51" s="55" t="s">
        <v>99</v>
      </c>
      <c r="F51" s="56">
        <v>42825</v>
      </c>
      <c r="G51" s="57" t="s">
        <v>39</v>
      </c>
      <c r="H51" s="58">
        <v>90</v>
      </c>
      <c r="I51" s="58">
        <v>3</v>
      </c>
      <c r="J51" s="99">
        <v>3</v>
      </c>
      <c r="K51" s="59">
        <v>4</v>
      </c>
      <c r="L51" s="60">
        <v>0</v>
      </c>
      <c r="M51" s="61">
        <v>0</v>
      </c>
      <c r="N51" s="60">
        <v>182</v>
      </c>
      <c r="O51" s="61">
        <v>14</v>
      </c>
      <c r="P51" s="60">
        <v>47</v>
      </c>
      <c r="Q51" s="61">
        <v>3</v>
      </c>
      <c r="R51" s="62">
        <f t="shared" si="0"/>
        <v>229</v>
      </c>
      <c r="S51" s="63">
        <f t="shared" si="1"/>
        <v>17</v>
      </c>
      <c r="T51" s="64">
        <f t="shared" si="15"/>
        <v>5.666666666666667</v>
      </c>
      <c r="U51" s="65">
        <f t="shared" si="16"/>
        <v>13.470588235294118</v>
      </c>
      <c r="V51" s="66">
        <v>1716</v>
      </c>
      <c r="W51" s="67">
        <v>232</v>
      </c>
      <c r="X51" s="68">
        <f t="shared" si="11"/>
        <v>-0.8665501165501166</v>
      </c>
      <c r="Y51" s="68">
        <f t="shared" si="12"/>
        <v>-0.9267241379310345</v>
      </c>
      <c r="Z51" s="69">
        <v>867</v>
      </c>
      <c r="AA51" s="70">
        <v>148</v>
      </c>
      <c r="AB51" s="64">
        <f t="shared" si="17"/>
        <v>49.333333333333336</v>
      </c>
      <c r="AC51" s="65">
        <f t="shared" si="18"/>
        <v>5.858108108108108</v>
      </c>
      <c r="AD51" s="71">
        <v>9357.5</v>
      </c>
      <c r="AE51" s="72">
        <v>1386</v>
      </c>
      <c r="AF51" s="73">
        <f t="shared" si="13"/>
        <v>-0.9073470478226022</v>
      </c>
      <c r="AG51" s="73">
        <f t="shared" si="14"/>
        <v>-0.8932178932178932</v>
      </c>
      <c r="AH51" s="74">
        <v>109640.88</v>
      </c>
      <c r="AI51" s="75">
        <v>11191</v>
      </c>
      <c r="AJ51" s="76">
        <f t="shared" si="19"/>
        <v>9.797237065499063</v>
      </c>
    </row>
    <row r="52" spans="1:36" s="29" customFormat="1" ht="11.25">
      <c r="A52" s="32">
        <v>46</v>
      </c>
      <c r="B52" s="52"/>
      <c r="C52" s="53" t="s">
        <v>83</v>
      </c>
      <c r="D52" s="54" t="s">
        <v>58</v>
      </c>
      <c r="E52" s="55" t="s">
        <v>83</v>
      </c>
      <c r="F52" s="56">
        <v>42804</v>
      </c>
      <c r="G52" s="57" t="s">
        <v>50</v>
      </c>
      <c r="H52" s="58">
        <v>12</v>
      </c>
      <c r="I52" s="58">
        <v>1</v>
      </c>
      <c r="J52" s="99">
        <v>1</v>
      </c>
      <c r="K52" s="59">
        <v>7</v>
      </c>
      <c r="L52" s="60">
        <v>0</v>
      </c>
      <c r="M52" s="61">
        <v>0</v>
      </c>
      <c r="N52" s="60">
        <v>0</v>
      </c>
      <c r="O52" s="61">
        <v>0</v>
      </c>
      <c r="P52" s="60">
        <v>0</v>
      </c>
      <c r="Q52" s="61">
        <v>0</v>
      </c>
      <c r="R52" s="62">
        <f t="shared" si="0"/>
        <v>0</v>
      </c>
      <c r="S52" s="63">
        <f t="shared" si="1"/>
        <v>0</v>
      </c>
      <c r="T52" s="64">
        <f t="shared" si="15"/>
        <v>0</v>
      </c>
      <c r="U52" s="65" t="e">
        <f t="shared" si="16"/>
        <v>#DIV/0!</v>
      </c>
      <c r="V52" s="66">
        <v>0</v>
      </c>
      <c r="W52" s="67">
        <v>0</v>
      </c>
      <c r="X52" s="68">
        <f t="shared" si="11"/>
      </c>
      <c r="Y52" s="68">
        <f t="shared" si="12"/>
      </c>
      <c r="Z52" s="69">
        <v>1655</v>
      </c>
      <c r="AA52" s="70">
        <v>137</v>
      </c>
      <c r="AB52" s="64">
        <f t="shared" si="17"/>
        <v>137</v>
      </c>
      <c r="AC52" s="65">
        <f t="shared" si="18"/>
        <v>12.08029197080292</v>
      </c>
      <c r="AD52" s="71">
        <v>7520</v>
      </c>
      <c r="AE52" s="72">
        <v>501</v>
      </c>
      <c r="AF52" s="73">
        <f t="shared" si="13"/>
        <v>-0.7799202127659575</v>
      </c>
      <c r="AG52" s="73">
        <f t="shared" si="14"/>
        <v>-0.7265469061876247</v>
      </c>
      <c r="AH52" s="74">
        <v>160492.40000000002</v>
      </c>
      <c r="AI52" s="75">
        <v>11327</v>
      </c>
      <c r="AJ52" s="76">
        <f t="shared" si="19"/>
        <v>14.169012094994264</v>
      </c>
    </row>
    <row r="53" spans="1:36" s="29" customFormat="1" ht="11.25">
      <c r="A53" s="32">
        <v>47</v>
      </c>
      <c r="B53" s="52"/>
      <c r="C53" s="53" t="s">
        <v>95</v>
      </c>
      <c r="D53" s="54" t="s">
        <v>47</v>
      </c>
      <c r="E53" s="55" t="s">
        <v>94</v>
      </c>
      <c r="F53" s="56">
        <v>42818</v>
      </c>
      <c r="G53" s="57" t="s">
        <v>50</v>
      </c>
      <c r="H53" s="58">
        <v>5</v>
      </c>
      <c r="I53" s="58">
        <v>2</v>
      </c>
      <c r="J53" s="99">
        <v>2</v>
      </c>
      <c r="K53" s="59">
        <v>5</v>
      </c>
      <c r="L53" s="60">
        <v>252</v>
      </c>
      <c r="M53" s="61">
        <v>18</v>
      </c>
      <c r="N53" s="60">
        <v>445</v>
      </c>
      <c r="O53" s="61">
        <v>32</v>
      </c>
      <c r="P53" s="60">
        <v>231</v>
      </c>
      <c r="Q53" s="61">
        <v>17</v>
      </c>
      <c r="R53" s="62">
        <f t="shared" si="0"/>
        <v>928</v>
      </c>
      <c r="S53" s="63">
        <f t="shared" si="1"/>
        <v>67</v>
      </c>
      <c r="T53" s="64">
        <f t="shared" si="15"/>
        <v>33.5</v>
      </c>
      <c r="U53" s="65">
        <f t="shared" si="16"/>
        <v>13.850746268656716</v>
      </c>
      <c r="V53" s="66">
        <v>0</v>
      </c>
      <c r="W53" s="67">
        <v>0</v>
      </c>
      <c r="X53" s="68">
        <f t="shared" si="11"/>
      </c>
      <c r="Y53" s="68">
        <f t="shared" si="12"/>
      </c>
      <c r="Z53" s="69">
        <v>1696</v>
      </c>
      <c r="AA53" s="70">
        <v>123</v>
      </c>
      <c r="AB53" s="64">
        <f t="shared" si="17"/>
        <v>61.5</v>
      </c>
      <c r="AC53" s="65">
        <f t="shared" si="18"/>
        <v>13.788617886178862</v>
      </c>
      <c r="AD53" s="71">
        <v>1746</v>
      </c>
      <c r="AE53" s="72">
        <v>158</v>
      </c>
      <c r="AF53" s="73">
        <f t="shared" si="13"/>
        <v>-0.0286368843069874</v>
      </c>
      <c r="AG53" s="73">
        <f t="shared" si="14"/>
        <v>-0.22151898734177214</v>
      </c>
      <c r="AH53" s="74">
        <v>19767</v>
      </c>
      <c r="AI53" s="75">
        <v>1703</v>
      </c>
      <c r="AJ53" s="76">
        <f t="shared" si="19"/>
        <v>11.607163828537875</v>
      </c>
    </row>
    <row r="54" spans="1:36" s="29" customFormat="1" ht="11.25">
      <c r="A54" s="32">
        <v>48</v>
      </c>
      <c r="B54" s="52"/>
      <c r="C54" s="53" t="s">
        <v>53</v>
      </c>
      <c r="D54" s="54" t="s">
        <v>42</v>
      </c>
      <c r="E54" s="55" t="s">
        <v>54</v>
      </c>
      <c r="F54" s="56">
        <v>42755</v>
      </c>
      <c r="G54" s="57" t="s">
        <v>39</v>
      </c>
      <c r="H54" s="58">
        <v>248</v>
      </c>
      <c r="I54" s="58">
        <v>1</v>
      </c>
      <c r="J54" s="99">
        <v>1</v>
      </c>
      <c r="K54" s="59">
        <v>10</v>
      </c>
      <c r="L54" s="60">
        <v>0</v>
      </c>
      <c r="M54" s="61">
        <v>0</v>
      </c>
      <c r="N54" s="60">
        <v>0</v>
      </c>
      <c r="O54" s="61">
        <v>0</v>
      </c>
      <c r="P54" s="60">
        <v>0</v>
      </c>
      <c r="Q54" s="61">
        <v>0</v>
      </c>
      <c r="R54" s="62">
        <f t="shared" si="0"/>
        <v>0</v>
      </c>
      <c r="S54" s="63">
        <f t="shared" si="1"/>
        <v>0</v>
      </c>
      <c r="T54" s="64">
        <f t="shared" si="15"/>
        <v>0</v>
      </c>
      <c r="U54" s="65" t="e">
        <f t="shared" si="16"/>
        <v>#DIV/0!</v>
      </c>
      <c r="V54" s="66">
        <v>0</v>
      </c>
      <c r="W54" s="67">
        <v>0</v>
      </c>
      <c r="X54" s="68">
        <f t="shared" si="11"/>
      </c>
      <c r="Y54" s="68">
        <f t="shared" si="12"/>
      </c>
      <c r="Z54" s="69">
        <v>718</v>
      </c>
      <c r="AA54" s="70">
        <v>117</v>
      </c>
      <c r="AB54" s="64">
        <f t="shared" si="17"/>
        <v>117</v>
      </c>
      <c r="AC54" s="65">
        <f t="shared" si="18"/>
        <v>6.136752136752137</v>
      </c>
      <c r="AD54" s="71">
        <v>850</v>
      </c>
      <c r="AE54" s="72">
        <v>150</v>
      </c>
      <c r="AF54" s="73">
        <f t="shared" si="13"/>
        <v>-0.15529411764705883</v>
      </c>
      <c r="AG54" s="73">
        <f t="shared" si="14"/>
        <v>-0.22</v>
      </c>
      <c r="AH54" s="74">
        <v>1765180.57</v>
      </c>
      <c r="AI54" s="75">
        <v>150616</v>
      </c>
      <c r="AJ54" s="76">
        <f t="shared" si="19"/>
        <v>11.719741395336484</v>
      </c>
    </row>
    <row r="55" spans="1:36" s="29" customFormat="1" ht="11.25">
      <c r="A55" s="32">
        <v>49</v>
      </c>
      <c r="B55" s="52"/>
      <c r="C55" s="53" t="s">
        <v>87</v>
      </c>
      <c r="D55" s="54" t="s">
        <v>42</v>
      </c>
      <c r="E55" s="55" t="s">
        <v>88</v>
      </c>
      <c r="F55" s="56">
        <v>42811</v>
      </c>
      <c r="G55" s="57" t="s">
        <v>50</v>
      </c>
      <c r="H55" s="58">
        <v>12</v>
      </c>
      <c r="I55" s="58">
        <v>1</v>
      </c>
      <c r="J55" s="99">
        <v>1</v>
      </c>
      <c r="K55" s="59">
        <v>6</v>
      </c>
      <c r="L55" s="60">
        <v>0</v>
      </c>
      <c r="M55" s="61">
        <v>0</v>
      </c>
      <c r="N55" s="60">
        <v>0</v>
      </c>
      <c r="O55" s="61">
        <v>0</v>
      </c>
      <c r="P55" s="60">
        <v>0</v>
      </c>
      <c r="Q55" s="61">
        <v>0</v>
      </c>
      <c r="R55" s="62">
        <f t="shared" si="0"/>
        <v>0</v>
      </c>
      <c r="S55" s="63">
        <f t="shared" si="1"/>
        <v>0</v>
      </c>
      <c r="T55" s="64">
        <f t="shared" si="15"/>
        <v>0</v>
      </c>
      <c r="U55" s="65" t="e">
        <f t="shared" si="16"/>
        <v>#DIV/0!</v>
      </c>
      <c r="V55" s="66">
        <v>0</v>
      </c>
      <c r="W55" s="67">
        <v>0</v>
      </c>
      <c r="X55" s="68">
        <f t="shared" si="11"/>
      </c>
      <c r="Y55" s="68">
        <f t="shared" si="12"/>
      </c>
      <c r="Z55" s="69">
        <v>1490</v>
      </c>
      <c r="AA55" s="70">
        <v>114</v>
      </c>
      <c r="AB55" s="64">
        <f t="shared" si="17"/>
        <v>114</v>
      </c>
      <c r="AC55" s="65">
        <f t="shared" si="18"/>
        <v>13.070175438596491</v>
      </c>
      <c r="AD55" s="71">
        <v>2276</v>
      </c>
      <c r="AE55" s="72">
        <v>165</v>
      </c>
      <c r="AF55" s="73">
        <f t="shared" si="13"/>
        <v>-0.3453427065026362</v>
      </c>
      <c r="AG55" s="73">
        <f t="shared" si="14"/>
        <v>-0.3090909090909091</v>
      </c>
      <c r="AH55" s="74">
        <v>47787.8</v>
      </c>
      <c r="AI55" s="75">
        <v>3721</v>
      </c>
      <c r="AJ55" s="76">
        <f t="shared" si="19"/>
        <v>12.842730448804085</v>
      </c>
    </row>
    <row r="56" spans="1:36" s="29" customFormat="1" ht="11.25">
      <c r="A56" s="32">
        <v>50</v>
      </c>
      <c r="B56" s="52"/>
      <c r="C56" s="53" t="s">
        <v>78</v>
      </c>
      <c r="D56" s="54" t="s">
        <v>34</v>
      </c>
      <c r="E56" s="55" t="s">
        <v>79</v>
      </c>
      <c r="F56" s="56">
        <v>42797</v>
      </c>
      <c r="G56" s="57" t="s">
        <v>57</v>
      </c>
      <c r="H56" s="58">
        <v>16</v>
      </c>
      <c r="I56" s="58">
        <v>7</v>
      </c>
      <c r="J56" s="99">
        <v>7</v>
      </c>
      <c r="K56" s="59">
        <v>8</v>
      </c>
      <c r="L56" s="60">
        <v>0</v>
      </c>
      <c r="M56" s="61">
        <v>0</v>
      </c>
      <c r="N56" s="60">
        <v>0</v>
      </c>
      <c r="O56" s="61">
        <v>0</v>
      </c>
      <c r="P56" s="60">
        <v>0</v>
      </c>
      <c r="Q56" s="61">
        <v>0</v>
      </c>
      <c r="R56" s="62">
        <f t="shared" si="0"/>
        <v>0</v>
      </c>
      <c r="S56" s="63">
        <f t="shared" si="1"/>
        <v>0</v>
      </c>
      <c r="T56" s="64">
        <f t="shared" si="15"/>
        <v>0</v>
      </c>
      <c r="U56" s="65" t="e">
        <f t="shared" si="16"/>
        <v>#DIV/0!</v>
      </c>
      <c r="V56" s="66">
        <v>0</v>
      </c>
      <c r="W56" s="67">
        <v>0</v>
      </c>
      <c r="X56" s="68">
        <f t="shared" si="11"/>
      </c>
      <c r="Y56" s="68">
        <f t="shared" si="12"/>
      </c>
      <c r="Z56" s="69">
        <v>818</v>
      </c>
      <c r="AA56" s="70">
        <v>87</v>
      </c>
      <c r="AB56" s="64">
        <f t="shared" si="17"/>
        <v>12.428571428571429</v>
      </c>
      <c r="AC56" s="65">
        <f t="shared" si="18"/>
        <v>9.402298850574713</v>
      </c>
      <c r="AD56" s="71">
        <v>430</v>
      </c>
      <c r="AE56" s="72">
        <v>43</v>
      </c>
      <c r="AF56" s="73">
        <f t="shared" si="13"/>
        <v>0.9023255813953488</v>
      </c>
      <c r="AG56" s="73">
        <f t="shared" si="14"/>
        <v>1.0232558139534884</v>
      </c>
      <c r="AH56" s="74">
        <v>95236.5</v>
      </c>
      <c r="AI56" s="75">
        <v>8025</v>
      </c>
      <c r="AJ56" s="76">
        <f t="shared" si="19"/>
        <v>11.867476635514018</v>
      </c>
    </row>
    <row r="57" spans="1:36" s="29" customFormat="1" ht="11.25">
      <c r="A57" s="32">
        <v>51</v>
      </c>
      <c r="B57" s="52"/>
      <c r="C57" s="53" t="s">
        <v>92</v>
      </c>
      <c r="D57" s="54" t="s">
        <v>34</v>
      </c>
      <c r="E57" s="55" t="s">
        <v>92</v>
      </c>
      <c r="F57" s="56">
        <v>42811</v>
      </c>
      <c r="G57" s="57" t="s">
        <v>56</v>
      </c>
      <c r="H57" s="58">
        <v>61</v>
      </c>
      <c r="I57" s="58">
        <v>1</v>
      </c>
      <c r="J57" s="99">
        <v>1</v>
      </c>
      <c r="K57" s="59">
        <v>6</v>
      </c>
      <c r="L57" s="60">
        <v>124</v>
      </c>
      <c r="M57" s="61">
        <v>12</v>
      </c>
      <c r="N57" s="60">
        <v>220</v>
      </c>
      <c r="O57" s="61">
        <v>21</v>
      </c>
      <c r="P57" s="60">
        <v>326</v>
      </c>
      <c r="Q57" s="61">
        <v>32</v>
      </c>
      <c r="R57" s="62">
        <f t="shared" si="0"/>
        <v>670</v>
      </c>
      <c r="S57" s="63">
        <f t="shared" si="1"/>
        <v>65</v>
      </c>
      <c r="T57" s="64">
        <f t="shared" si="15"/>
        <v>65</v>
      </c>
      <c r="U57" s="65">
        <f t="shared" si="16"/>
        <v>10.307692307692308</v>
      </c>
      <c r="V57" s="66">
        <v>809</v>
      </c>
      <c r="W57" s="67">
        <v>113</v>
      </c>
      <c r="X57" s="68">
        <f t="shared" si="11"/>
        <v>-0.17181705809641531</v>
      </c>
      <c r="Y57" s="68">
        <f t="shared" si="12"/>
        <v>-0.4247787610619469</v>
      </c>
      <c r="Z57" s="69">
        <v>840</v>
      </c>
      <c r="AA57" s="87">
        <v>84</v>
      </c>
      <c r="AB57" s="64">
        <f t="shared" si="17"/>
        <v>84</v>
      </c>
      <c r="AC57" s="65">
        <f t="shared" si="18"/>
        <v>10</v>
      </c>
      <c r="AD57" s="71">
        <v>1577</v>
      </c>
      <c r="AE57" s="72">
        <v>241</v>
      </c>
      <c r="AF57" s="73">
        <f t="shared" si="13"/>
        <v>-0.4673430564362714</v>
      </c>
      <c r="AG57" s="73">
        <f t="shared" si="14"/>
        <v>-0.6514522821576764</v>
      </c>
      <c r="AH57" s="85">
        <v>130983.46</v>
      </c>
      <c r="AI57" s="86">
        <v>12050</v>
      </c>
      <c r="AJ57" s="76">
        <f t="shared" si="19"/>
        <v>10.869996680497925</v>
      </c>
    </row>
    <row r="58" spans="1:36" s="29" customFormat="1" ht="11.25">
      <c r="A58" s="32">
        <v>52</v>
      </c>
      <c r="B58" s="52"/>
      <c r="C58" s="53" t="s">
        <v>59</v>
      </c>
      <c r="D58" s="54" t="s">
        <v>34</v>
      </c>
      <c r="E58" s="55" t="s">
        <v>59</v>
      </c>
      <c r="F58" s="56">
        <v>42741</v>
      </c>
      <c r="G58" s="57" t="s">
        <v>49</v>
      </c>
      <c r="H58" s="58">
        <v>35</v>
      </c>
      <c r="I58" s="58">
        <v>1</v>
      </c>
      <c r="J58" s="99">
        <v>1</v>
      </c>
      <c r="K58" s="59">
        <v>10</v>
      </c>
      <c r="L58" s="60">
        <v>0</v>
      </c>
      <c r="M58" s="61">
        <v>0</v>
      </c>
      <c r="N58" s="60">
        <v>0</v>
      </c>
      <c r="O58" s="61">
        <v>0</v>
      </c>
      <c r="P58" s="60">
        <v>0</v>
      </c>
      <c r="Q58" s="61">
        <v>0</v>
      </c>
      <c r="R58" s="62">
        <f t="shared" si="0"/>
        <v>0</v>
      </c>
      <c r="S58" s="63">
        <f t="shared" si="1"/>
        <v>0</v>
      </c>
      <c r="T58" s="64">
        <f t="shared" si="15"/>
        <v>0</v>
      </c>
      <c r="U58" s="65" t="e">
        <f t="shared" si="16"/>
        <v>#DIV/0!</v>
      </c>
      <c r="V58" s="66">
        <v>0</v>
      </c>
      <c r="W58" s="67">
        <v>0</v>
      </c>
      <c r="X58" s="68">
        <f t="shared" si="11"/>
      </c>
      <c r="Y58" s="68">
        <f t="shared" si="12"/>
      </c>
      <c r="Z58" s="69">
        <v>174</v>
      </c>
      <c r="AA58" s="70">
        <v>29</v>
      </c>
      <c r="AB58" s="64">
        <f t="shared" si="17"/>
        <v>29</v>
      </c>
      <c r="AC58" s="65">
        <f t="shared" si="18"/>
        <v>6</v>
      </c>
      <c r="AD58" s="71">
        <v>120</v>
      </c>
      <c r="AE58" s="72">
        <v>12</v>
      </c>
      <c r="AF58" s="73">
        <f t="shared" si="13"/>
        <v>0.45</v>
      </c>
      <c r="AG58" s="73">
        <f t="shared" si="14"/>
        <v>1.4166666666666667</v>
      </c>
      <c r="AH58" s="74">
        <v>790803.33</v>
      </c>
      <c r="AI58" s="75">
        <v>52376</v>
      </c>
      <c r="AJ58" s="76">
        <f t="shared" si="19"/>
        <v>15.098581984114862</v>
      </c>
    </row>
    <row r="59" spans="1:36" s="29" customFormat="1" ht="11.25">
      <c r="A59" s="32">
        <v>53</v>
      </c>
      <c r="B59" s="52"/>
      <c r="C59" s="53" t="s">
        <v>80</v>
      </c>
      <c r="D59" s="54" t="s">
        <v>58</v>
      </c>
      <c r="E59" s="55" t="s">
        <v>80</v>
      </c>
      <c r="F59" s="56">
        <v>42797</v>
      </c>
      <c r="G59" s="57" t="s">
        <v>39</v>
      </c>
      <c r="H59" s="58">
        <v>280</v>
      </c>
      <c r="I59" s="58">
        <v>1</v>
      </c>
      <c r="J59" s="99">
        <v>1</v>
      </c>
      <c r="K59" s="59">
        <v>8</v>
      </c>
      <c r="L59" s="60">
        <v>68</v>
      </c>
      <c r="M59" s="61">
        <v>8</v>
      </c>
      <c r="N59" s="60">
        <v>27</v>
      </c>
      <c r="O59" s="61">
        <v>3</v>
      </c>
      <c r="P59" s="60">
        <v>18</v>
      </c>
      <c r="Q59" s="61">
        <v>2</v>
      </c>
      <c r="R59" s="62">
        <f t="shared" si="0"/>
        <v>113</v>
      </c>
      <c r="S59" s="63">
        <f t="shared" si="1"/>
        <v>13</v>
      </c>
      <c r="T59" s="64">
        <f t="shared" si="15"/>
        <v>13</v>
      </c>
      <c r="U59" s="65">
        <f t="shared" si="16"/>
        <v>8.692307692307692</v>
      </c>
      <c r="V59" s="66">
        <v>2570.5</v>
      </c>
      <c r="W59" s="67">
        <v>462</v>
      </c>
      <c r="X59" s="68">
        <f t="shared" si="11"/>
        <v>-0.9560396809959152</v>
      </c>
      <c r="Y59" s="68">
        <f t="shared" si="12"/>
        <v>-0.9718614718614719</v>
      </c>
      <c r="Z59" s="69">
        <v>199</v>
      </c>
      <c r="AA59" s="70">
        <v>22</v>
      </c>
      <c r="AB59" s="64">
        <f t="shared" si="17"/>
        <v>22</v>
      </c>
      <c r="AC59" s="65">
        <f t="shared" si="18"/>
        <v>9.045454545454545</v>
      </c>
      <c r="AD59" s="71">
        <v>4114</v>
      </c>
      <c r="AE59" s="72">
        <v>729</v>
      </c>
      <c r="AF59" s="73">
        <f t="shared" si="13"/>
        <v>-0.9516285853184249</v>
      </c>
      <c r="AG59" s="73">
        <f t="shared" si="14"/>
        <v>-0.9698216735253772</v>
      </c>
      <c r="AH59" s="74">
        <v>6385843.69</v>
      </c>
      <c r="AI59" s="75">
        <v>504035</v>
      </c>
      <c r="AJ59" s="76">
        <f t="shared" si="19"/>
        <v>12.669444959179422</v>
      </c>
    </row>
    <row r="60" spans="1:36" s="29" customFormat="1" ht="11.25">
      <c r="A60" s="32">
        <v>54</v>
      </c>
      <c r="B60" s="52"/>
      <c r="C60" s="53" t="s">
        <v>96</v>
      </c>
      <c r="D60" s="54" t="s">
        <v>38</v>
      </c>
      <c r="E60" s="55" t="s">
        <v>96</v>
      </c>
      <c r="F60" s="56">
        <v>42818</v>
      </c>
      <c r="G60" s="57" t="s">
        <v>56</v>
      </c>
      <c r="H60" s="58">
        <v>35</v>
      </c>
      <c r="I60" s="58">
        <v>1</v>
      </c>
      <c r="J60" s="99">
        <v>1</v>
      </c>
      <c r="K60" s="59">
        <v>5</v>
      </c>
      <c r="L60" s="60">
        <v>28</v>
      </c>
      <c r="M60" s="61">
        <v>4</v>
      </c>
      <c r="N60" s="60">
        <v>41</v>
      </c>
      <c r="O60" s="61">
        <v>5</v>
      </c>
      <c r="P60" s="60">
        <v>28</v>
      </c>
      <c r="Q60" s="61">
        <v>4</v>
      </c>
      <c r="R60" s="62">
        <f t="shared" si="0"/>
        <v>97</v>
      </c>
      <c r="S60" s="63">
        <f t="shared" si="1"/>
        <v>13</v>
      </c>
      <c r="T60" s="64">
        <f t="shared" si="15"/>
        <v>13</v>
      </c>
      <c r="U60" s="65">
        <f t="shared" si="16"/>
        <v>7.461538461538462</v>
      </c>
      <c r="V60" s="66">
        <v>313</v>
      </c>
      <c r="W60" s="67">
        <v>31</v>
      </c>
      <c r="X60" s="68">
        <f t="shared" si="11"/>
        <v>-0.6900958466453674</v>
      </c>
      <c r="Y60" s="68">
        <f t="shared" si="12"/>
        <v>-0.5806451612903226</v>
      </c>
      <c r="Z60" s="69">
        <v>161</v>
      </c>
      <c r="AA60" s="87">
        <v>21</v>
      </c>
      <c r="AB60" s="64">
        <f t="shared" si="17"/>
        <v>21</v>
      </c>
      <c r="AC60" s="65">
        <f t="shared" si="18"/>
        <v>7.666666666666667</v>
      </c>
      <c r="AD60" s="71">
        <v>551</v>
      </c>
      <c r="AE60" s="72">
        <v>58</v>
      </c>
      <c r="AF60" s="73">
        <f t="shared" si="13"/>
        <v>-0.7078039927404719</v>
      </c>
      <c r="AG60" s="73">
        <f t="shared" si="14"/>
        <v>-0.6379310344827587</v>
      </c>
      <c r="AH60" s="85">
        <v>22962.5</v>
      </c>
      <c r="AI60" s="86">
        <v>2127</v>
      </c>
      <c r="AJ60" s="76">
        <f t="shared" si="19"/>
        <v>10.795721673718853</v>
      </c>
    </row>
    <row r="61" spans="1:36" s="29" customFormat="1" ht="11.25">
      <c r="A61" s="32">
        <v>55</v>
      </c>
      <c r="B61" s="52"/>
      <c r="C61" s="53" t="s">
        <v>77</v>
      </c>
      <c r="D61" s="54" t="s">
        <v>42</v>
      </c>
      <c r="E61" s="55" t="s">
        <v>77</v>
      </c>
      <c r="F61" s="56">
        <v>42790</v>
      </c>
      <c r="G61" s="57" t="s">
        <v>50</v>
      </c>
      <c r="H61" s="58">
        <v>9</v>
      </c>
      <c r="I61" s="58">
        <v>1</v>
      </c>
      <c r="J61" s="99">
        <v>1</v>
      </c>
      <c r="K61" s="59">
        <v>9</v>
      </c>
      <c r="L61" s="60">
        <v>0</v>
      </c>
      <c r="M61" s="61">
        <v>0</v>
      </c>
      <c r="N61" s="60">
        <v>0</v>
      </c>
      <c r="O61" s="61">
        <v>0</v>
      </c>
      <c r="P61" s="60">
        <v>0</v>
      </c>
      <c r="Q61" s="61">
        <v>0</v>
      </c>
      <c r="R61" s="62">
        <f t="shared" si="0"/>
        <v>0</v>
      </c>
      <c r="S61" s="63">
        <f t="shared" si="1"/>
        <v>0</v>
      </c>
      <c r="T61" s="64">
        <f t="shared" si="15"/>
        <v>0</v>
      </c>
      <c r="U61" s="65" t="e">
        <f t="shared" si="16"/>
        <v>#DIV/0!</v>
      </c>
      <c r="V61" s="66">
        <v>0</v>
      </c>
      <c r="W61" s="67">
        <v>0</v>
      </c>
      <c r="X61" s="68">
        <f t="shared" si="11"/>
      </c>
      <c r="Y61" s="68">
        <f t="shared" si="12"/>
      </c>
      <c r="Z61" s="69">
        <v>90</v>
      </c>
      <c r="AA61" s="70">
        <v>20</v>
      </c>
      <c r="AB61" s="64">
        <f t="shared" si="17"/>
        <v>20</v>
      </c>
      <c r="AC61" s="65">
        <f t="shared" si="18"/>
        <v>4.5</v>
      </c>
      <c r="AD61" s="71">
        <v>75</v>
      </c>
      <c r="AE61" s="72">
        <v>14</v>
      </c>
      <c r="AF61" s="73">
        <f t="shared" si="13"/>
        <v>0.2</v>
      </c>
      <c r="AG61" s="73">
        <f t="shared" si="14"/>
        <v>0.42857142857142855</v>
      </c>
      <c r="AH61" s="74">
        <v>93206.40000000001</v>
      </c>
      <c r="AI61" s="75">
        <v>6985</v>
      </c>
      <c r="AJ61" s="76">
        <f t="shared" si="19"/>
        <v>13.343793843951326</v>
      </c>
    </row>
  </sheetData>
  <sheetProtection formatCells="0" formatColumns="0" formatRows="0" insertColumns="0" insertRows="0" insertHyperlinks="0" deleteColumns="0" deleteRows="0" sort="0" autoFilter="0" pivotTables="0"/>
  <mergeCells count="15">
    <mergeCell ref="B1:D1"/>
    <mergeCell ref="B2:D2"/>
    <mergeCell ref="B3:D3"/>
    <mergeCell ref="L4:M4"/>
    <mergeCell ref="N4:O4"/>
    <mergeCell ref="P4:Q4"/>
    <mergeCell ref="L1:AJ3"/>
    <mergeCell ref="R4:U4"/>
    <mergeCell ref="V4:W4"/>
    <mergeCell ref="X4:Y4"/>
    <mergeCell ref="AH4:AJ4"/>
    <mergeCell ref="Z4:AA4"/>
    <mergeCell ref="AB4:AC4"/>
    <mergeCell ref="AD4:AE4"/>
    <mergeCell ref="AF4:AG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2017-05-01T15:27:31Z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