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25" windowWidth="23940" windowHeight="8955" tabRatio="587" activeTab="0"/>
  </bookViews>
  <sheets>
    <sheet name="17-19.2.2017 (hafta sonu)" sheetId="1" r:id="rId1"/>
  </sheets>
  <definedNames>
    <definedName name="_xlnm.Print_Area" localSheetId="0">'17-19.2.2017 (hafta sonu)'!#REF!</definedName>
  </definedNames>
  <calcPr fullCalcOnLoad="1"/>
</workbook>
</file>

<file path=xl/sharedStrings.xml><?xml version="1.0" encoding="utf-8"?>
<sst xmlns="http://schemas.openxmlformats.org/spreadsheetml/2006/main" count="164" uniqueCount="96">
  <si>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</si>
  <si>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</si>
  <si>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</si>
  <si>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</si>
  <si>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</si>
  <si>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</si>
  <si>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</si>
  <si>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</si>
  <si>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</si>
  <si>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</si>
  <si>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</si>
  <si>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</si>
  <si>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</si>
  <si>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</si>
  <si>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</si>
  <si>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</si>
  <si>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</si>
  <si>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</si>
  <si>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KOPYA</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</si>
  <si>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</si>
  <si>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</si>
  <si>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</si>
  <si>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</si>
  <si>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</si>
  <si>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</si>
  <si>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</si>
  <si>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</si>
  <si>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</si>
  <si>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</si>
  <si>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</si>
  <si>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</si>
  <si>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</si>
  <si>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</si>
  <si>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</si>
  <si>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JOHN WICK 2</t>
  </si>
  <si>
    <t>15+</t>
  </si>
  <si>
    <t>CHANTIER FILMS</t>
  </si>
  <si>
    <t>FIFTY SHADES DARKER</t>
  </si>
  <si>
    <t>18+</t>
  </si>
  <si>
    <t>UIP TURKEY</t>
  </si>
  <si>
    <t>KARANLIĞIN ELLİ TONU</t>
  </si>
  <si>
    <t>OLANLAR OLDU</t>
  </si>
  <si>
    <t>7+</t>
  </si>
  <si>
    <t>MARS DAĞITIM</t>
  </si>
  <si>
    <t>FIRILDAK AİLESİ</t>
  </si>
  <si>
    <t>7A</t>
  </si>
  <si>
    <t>MOANA</t>
  </si>
  <si>
    <t>G</t>
  </si>
  <si>
    <t>ÇALGI ÇENGİ: İKİMİZ</t>
  </si>
  <si>
    <t>7+13A</t>
  </si>
  <si>
    <t>PİNEMA</t>
  </si>
  <si>
    <t>RINGS</t>
  </si>
  <si>
    <t>HALKA 3</t>
  </si>
  <si>
    <t>THE LEGO BATMAN MOVIE</t>
  </si>
  <si>
    <t>13A</t>
  </si>
  <si>
    <t>LEGO BATMAN FİLMİ</t>
  </si>
  <si>
    <t>WARNER BROS. TURKEY</t>
  </si>
  <si>
    <t>XXX 3: THE RETURN OF XANDER CAGE</t>
  </si>
  <si>
    <t>13+</t>
  </si>
  <si>
    <t>YENİŞ NESİL AJAN: XANDER CAGE'İN DÖNÜŞÜ</t>
  </si>
  <si>
    <t>VEZİR PARMAĞI</t>
  </si>
  <si>
    <t>DAĞ 2</t>
  </si>
  <si>
    <t>LA LA LAND: CANTANDO ESTACOES</t>
  </si>
  <si>
    <t>TME</t>
  </si>
  <si>
    <t>AŞIKLAR ŞEHRİ</t>
  </si>
  <si>
    <t>LION</t>
  </si>
  <si>
    <t>PİNEMART</t>
  </si>
  <si>
    <t>OZZY</t>
  </si>
  <si>
    <t>TÜYLÜ KAÇAK</t>
  </si>
  <si>
    <t>MANCHESTER BY THE SEA</t>
  </si>
  <si>
    <t>YAŞAMIN KIYISINDA</t>
  </si>
  <si>
    <t>BİR FİLM</t>
  </si>
  <si>
    <t>THE DRAGON SPELL</t>
  </si>
  <si>
    <t>CESUR KAHRAMAN: EJDERHA BÜYÜSÜ</t>
  </si>
  <si>
    <t>KÖTÜ ÇOCUK</t>
  </si>
  <si>
    <t>JACKIE</t>
  </si>
  <si>
    <t>PEPEE</t>
  </si>
  <si>
    <t>PEPEE: BİRLİK ZAMANI</t>
  </si>
  <si>
    <t>ENKAZ</t>
  </si>
  <si>
    <t>ISRA &amp; HET MAGISCHE BOEK</t>
  </si>
  <si>
    <t>MC FİLM</t>
  </si>
  <si>
    <t>İSRA VE SİHİRLİ KİTAP</t>
  </si>
  <si>
    <t>FELAK</t>
  </si>
  <si>
    <t>AMERICAN HONEY</t>
  </si>
  <si>
    <t>KURMACA</t>
  </si>
  <si>
    <t>LOS ILUSIONAUTAS</t>
  </si>
  <si>
    <t>MİNİK KAHRAMANLAR: MACERA PEŞİNDE</t>
  </si>
  <si>
    <t>DERİN FİLM</t>
  </si>
  <si>
    <t>KUNGU FU PANDA 3</t>
  </si>
  <si>
    <t>KUNG FU PANDA 3</t>
  </si>
  <si>
    <t>17 - 19 ŞUBAT 2016 / 8. VİZYON HAFTASI</t>
  </si>
  <si>
    <t>MOONLIGHT</t>
  </si>
  <si>
    <t>AY IŞIĞI</t>
  </si>
  <si>
    <t>RECEP İVEDİK 5</t>
  </si>
  <si>
    <t>SPLIT</t>
  </si>
  <si>
    <t>PARÇALANMIŞ</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</si>
</sst>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7"/>
      <color indexed="19"/>
      <name val="Calibri"/>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7"/>
      <color indexed="30"/>
      <name val="Calibri"/>
      <family val="2"/>
    </font>
    <font>
      <sz val="7"/>
      <color indexed="15"/>
      <name val="Arial"/>
      <family val="2"/>
    </font>
    <font>
      <b/>
      <sz val="5"/>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7"/>
      <color rgb="FF00B0F0"/>
      <name val="Arial"/>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6" fillId="24" borderId="0" applyNumberFormat="0" applyBorder="0" applyAlignment="0" applyProtection="0"/>
    <xf numFmtId="176"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3" fillId="0" borderId="0">
      <alignment/>
      <protection/>
    </xf>
    <xf numFmtId="0" fontId="0" fillId="0" borderId="0">
      <alignment/>
      <protection/>
    </xf>
    <xf numFmtId="176" fontId="0" fillId="0" borderId="0">
      <alignment/>
      <protection/>
    </xf>
    <xf numFmtId="0" fontId="53" fillId="0" borderId="0">
      <alignment/>
      <protection/>
    </xf>
    <xf numFmtId="176" fontId="53" fillId="0" borderId="0">
      <alignment/>
      <protection/>
    </xf>
    <xf numFmtId="176" fontId="53" fillId="0" borderId="0">
      <alignment/>
      <protection/>
    </xf>
    <xf numFmtId="176" fontId="53" fillId="0" borderId="0">
      <alignment/>
      <protection/>
    </xf>
    <xf numFmtId="176" fontId="53" fillId="0" borderId="0">
      <alignment/>
      <protection/>
    </xf>
    <xf numFmtId="0" fontId="0" fillId="0" borderId="0">
      <alignment/>
      <protection/>
    </xf>
    <xf numFmtId="0" fontId="0" fillId="0" borderId="0">
      <alignment/>
      <protection/>
    </xf>
    <xf numFmtId="176" fontId="53" fillId="0" borderId="0">
      <alignment/>
      <protection/>
    </xf>
    <xf numFmtId="176" fontId="53" fillId="0" borderId="0">
      <alignment/>
      <protection/>
    </xf>
    <xf numFmtId="0" fontId="53" fillId="0" borderId="0">
      <alignment/>
      <protection/>
    </xf>
    <xf numFmtId="0" fontId="0" fillId="0" borderId="0">
      <alignment/>
      <protection/>
    </xf>
    <xf numFmtId="176" fontId="0" fillId="0" borderId="0">
      <alignment/>
      <protection/>
    </xf>
    <xf numFmtId="176" fontId="53" fillId="0" borderId="0">
      <alignment/>
      <protection/>
    </xf>
    <xf numFmtId="176"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right"/>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180" fontId="70" fillId="0" borderId="13" xfId="0" applyNumberFormat="1" applyFont="1" applyFill="1" applyBorder="1" applyAlignment="1">
      <alignment vertical="center"/>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0" fontId="70" fillId="0" borderId="13" xfId="0" applyFont="1" applyFill="1" applyBorder="1" applyAlignment="1">
      <alignment vertical="center"/>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2"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47" fillId="0" borderId="13" xfId="0" applyNumberFormat="1" applyFont="1" applyFill="1" applyBorder="1" applyAlignment="1" applyProtection="1">
      <alignment horizontal="center" vertical="center"/>
      <protection/>
    </xf>
    <xf numFmtId="0" fontId="47" fillId="0" borderId="13" xfId="0"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73" fillId="34" borderId="0" xfId="0" applyFont="1" applyFill="1" applyAlignment="1">
      <alignment horizontal="center" vertical="center"/>
    </xf>
    <xf numFmtId="0" fontId="0" fillId="34" borderId="0" xfId="0" applyNumberFormat="1" applyFont="1" applyFill="1" applyAlignment="1">
      <alignment horizontal="center" vertical="center"/>
    </xf>
    <xf numFmtId="0" fontId="74" fillId="34" borderId="0" xfId="0" applyNumberFormat="1" applyFont="1" applyFill="1" applyAlignment="1">
      <alignment horizontal="center" vertical="center"/>
    </xf>
    <xf numFmtId="0" fontId="75" fillId="34" borderId="0" xfId="0" applyFont="1" applyFill="1" applyBorder="1" applyAlignment="1" applyProtection="1">
      <alignment horizontal="center" vertical="center"/>
      <protection locked="0"/>
    </xf>
    <xf numFmtId="0" fontId="76" fillId="35" borderId="11" xfId="0" applyFont="1" applyFill="1" applyBorder="1" applyAlignment="1" applyProtection="1">
      <alignment horizontal="center"/>
      <protection locked="0"/>
    </xf>
    <xf numFmtId="0" fontId="76" fillId="35" borderId="12" xfId="0" applyNumberFormat="1" applyFont="1" applyFill="1" applyBorder="1" applyAlignment="1" applyProtection="1">
      <alignment horizontal="center" vertical="center" textRotation="90"/>
      <protection locked="0"/>
    </xf>
    <xf numFmtId="0" fontId="77" fillId="0" borderId="13" xfId="0" applyFont="1" applyFill="1" applyBorder="1" applyAlignment="1">
      <alignment horizontal="center" vertical="center"/>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3" fontId="9" fillId="35" borderId="12" xfId="0" applyNumberFormat="1" applyFont="1" applyFill="1" applyBorder="1" applyAlignment="1" applyProtection="1">
      <alignment horizontal="center" vertical="center" textRotation="90" wrapText="1"/>
      <protection/>
    </xf>
    <xf numFmtId="4"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9" fontId="11" fillId="0" borderId="13" xfId="132" applyNumberFormat="1" applyFont="1" applyFill="1" applyBorder="1" applyAlignment="1" applyProtection="1">
      <alignment vertical="center"/>
      <protection/>
    </xf>
    <xf numFmtId="9" fontId="11" fillId="0" borderId="13" xfId="132" applyNumberFormat="1" applyFont="1" applyFill="1" applyBorder="1" applyAlignment="1" applyProtection="1">
      <alignment horizontal="right" vertical="center"/>
      <protection/>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9" fontId="21" fillId="0" borderId="11" xfId="132" applyNumberFormat="1" applyFont="1" applyFill="1" applyBorder="1" applyAlignment="1" applyProtection="1">
      <alignment vertical="center"/>
      <protection/>
    </xf>
    <xf numFmtId="2" fontId="11" fillId="36" borderId="14" xfId="0" applyNumberFormat="1" applyFont="1" applyFill="1" applyBorder="1" applyAlignment="1" applyProtection="1">
      <alignment horizontal="center" vertical="center"/>
      <protection/>
    </xf>
    <xf numFmtId="180" fontId="70" fillId="0" borderId="15" xfId="0" applyNumberFormat="1" applyFont="1" applyFill="1" applyBorder="1" applyAlignment="1">
      <alignment vertical="center"/>
    </xf>
    <xf numFmtId="0" fontId="47" fillId="0" borderId="15" xfId="0" applyNumberFormat="1" applyFont="1" applyFill="1" applyBorder="1" applyAlignment="1" applyProtection="1">
      <alignment horizontal="center" vertical="center"/>
      <protection/>
    </xf>
    <xf numFmtId="180" fontId="11" fillId="0" borderId="15" xfId="0" applyNumberFormat="1" applyFont="1" applyFill="1" applyBorder="1" applyAlignment="1">
      <alignment vertical="center"/>
    </xf>
    <xf numFmtId="179"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vertical="center"/>
      <protection/>
    </xf>
    <xf numFmtId="0" fontId="11" fillId="0" borderId="15" xfId="0" applyFont="1" applyFill="1" applyBorder="1" applyAlignment="1">
      <alignment horizontal="center" vertical="center"/>
    </xf>
    <xf numFmtId="0" fontId="11" fillId="0" borderId="15" xfId="0" applyFont="1" applyFill="1" applyBorder="1" applyAlignment="1" applyProtection="1">
      <alignment horizontal="center" vertical="center"/>
      <protection/>
    </xf>
    <xf numFmtId="4" fontId="11" fillId="0" borderId="15" xfId="46" applyNumberFormat="1" applyFont="1" applyFill="1" applyBorder="1" applyAlignment="1">
      <alignment vertical="center"/>
    </xf>
    <xf numFmtId="3" fontId="11" fillId="0" borderId="15" xfId="46" applyNumberFormat="1" applyFont="1" applyFill="1" applyBorder="1" applyAlignment="1">
      <alignment vertical="center"/>
    </xf>
    <xf numFmtId="4" fontId="71" fillId="0" borderId="15" xfId="0" applyNumberFormat="1" applyFont="1" applyFill="1" applyBorder="1" applyAlignment="1">
      <alignment vertical="center"/>
    </xf>
    <xf numFmtId="3" fontId="71" fillId="0" borderId="15" xfId="0" applyNumberFormat="1" applyFont="1" applyFill="1" applyBorder="1" applyAlignment="1">
      <alignment vertical="center"/>
    </xf>
    <xf numFmtId="3" fontId="11" fillId="0" borderId="15" xfId="130" applyNumberFormat="1" applyFont="1" applyFill="1" applyBorder="1" applyAlignment="1" applyProtection="1">
      <alignment vertical="center"/>
      <protection/>
    </xf>
    <xf numFmtId="2" fontId="11" fillId="0" borderId="15" xfId="130" applyNumberFormat="1" applyFont="1" applyFill="1" applyBorder="1" applyAlignment="1" applyProtection="1">
      <alignment vertical="center"/>
      <protection/>
    </xf>
    <xf numFmtId="4" fontId="11" fillId="0" borderId="15" xfId="0" applyNumberFormat="1" applyFont="1" applyFill="1" applyBorder="1" applyAlignment="1">
      <alignment vertical="center"/>
    </xf>
    <xf numFmtId="3" fontId="11" fillId="0" borderId="15" xfId="0" applyNumberFormat="1" applyFont="1" applyFill="1" applyBorder="1" applyAlignment="1">
      <alignment vertical="center"/>
    </xf>
    <xf numFmtId="9" fontId="11" fillId="0" borderId="15" xfId="132" applyNumberFormat="1" applyFont="1" applyFill="1" applyBorder="1" applyAlignment="1" applyProtection="1">
      <alignment vertical="center"/>
      <protection/>
    </xf>
    <xf numFmtId="4" fontId="71" fillId="0" borderId="15" xfId="44" applyNumberFormat="1" applyFont="1" applyFill="1" applyBorder="1" applyAlignment="1" applyProtection="1">
      <alignment vertical="center"/>
      <protection locked="0"/>
    </xf>
    <xf numFmtId="3" fontId="71" fillId="0" borderId="15" xfId="44" applyNumberFormat="1" applyFont="1" applyFill="1" applyBorder="1" applyAlignment="1" applyProtection="1">
      <alignment vertical="center"/>
      <protection locked="0"/>
    </xf>
    <xf numFmtId="4" fontId="11" fillId="0" borderId="15" xfId="44" applyNumberFormat="1" applyFont="1" applyFill="1" applyBorder="1" applyAlignment="1" applyProtection="1">
      <alignment horizontal="right" vertical="center"/>
      <protection locked="0"/>
    </xf>
    <xf numFmtId="3" fontId="11" fillId="0" borderId="15" xfId="44" applyNumberFormat="1" applyFont="1" applyFill="1" applyBorder="1" applyAlignment="1" applyProtection="1">
      <alignment horizontal="right" vertical="center"/>
      <protection locked="0"/>
    </xf>
    <xf numFmtId="9" fontId="11" fillId="0" borderId="15" xfId="132" applyNumberFormat="1" applyFont="1" applyFill="1" applyBorder="1" applyAlignment="1" applyProtection="1">
      <alignment horizontal="right" vertical="center"/>
      <protection/>
    </xf>
    <xf numFmtId="4" fontId="11" fillId="0" borderId="15" xfId="44" applyNumberFormat="1" applyFont="1" applyFill="1" applyBorder="1" applyAlignment="1" applyProtection="1">
      <alignment vertical="center"/>
      <protection locked="0"/>
    </xf>
    <xf numFmtId="3" fontId="11" fillId="0" borderId="15" xfId="44" applyNumberFormat="1" applyFont="1" applyFill="1" applyBorder="1" applyAlignment="1" applyProtection="1">
      <alignment vertical="center"/>
      <protection locked="0"/>
    </xf>
    <xf numFmtId="2" fontId="11" fillId="0" borderId="16" xfId="0" applyNumberFormat="1" applyFont="1" applyFill="1" applyBorder="1" applyAlignment="1" applyProtection="1">
      <alignment vertical="center"/>
      <protection/>
    </xf>
    <xf numFmtId="2" fontId="19" fillId="34" borderId="17" xfId="0" applyNumberFormat="1" applyFont="1" applyFill="1" applyBorder="1" applyAlignment="1" applyProtection="1">
      <alignment horizontal="center" vertical="center"/>
      <protection/>
    </xf>
    <xf numFmtId="2" fontId="11" fillId="0" borderId="18" xfId="0" applyNumberFormat="1" applyFont="1" applyFill="1" applyBorder="1" applyAlignment="1" applyProtection="1">
      <alignment vertical="center"/>
      <protection/>
    </xf>
    <xf numFmtId="2" fontId="11" fillId="36" borderId="17" xfId="0" applyNumberFormat="1" applyFont="1" applyFill="1" applyBorder="1" applyAlignment="1" applyProtection="1">
      <alignment horizontal="center" vertical="center"/>
      <protection/>
    </xf>
    <xf numFmtId="0" fontId="19" fillId="34" borderId="17" xfId="0" applyFont="1" applyFill="1" applyBorder="1" applyAlignment="1">
      <alignment horizontal="center" vertical="center"/>
    </xf>
    <xf numFmtId="14" fontId="11" fillId="34" borderId="19" xfId="0" applyNumberFormat="1" applyFont="1" applyFill="1" applyBorder="1" applyAlignment="1" applyProtection="1">
      <alignment horizontal="center" vertical="center"/>
      <protection/>
    </xf>
    <xf numFmtId="0" fontId="5" fillId="34" borderId="20" xfId="0" applyFont="1" applyFill="1" applyBorder="1" applyAlignment="1" applyProtection="1">
      <alignment vertical="center"/>
      <protection/>
    </xf>
    <xf numFmtId="0" fontId="5" fillId="34" borderId="20" xfId="0" applyFont="1" applyFill="1" applyBorder="1" applyAlignment="1" applyProtection="1">
      <alignment horizontal="center" vertical="center"/>
      <protection/>
    </xf>
    <xf numFmtId="0" fontId="7" fillId="34" borderId="20" xfId="0" applyFont="1" applyFill="1" applyBorder="1" applyAlignment="1" applyProtection="1">
      <alignment vertical="center"/>
      <protection/>
    </xf>
    <xf numFmtId="179" fontId="6" fillId="34" borderId="20" xfId="0" applyNumberFormat="1" applyFont="1" applyFill="1" applyBorder="1" applyAlignment="1" applyProtection="1">
      <alignment horizontal="center" vertical="center"/>
      <protection/>
    </xf>
    <xf numFmtId="0" fontId="7" fillId="34" borderId="20" xfId="0" applyFont="1" applyFill="1" applyBorder="1" applyAlignment="1" applyProtection="1">
      <alignment horizontal="left" vertical="center"/>
      <protection/>
    </xf>
    <xf numFmtId="0" fontId="7" fillId="34" borderId="20" xfId="0" applyFont="1" applyFill="1" applyBorder="1" applyAlignment="1" applyProtection="1">
      <alignment horizontal="center" vertical="center"/>
      <protection/>
    </xf>
    <xf numFmtId="4" fontId="72" fillId="34" borderId="20" xfId="0" applyNumberFormat="1" applyFont="1" applyFill="1" applyBorder="1" applyAlignment="1" applyProtection="1">
      <alignment horizontal="center" vertical="center"/>
      <protection/>
    </xf>
    <xf numFmtId="3" fontId="7" fillId="34" borderId="20" xfId="0" applyNumberFormat="1" applyFont="1" applyFill="1" applyBorder="1" applyAlignment="1" applyProtection="1">
      <alignment horizontal="center" vertical="center"/>
      <protection/>
    </xf>
    <xf numFmtId="4" fontId="7" fillId="34" borderId="20" xfId="0" applyNumberFormat="1" applyFont="1" applyFill="1" applyBorder="1" applyAlignment="1" applyProtection="1">
      <alignment horizontal="right" vertical="center"/>
      <protection/>
    </xf>
    <xf numFmtId="3" fontId="7" fillId="34" borderId="20" xfId="0" applyNumberFormat="1" applyFont="1" applyFill="1" applyBorder="1" applyAlignment="1" applyProtection="1">
      <alignment horizontal="right" vertical="center"/>
      <protection/>
    </xf>
    <xf numFmtId="4" fontId="6" fillId="34" borderId="20" xfId="0" applyNumberFormat="1" applyFont="1" applyFill="1" applyBorder="1" applyAlignment="1" applyProtection="1">
      <alignment horizontal="right" vertical="center"/>
      <protection/>
    </xf>
    <xf numFmtId="3" fontId="6" fillId="34" borderId="20" xfId="0" applyNumberFormat="1" applyFont="1" applyFill="1" applyBorder="1" applyAlignment="1" applyProtection="1">
      <alignment horizontal="right" vertical="center"/>
      <protection/>
    </xf>
    <xf numFmtId="4" fontId="16" fillId="34" borderId="20" xfId="0" applyNumberFormat="1" applyFont="1" applyFill="1" applyBorder="1" applyAlignment="1" applyProtection="1">
      <alignment horizontal="right" vertical="center"/>
      <protection/>
    </xf>
    <xf numFmtId="3" fontId="16" fillId="34" borderId="20" xfId="0" applyNumberFormat="1" applyFont="1" applyFill="1" applyBorder="1" applyAlignment="1" applyProtection="1">
      <alignment horizontal="right" vertical="center"/>
      <protection/>
    </xf>
    <xf numFmtId="3" fontId="15" fillId="34" borderId="20" xfId="0" applyNumberFormat="1" applyFont="1" applyFill="1" applyBorder="1" applyAlignment="1" applyProtection="1">
      <alignment horizontal="right" vertical="center"/>
      <protection/>
    </xf>
    <xf numFmtId="4" fontId="15" fillId="34" borderId="20" xfId="0" applyNumberFormat="1" applyFont="1" applyFill="1" applyBorder="1" applyAlignment="1" applyProtection="1">
      <alignment horizontal="right" vertical="center"/>
      <protection/>
    </xf>
    <xf numFmtId="181" fontId="15" fillId="34" borderId="20" xfId="0" applyNumberFormat="1" applyFont="1" applyFill="1" applyBorder="1" applyAlignment="1" applyProtection="1">
      <alignment horizontal="right" vertical="center"/>
      <protection/>
    </xf>
    <xf numFmtId="0" fontId="6" fillId="34" borderId="20" xfId="0" applyFont="1" applyFill="1" applyBorder="1" applyAlignment="1" applyProtection="1">
      <alignment horizontal="right" vertical="center"/>
      <protection/>
    </xf>
    <xf numFmtId="0" fontId="7" fillId="34" borderId="21" xfId="0" applyFont="1" applyFill="1" applyBorder="1" applyAlignment="1" applyProtection="1">
      <alignment horizontal="right" vertical="center"/>
      <protection/>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xf numFmtId="0" fontId="9" fillId="35" borderId="22"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8" fillId="34" borderId="24"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24" xfId="0" applyFont="1" applyFill="1" applyBorder="1" applyAlignment="1">
      <alignment wrapText="1"/>
    </xf>
    <xf numFmtId="0" fontId="9" fillId="35" borderId="25"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5"/>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58" bestFit="1" customWidth="1"/>
    <col min="3" max="3" width="21.140625" style="5" bestFit="1" customWidth="1"/>
    <col min="4" max="4" width="3.421875" style="59" bestFit="1" customWidth="1"/>
    <col min="5" max="5" width="25.140625" style="26" bestFit="1" customWidth="1"/>
    <col min="6" max="6" width="5.8515625" style="6" bestFit="1" customWidth="1"/>
    <col min="7" max="7" width="13.57421875" style="7" bestFit="1" customWidth="1"/>
    <col min="8" max="9" width="3.140625" style="8" bestFit="1" customWidth="1"/>
    <col min="10" max="10" width="3.8515625" style="61" bestFit="1" customWidth="1"/>
    <col min="11" max="11" width="2.57421875" style="9" bestFit="1" customWidth="1"/>
    <col min="12" max="12" width="8.28125" style="62" bestFit="1" customWidth="1"/>
    <col min="13" max="13" width="5.57421875" style="49" bestFit="1" customWidth="1"/>
    <col min="14" max="14" width="8.28125" style="62" bestFit="1" customWidth="1"/>
    <col min="15" max="15" width="5.57421875" style="49" bestFit="1" customWidth="1"/>
    <col min="16" max="16" width="8.28125" style="39" bestFit="1" customWidth="1"/>
    <col min="17" max="17" width="5.57421875" style="51" bestFit="1" customWidth="1"/>
    <col min="18" max="18" width="9.00390625" style="63" bestFit="1" customWidth="1"/>
    <col min="19" max="19" width="6.57421875" style="64" bestFit="1" customWidth="1"/>
    <col min="20" max="20" width="4.28125" style="65" bestFit="1" customWidth="1"/>
    <col min="21" max="21" width="4.28125" style="48" bestFit="1" customWidth="1"/>
    <col min="22" max="22" width="8.28125" style="48" bestFit="1" customWidth="1"/>
    <col min="23" max="23" width="5.57421875" style="48" bestFit="1" customWidth="1"/>
    <col min="24" max="25" width="3.7109375" style="66" bestFit="1" customWidth="1"/>
    <col min="26" max="26" width="8.28125" style="39" hidden="1" customWidth="1"/>
    <col min="27" max="27" width="5.57421875" style="51" hidden="1" customWidth="1"/>
    <col min="28" max="28" width="4.28125" style="49" hidden="1" customWidth="1"/>
    <col min="29" max="29" width="4.28125" style="62" hidden="1" customWidth="1"/>
    <col min="30" max="30" width="8.28125" style="62" hidden="1" customWidth="1"/>
    <col min="31" max="31" width="5.57421875" style="62" hidden="1" customWidth="1"/>
    <col min="32" max="33" width="2.57421875" style="49" hidden="1" customWidth="1"/>
    <col min="34" max="34" width="9.00390625" style="39" bestFit="1" customWidth="1"/>
    <col min="35" max="35" width="6.7109375" style="40" customWidth="1"/>
    <col min="36" max="36" width="4.28125" style="67" bestFit="1" customWidth="1"/>
    <col min="37" max="16384" width="4.57421875" style="5" customWidth="1"/>
  </cols>
  <sheetData>
    <row r="1" spans="1:36" s="1" customFormat="1" ht="12.75">
      <c r="A1" s="10" t="s">
        <v>0</v>
      </c>
      <c r="B1" s="148" t="s">
        <v>1</v>
      </c>
      <c r="C1" s="148"/>
      <c r="D1" s="148"/>
      <c r="E1" s="73"/>
      <c r="F1" s="74"/>
      <c r="G1" s="73"/>
      <c r="H1" s="11"/>
      <c r="I1" s="11"/>
      <c r="J1" s="77"/>
      <c r="K1" s="11"/>
      <c r="L1" s="152" t="s">
        <v>2</v>
      </c>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s="1" customFormat="1" ht="12.75">
      <c r="A2" s="10"/>
      <c r="B2" s="149" t="s">
        <v>3</v>
      </c>
      <c r="C2" s="150"/>
      <c r="D2" s="150"/>
      <c r="E2" s="12"/>
      <c r="F2" s="13"/>
      <c r="G2" s="12"/>
      <c r="H2" s="78"/>
      <c r="I2" s="78"/>
      <c r="J2" s="79"/>
      <c r="K2" s="1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1" customFormat="1" ht="11.25">
      <c r="A3" s="10"/>
      <c r="B3" s="151" t="s">
        <v>90</v>
      </c>
      <c r="C3" s="151"/>
      <c r="D3" s="151"/>
      <c r="E3" s="75"/>
      <c r="F3" s="76"/>
      <c r="G3" s="75"/>
      <c r="H3" s="15"/>
      <c r="I3" s="15"/>
      <c r="J3" s="80"/>
      <c r="K3" s="1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row>
    <row r="4" spans="1:36" s="2" customFormat="1" ht="11.25" customHeight="1">
      <c r="A4" s="16"/>
      <c r="B4" s="68"/>
      <c r="C4" s="17"/>
      <c r="D4" s="69"/>
      <c r="E4" s="17"/>
      <c r="F4" s="18"/>
      <c r="G4" s="19"/>
      <c r="H4" s="19"/>
      <c r="I4" s="19"/>
      <c r="J4" s="81"/>
      <c r="K4" s="19"/>
      <c r="L4" s="146" t="s">
        <v>4</v>
      </c>
      <c r="M4" s="147"/>
      <c r="N4" s="146" t="s">
        <v>5</v>
      </c>
      <c r="O4" s="147"/>
      <c r="P4" s="146" t="s">
        <v>6</v>
      </c>
      <c r="Q4" s="147"/>
      <c r="R4" s="146" t="s">
        <v>7</v>
      </c>
      <c r="S4" s="156"/>
      <c r="T4" s="156"/>
      <c r="U4" s="147"/>
      <c r="V4" s="146" t="s">
        <v>8</v>
      </c>
      <c r="W4" s="147"/>
      <c r="X4" s="146" t="s">
        <v>9</v>
      </c>
      <c r="Y4" s="147"/>
      <c r="Z4" s="144" t="s">
        <v>10</v>
      </c>
      <c r="AA4" s="145"/>
      <c r="AB4" s="146" t="s">
        <v>10</v>
      </c>
      <c r="AC4" s="147"/>
      <c r="AD4" s="146" t="s">
        <v>11</v>
      </c>
      <c r="AE4" s="147"/>
      <c r="AF4" s="146" t="s">
        <v>9</v>
      </c>
      <c r="AG4" s="147"/>
      <c r="AH4" s="144" t="s">
        <v>12</v>
      </c>
      <c r="AI4" s="144"/>
      <c r="AJ4" s="144"/>
    </row>
    <row r="5" spans="1:36" s="3" customFormat="1" ht="45.75">
      <c r="A5" s="20"/>
      <c r="B5" s="70"/>
      <c r="C5" s="21" t="s">
        <v>13</v>
      </c>
      <c r="D5" s="22" t="s">
        <v>14</v>
      </c>
      <c r="E5" s="21" t="s">
        <v>15</v>
      </c>
      <c r="F5" s="23" t="s">
        <v>16</v>
      </c>
      <c r="G5" s="24" t="s">
        <v>17</v>
      </c>
      <c r="H5" s="25" t="s">
        <v>18</v>
      </c>
      <c r="I5" s="25" t="s">
        <v>19</v>
      </c>
      <c r="J5" s="82" t="s">
        <v>20</v>
      </c>
      <c r="K5" s="25" t="s">
        <v>21</v>
      </c>
      <c r="L5" s="37" t="s">
        <v>22</v>
      </c>
      <c r="M5" s="38" t="s">
        <v>23</v>
      </c>
      <c r="N5" s="37" t="s">
        <v>22</v>
      </c>
      <c r="O5" s="38" t="s">
        <v>23</v>
      </c>
      <c r="P5" s="37" t="s">
        <v>22</v>
      </c>
      <c r="Q5" s="38" t="s">
        <v>23</v>
      </c>
      <c r="R5" s="37" t="s">
        <v>24</v>
      </c>
      <c r="S5" s="38" t="s">
        <v>25</v>
      </c>
      <c r="T5" s="86" t="s">
        <v>26</v>
      </c>
      <c r="U5" s="86" t="s">
        <v>27</v>
      </c>
      <c r="V5" s="37" t="s">
        <v>22</v>
      </c>
      <c r="W5" s="38" t="s">
        <v>28</v>
      </c>
      <c r="X5" s="86" t="s">
        <v>29</v>
      </c>
      <c r="Y5" s="86" t="s">
        <v>30</v>
      </c>
      <c r="Z5" s="37" t="s">
        <v>22</v>
      </c>
      <c r="AA5" s="38" t="s">
        <v>31</v>
      </c>
      <c r="AB5" s="86" t="s">
        <v>26</v>
      </c>
      <c r="AC5" s="86" t="s">
        <v>27</v>
      </c>
      <c r="AD5" s="37" t="s">
        <v>22</v>
      </c>
      <c r="AE5" s="38" t="s">
        <v>28</v>
      </c>
      <c r="AF5" s="86" t="s">
        <v>29</v>
      </c>
      <c r="AG5" s="86" t="s">
        <v>32</v>
      </c>
      <c r="AH5" s="37" t="s">
        <v>22</v>
      </c>
      <c r="AI5" s="38" t="s">
        <v>23</v>
      </c>
      <c r="AJ5" s="86" t="s">
        <v>27</v>
      </c>
    </row>
    <row r="6" spans="4:25" ht="11.25">
      <c r="D6" s="60"/>
      <c r="X6" s="94">
        <f>IF(V6&lt;&gt;0,-(V6-R6)/V6,"")</f>
      </c>
      <c r="Y6" s="94">
        <f>IF(W6&lt;&gt;0,-(W6-S6)/W6,"")</f>
      </c>
    </row>
    <row r="7" spans="1:36" s="47" customFormat="1" ht="11.25">
      <c r="A7" s="50">
        <v>1</v>
      </c>
      <c r="B7" s="95" t="s">
        <v>33</v>
      </c>
      <c r="C7" s="96" t="s">
        <v>93</v>
      </c>
      <c r="D7" s="97" t="s">
        <v>49</v>
      </c>
      <c r="E7" s="98" t="s">
        <v>93</v>
      </c>
      <c r="F7" s="99">
        <v>42782</v>
      </c>
      <c r="G7" s="100" t="s">
        <v>43</v>
      </c>
      <c r="H7" s="101">
        <v>394</v>
      </c>
      <c r="I7" s="101">
        <v>394</v>
      </c>
      <c r="J7" s="101">
        <v>1400</v>
      </c>
      <c r="K7" s="102">
        <v>1</v>
      </c>
      <c r="L7" s="103">
        <v>4358977.81</v>
      </c>
      <c r="M7" s="104">
        <v>355203</v>
      </c>
      <c r="N7" s="103">
        <v>7940244.68</v>
      </c>
      <c r="O7" s="104">
        <v>638932</v>
      </c>
      <c r="P7" s="103">
        <v>8016365.43</v>
      </c>
      <c r="Q7" s="104">
        <v>652711</v>
      </c>
      <c r="R7" s="105">
        <f aca="true" t="shared" si="0" ref="R7:R34">L7+N7+P7</f>
        <v>20315587.919999998</v>
      </c>
      <c r="S7" s="106">
        <f aca="true" t="shared" si="1" ref="S7:S34">M7+O7+Q7</f>
        <v>1646846</v>
      </c>
      <c r="T7" s="107">
        <f aca="true" t="shared" si="2" ref="T7:T34">S7/J7</f>
        <v>1176.3185714285714</v>
      </c>
      <c r="U7" s="108">
        <f aca="true" t="shared" si="3" ref="U7:U34">R7/S7</f>
        <v>12.336058089220241</v>
      </c>
      <c r="V7" s="109"/>
      <c r="W7" s="110"/>
      <c r="X7" s="111"/>
      <c r="Y7" s="111"/>
      <c r="Z7" s="112"/>
      <c r="AA7" s="113"/>
      <c r="AB7" s="107"/>
      <c r="AC7" s="108"/>
      <c r="AD7" s="114"/>
      <c r="AE7" s="115"/>
      <c r="AF7" s="116"/>
      <c r="AG7" s="116"/>
      <c r="AH7" s="117">
        <v>23069499.39</v>
      </c>
      <c r="AI7" s="118">
        <v>1890410</v>
      </c>
      <c r="AJ7" s="119">
        <f aca="true" t="shared" si="4" ref="AJ7:AJ34">AH7/AI7</f>
        <v>12.203437026888347</v>
      </c>
    </row>
    <row r="8" spans="1:36" s="47" customFormat="1" ht="11.25">
      <c r="A8" s="50">
        <v>2</v>
      </c>
      <c r="B8" s="120"/>
      <c r="C8" s="27" t="s">
        <v>34</v>
      </c>
      <c r="D8" s="71" t="s">
        <v>35</v>
      </c>
      <c r="E8" s="28" t="s">
        <v>34</v>
      </c>
      <c r="F8" s="29">
        <v>42776</v>
      </c>
      <c r="G8" s="30" t="s">
        <v>36</v>
      </c>
      <c r="H8" s="31">
        <v>305</v>
      </c>
      <c r="I8" s="31">
        <v>282</v>
      </c>
      <c r="J8" s="83">
        <v>282</v>
      </c>
      <c r="K8" s="32">
        <v>2</v>
      </c>
      <c r="L8" s="84">
        <v>347524.36</v>
      </c>
      <c r="M8" s="85">
        <v>26164</v>
      </c>
      <c r="N8" s="84">
        <v>558022.2</v>
      </c>
      <c r="O8" s="85">
        <v>41337</v>
      </c>
      <c r="P8" s="84">
        <v>535104.97</v>
      </c>
      <c r="Q8" s="85">
        <v>40768</v>
      </c>
      <c r="R8" s="87">
        <f t="shared" si="0"/>
        <v>1440651.5299999998</v>
      </c>
      <c r="S8" s="57">
        <f t="shared" si="1"/>
        <v>108269</v>
      </c>
      <c r="T8" s="88">
        <f t="shared" si="2"/>
        <v>383.9326241134752</v>
      </c>
      <c r="U8" s="89">
        <f t="shared" si="3"/>
        <v>13.306223665130368</v>
      </c>
      <c r="V8" s="55">
        <v>3180014.42</v>
      </c>
      <c r="W8" s="56">
        <v>237319</v>
      </c>
      <c r="X8" s="90">
        <f aca="true" t="shared" si="5" ref="X8:Y10">IF(V8&lt;&gt;0,-(V8-R8)/V8,"")</f>
        <v>-0.5469669819924905</v>
      </c>
      <c r="Y8" s="90">
        <f t="shared" si="5"/>
        <v>-0.5437828408176336</v>
      </c>
      <c r="Z8" s="52">
        <v>4768818.28</v>
      </c>
      <c r="AA8" s="53">
        <v>378339</v>
      </c>
      <c r="AB8" s="88">
        <f>AA8/J8</f>
        <v>1341.627659574468</v>
      </c>
      <c r="AC8" s="89">
        <f>Z8/AA8</f>
        <v>12.604617234807938</v>
      </c>
      <c r="AD8" s="41">
        <v>4768818.28</v>
      </c>
      <c r="AE8" s="42">
        <v>378339</v>
      </c>
      <c r="AF8" s="91">
        <f aca="true" t="shared" si="6" ref="AF8:AG10">IF(AD8&lt;&gt;0,-(AD8-Z8)/AD8,"")</f>
        <v>0</v>
      </c>
      <c r="AG8" s="91">
        <f t="shared" si="6"/>
        <v>0</v>
      </c>
      <c r="AH8" s="43">
        <v>6209469.81</v>
      </c>
      <c r="AI8" s="44">
        <v>486608</v>
      </c>
      <c r="AJ8" s="121">
        <f t="shared" si="4"/>
        <v>12.760722820011178</v>
      </c>
    </row>
    <row r="9" spans="1:36" s="47" customFormat="1" ht="11.25">
      <c r="A9" s="50">
        <v>3</v>
      </c>
      <c r="B9" s="120"/>
      <c r="C9" s="33" t="s">
        <v>37</v>
      </c>
      <c r="D9" s="72" t="s">
        <v>38</v>
      </c>
      <c r="E9" s="34" t="s">
        <v>40</v>
      </c>
      <c r="F9" s="35">
        <v>42776</v>
      </c>
      <c r="G9" s="30" t="s">
        <v>39</v>
      </c>
      <c r="H9" s="36">
        <v>249</v>
      </c>
      <c r="I9" s="36">
        <v>249</v>
      </c>
      <c r="J9" s="31">
        <v>249</v>
      </c>
      <c r="K9" s="32">
        <v>2</v>
      </c>
      <c r="L9" s="84">
        <v>296030</v>
      </c>
      <c r="M9" s="85">
        <v>21569</v>
      </c>
      <c r="N9" s="84">
        <v>402821</v>
      </c>
      <c r="O9" s="85">
        <v>29373</v>
      </c>
      <c r="P9" s="84">
        <v>346430</v>
      </c>
      <c r="Q9" s="85">
        <v>25811</v>
      </c>
      <c r="R9" s="87">
        <f t="shared" si="0"/>
        <v>1045281</v>
      </c>
      <c r="S9" s="57">
        <f t="shared" si="1"/>
        <v>76753</v>
      </c>
      <c r="T9" s="88">
        <f t="shared" si="2"/>
        <v>308.2449799196787</v>
      </c>
      <c r="U9" s="89">
        <f t="shared" si="3"/>
        <v>13.618764087397235</v>
      </c>
      <c r="V9" s="55">
        <v>2043281</v>
      </c>
      <c r="W9" s="56">
        <v>145116</v>
      </c>
      <c r="X9" s="90">
        <f t="shared" si="5"/>
        <v>-0.48843012781893436</v>
      </c>
      <c r="Y9" s="90">
        <f t="shared" si="5"/>
        <v>-0.4710920918437664</v>
      </c>
      <c r="Z9" s="52">
        <v>3661328</v>
      </c>
      <c r="AA9" s="54">
        <v>283174</v>
      </c>
      <c r="AB9" s="88">
        <f>AA9/J9</f>
        <v>1137.2449799196788</v>
      </c>
      <c r="AC9" s="89">
        <f>Z9/AA9</f>
        <v>12.929605119114044</v>
      </c>
      <c r="AD9" s="92">
        <v>3661328</v>
      </c>
      <c r="AE9" s="93">
        <v>283174</v>
      </c>
      <c r="AF9" s="91">
        <f t="shared" si="6"/>
        <v>0</v>
      </c>
      <c r="AG9" s="91">
        <f t="shared" si="6"/>
        <v>0</v>
      </c>
      <c r="AH9" s="45">
        <v>4706609</v>
      </c>
      <c r="AI9" s="46">
        <v>359927</v>
      </c>
      <c r="AJ9" s="121">
        <f t="shared" si="4"/>
        <v>13.076565525787174</v>
      </c>
    </row>
    <row r="10" spans="1:36" s="47" customFormat="1" ht="11.25">
      <c r="A10" s="50">
        <v>4</v>
      </c>
      <c r="B10" s="120"/>
      <c r="C10" s="27" t="s">
        <v>41</v>
      </c>
      <c r="D10" s="71" t="s">
        <v>42</v>
      </c>
      <c r="E10" s="28" t="s">
        <v>41</v>
      </c>
      <c r="F10" s="29">
        <v>42755</v>
      </c>
      <c r="G10" s="30" t="s">
        <v>43</v>
      </c>
      <c r="H10" s="31">
        <v>349</v>
      </c>
      <c r="I10" s="31">
        <v>277</v>
      </c>
      <c r="J10" s="31">
        <v>277</v>
      </c>
      <c r="K10" s="32">
        <v>5</v>
      </c>
      <c r="L10" s="84">
        <v>130816.9</v>
      </c>
      <c r="M10" s="85">
        <v>10561</v>
      </c>
      <c r="N10" s="84">
        <v>258395.4</v>
      </c>
      <c r="O10" s="85">
        <v>20173</v>
      </c>
      <c r="P10" s="84">
        <v>251797.38</v>
      </c>
      <c r="Q10" s="85">
        <v>20219</v>
      </c>
      <c r="R10" s="87">
        <f t="shared" si="0"/>
        <v>641009.6799999999</v>
      </c>
      <c r="S10" s="57">
        <f t="shared" si="1"/>
        <v>50953</v>
      </c>
      <c r="T10" s="88">
        <f t="shared" si="2"/>
        <v>183.94584837545128</v>
      </c>
      <c r="U10" s="89">
        <f t="shared" si="3"/>
        <v>12.58041096696956</v>
      </c>
      <c r="V10" s="55">
        <v>1788529.06</v>
      </c>
      <c r="W10" s="56">
        <v>144019</v>
      </c>
      <c r="X10" s="90">
        <f t="shared" si="5"/>
        <v>-0.6415995164204936</v>
      </c>
      <c r="Y10" s="90">
        <f t="shared" si="5"/>
        <v>-0.6462064033217839</v>
      </c>
      <c r="Z10" s="52">
        <v>2648688.92</v>
      </c>
      <c r="AA10" s="53">
        <v>224794</v>
      </c>
      <c r="AB10" s="88">
        <f>AA10/J10</f>
        <v>811.5306859205776</v>
      </c>
      <c r="AC10" s="89">
        <f>Z10/AA10</f>
        <v>11.782738507255532</v>
      </c>
      <c r="AD10" s="41">
        <v>2648688.92</v>
      </c>
      <c r="AE10" s="42">
        <v>224794</v>
      </c>
      <c r="AF10" s="91">
        <f t="shared" si="6"/>
        <v>0</v>
      </c>
      <c r="AG10" s="91">
        <f t="shared" si="6"/>
        <v>0</v>
      </c>
      <c r="AH10" s="43">
        <v>20533217.62</v>
      </c>
      <c r="AI10" s="44">
        <v>1735937</v>
      </c>
      <c r="AJ10" s="121">
        <f t="shared" si="4"/>
        <v>11.828319587634805</v>
      </c>
    </row>
    <row r="11" spans="1:36" s="47" customFormat="1" ht="11.25">
      <c r="A11" s="50">
        <v>5</v>
      </c>
      <c r="B11" s="122" t="s">
        <v>33</v>
      </c>
      <c r="C11" s="33" t="s">
        <v>94</v>
      </c>
      <c r="D11" s="72" t="s">
        <v>35</v>
      </c>
      <c r="E11" s="34" t="s">
        <v>95</v>
      </c>
      <c r="F11" s="35">
        <v>42783</v>
      </c>
      <c r="G11" s="30" t="s">
        <v>39</v>
      </c>
      <c r="H11" s="36">
        <v>99</v>
      </c>
      <c r="I11" s="36">
        <v>99</v>
      </c>
      <c r="J11" s="31">
        <v>99</v>
      </c>
      <c r="K11" s="32">
        <v>1</v>
      </c>
      <c r="L11" s="84">
        <v>112850</v>
      </c>
      <c r="M11" s="85">
        <v>7889</v>
      </c>
      <c r="N11" s="84">
        <v>182525</v>
      </c>
      <c r="O11" s="85">
        <v>12509</v>
      </c>
      <c r="P11" s="84">
        <v>160478</v>
      </c>
      <c r="Q11" s="85">
        <v>11476</v>
      </c>
      <c r="R11" s="87">
        <f t="shared" si="0"/>
        <v>455853</v>
      </c>
      <c r="S11" s="57">
        <f t="shared" si="1"/>
        <v>31874</v>
      </c>
      <c r="T11" s="88">
        <f t="shared" si="2"/>
        <v>321.95959595959596</v>
      </c>
      <c r="U11" s="89">
        <f t="shared" si="3"/>
        <v>14.301719269624146</v>
      </c>
      <c r="V11" s="55"/>
      <c r="W11" s="56"/>
      <c r="X11" s="90"/>
      <c r="Y11" s="90"/>
      <c r="Z11" s="52"/>
      <c r="AA11" s="54"/>
      <c r="AB11" s="88"/>
      <c r="AC11" s="89"/>
      <c r="AD11" s="92"/>
      <c r="AE11" s="93"/>
      <c r="AF11" s="91"/>
      <c r="AG11" s="91"/>
      <c r="AH11" s="45">
        <v>455853</v>
      </c>
      <c r="AI11" s="46">
        <v>31874</v>
      </c>
      <c r="AJ11" s="121">
        <f t="shared" si="4"/>
        <v>14.301719269624146</v>
      </c>
    </row>
    <row r="12" spans="1:36" s="47" customFormat="1" ht="11.25">
      <c r="A12" s="50">
        <v>6</v>
      </c>
      <c r="B12" s="123"/>
      <c r="C12" s="33" t="s">
        <v>53</v>
      </c>
      <c r="D12" s="72" t="s">
        <v>54</v>
      </c>
      <c r="E12" s="34" t="s">
        <v>55</v>
      </c>
      <c r="F12" s="35">
        <v>42776</v>
      </c>
      <c r="G12" s="30" t="s">
        <v>56</v>
      </c>
      <c r="H12" s="36">
        <v>115</v>
      </c>
      <c r="I12" s="36">
        <v>114</v>
      </c>
      <c r="J12" s="83">
        <v>115</v>
      </c>
      <c r="K12" s="32">
        <v>2</v>
      </c>
      <c r="L12" s="84">
        <v>45268</v>
      </c>
      <c r="M12" s="85">
        <v>3098</v>
      </c>
      <c r="N12" s="84">
        <v>159760</v>
      </c>
      <c r="O12" s="85">
        <v>10925</v>
      </c>
      <c r="P12" s="84">
        <v>152786</v>
      </c>
      <c r="Q12" s="85">
        <v>10636</v>
      </c>
      <c r="R12" s="87">
        <f t="shared" si="0"/>
        <v>357814</v>
      </c>
      <c r="S12" s="57">
        <f t="shared" si="1"/>
        <v>24659</v>
      </c>
      <c r="T12" s="88">
        <f t="shared" si="2"/>
        <v>214.42608695652174</v>
      </c>
      <c r="U12" s="89">
        <f t="shared" si="3"/>
        <v>14.510482987955715</v>
      </c>
      <c r="V12" s="55">
        <v>687180</v>
      </c>
      <c r="W12" s="56">
        <v>47810</v>
      </c>
      <c r="X12" s="90">
        <f aca="true" t="shared" si="7" ref="X12:Y15">IF(V12&lt;&gt;0,-(V12-R12)/V12,"")</f>
        <v>-0.4793009109694694</v>
      </c>
      <c r="Y12" s="90">
        <f t="shared" si="7"/>
        <v>-0.4842292407446141</v>
      </c>
      <c r="Z12" s="52">
        <v>812820</v>
      </c>
      <c r="AA12" s="53">
        <v>58353</v>
      </c>
      <c r="AB12" s="88">
        <f>AA12/J12</f>
        <v>507.4173913043478</v>
      </c>
      <c r="AC12" s="89">
        <f>Z12/AA12</f>
        <v>13.929360958305486</v>
      </c>
      <c r="AD12" s="92">
        <v>812820</v>
      </c>
      <c r="AE12" s="93">
        <v>58353</v>
      </c>
      <c r="AF12" s="91">
        <f aca="true" t="shared" si="8" ref="AF12:AG15">IF(AD12&lt;&gt;0,-(AD12-Z12)/AD12,"")</f>
        <v>0</v>
      </c>
      <c r="AG12" s="91">
        <f t="shared" si="8"/>
        <v>0</v>
      </c>
      <c r="AH12" s="45">
        <v>1170867</v>
      </c>
      <c r="AI12" s="46">
        <v>83034</v>
      </c>
      <c r="AJ12" s="121">
        <f t="shared" si="4"/>
        <v>14.101054989522364</v>
      </c>
    </row>
    <row r="13" spans="1:36" s="47" customFormat="1" ht="11.25">
      <c r="A13" s="50">
        <v>7</v>
      </c>
      <c r="B13" s="120"/>
      <c r="C13" s="33" t="s">
        <v>46</v>
      </c>
      <c r="D13" s="72" t="s">
        <v>47</v>
      </c>
      <c r="E13" s="34" t="s">
        <v>46</v>
      </c>
      <c r="F13" s="35">
        <v>42755</v>
      </c>
      <c r="G13" s="30" t="s">
        <v>39</v>
      </c>
      <c r="H13" s="36">
        <v>249</v>
      </c>
      <c r="I13" s="36">
        <v>149</v>
      </c>
      <c r="J13" s="31">
        <v>149</v>
      </c>
      <c r="K13" s="32">
        <v>5</v>
      </c>
      <c r="L13" s="84">
        <v>20665</v>
      </c>
      <c r="M13" s="85">
        <v>2001</v>
      </c>
      <c r="N13" s="84">
        <v>112589</v>
      </c>
      <c r="O13" s="85">
        <v>8424</v>
      </c>
      <c r="P13" s="84">
        <v>130944</v>
      </c>
      <c r="Q13" s="85">
        <v>9922</v>
      </c>
      <c r="R13" s="87">
        <f t="shared" si="0"/>
        <v>264198</v>
      </c>
      <c r="S13" s="57">
        <f t="shared" si="1"/>
        <v>20347</v>
      </c>
      <c r="T13" s="88">
        <f t="shared" si="2"/>
        <v>136.55704697986576</v>
      </c>
      <c r="U13" s="89">
        <f t="shared" si="3"/>
        <v>12.984616896839828</v>
      </c>
      <c r="V13" s="55">
        <v>904812</v>
      </c>
      <c r="W13" s="56">
        <v>68614</v>
      </c>
      <c r="X13" s="90">
        <f t="shared" si="7"/>
        <v>-0.7080078513547565</v>
      </c>
      <c r="Y13" s="90">
        <f t="shared" si="7"/>
        <v>-0.7034570204331477</v>
      </c>
      <c r="Z13" s="52">
        <v>1099794</v>
      </c>
      <c r="AA13" s="54">
        <v>88226</v>
      </c>
      <c r="AB13" s="88">
        <f>AA13/J13</f>
        <v>592.1208053691275</v>
      </c>
      <c r="AC13" s="89">
        <f>Z13/AA13</f>
        <v>12.465645047945051</v>
      </c>
      <c r="AD13" s="92">
        <v>1099794</v>
      </c>
      <c r="AE13" s="93">
        <v>88226</v>
      </c>
      <c r="AF13" s="91">
        <f t="shared" si="8"/>
        <v>0</v>
      </c>
      <c r="AG13" s="91">
        <f t="shared" si="8"/>
        <v>0</v>
      </c>
      <c r="AH13" s="45">
        <v>16296109</v>
      </c>
      <c r="AI13" s="46">
        <v>1303895</v>
      </c>
      <c r="AJ13" s="121">
        <f t="shared" si="4"/>
        <v>12.498022463465233</v>
      </c>
    </row>
    <row r="14" spans="1:36" s="47" customFormat="1" ht="11.25">
      <c r="A14" s="50">
        <v>8</v>
      </c>
      <c r="B14" s="120"/>
      <c r="C14" s="27" t="s">
        <v>44</v>
      </c>
      <c r="D14" s="71" t="s">
        <v>45</v>
      </c>
      <c r="E14" s="28" t="s">
        <v>44</v>
      </c>
      <c r="F14" s="29">
        <v>42769</v>
      </c>
      <c r="G14" s="30" t="s">
        <v>43</v>
      </c>
      <c r="H14" s="31">
        <v>227</v>
      </c>
      <c r="I14" s="31">
        <v>186</v>
      </c>
      <c r="J14" s="31">
        <v>186</v>
      </c>
      <c r="K14" s="32">
        <v>3</v>
      </c>
      <c r="L14" s="84">
        <v>18792.9</v>
      </c>
      <c r="M14" s="85">
        <v>1531</v>
      </c>
      <c r="N14" s="84">
        <v>98306.11</v>
      </c>
      <c r="O14" s="85">
        <v>7880</v>
      </c>
      <c r="P14" s="84">
        <v>94938.52</v>
      </c>
      <c r="Q14" s="85">
        <v>7550</v>
      </c>
      <c r="R14" s="87">
        <f t="shared" si="0"/>
        <v>212037.53000000003</v>
      </c>
      <c r="S14" s="57">
        <f t="shared" si="1"/>
        <v>16961</v>
      </c>
      <c r="T14" s="88">
        <f t="shared" si="2"/>
        <v>91.18817204301075</v>
      </c>
      <c r="U14" s="89">
        <f t="shared" si="3"/>
        <v>12.501475738458819</v>
      </c>
      <c r="V14" s="55">
        <v>910122.47</v>
      </c>
      <c r="W14" s="56">
        <v>74223</v>
      </c>
      <c r="X14" s="90">
        <f t="shared" si="7"/>
        <v>-0.767023079871877</v>
      </c>
      <c r="Y14" s="90">
        <f t="shared" si="7"/>
        <v>-0.7714859275426754</v>
      </c>
      <c r="Z14" s="52">
        <v>1124262.47</v>
      </c>
      <c r="AA14" s="53">
        <v>95132</v>
      </c>
      <c r="AB14" s="88">
        <f>AA14/J14</f>
        <v>511.4623655913978</v>
      </c>
      <c r="AC14" s="89">
        <f>Z14/AA14</f>
        <v>11.817921099104401</v>
      </c>
      <c r="AD14" s="41">
        <v>1124262.47</v>
      </c>
      <c r="AE14" s="42">
        <v>95132</v>
      </c>
      <c r="AF14" s="91">
        <f t="shared" si="8"/>
        <v>0</v>
      </c>
      <c r="AG14" s="91">
        <f t="shared" si="8"/>
        <v>0</v>
      </c>
      <c r="AH14" s="43">
        <v>3735913.53</v>
      </c>
      <c r="AI14" s="44">
        <v>307584</v>
      </c>
      <c r="AJ14" s="121">
        <f t="shared" si="4"/>
        <v>12.145994362515605</v>
      </c>
    </row>
    <row r="15" spans="1:36" s="47" customFormat="1" ht="11.25">
      <c r="A15" s="50">
        <v>9</v>
      </c>
      <c r="B15" s="120"/>
      <c r="C15" s="33" t="s">
        <v>51</v>
      </c>
      <c r="D15" s="72" t="s">
        <v>35</v>
      </c>
      <c r="E15" s="34" t="s">
        <v>52</v>
      </c>
      <c r="F15" s="35">
        <v>42769</v>
      </c>
      <c r="G15" s="30" t="s">
        <v>39</v>
      </c>
      <c r="H15" s="36">
        <v>184</v>
      </c>
      <c r="I15" s="36">
        <v>109</v>
      </c>
      <c r="J15" s="31">
        <v>109</v>
      </c>
      <c r="K15" s="32">
        <v>3</v>
      </c>
      <c r="L15" s="84">
        <v>42217</v>
      </c>
      <c r="M15" s="85">
        <v>3075</v>
      </c>
      <c r="N15" s="84">
        <v>68639</v>
      </c>
      <c r="O15" s="85">
        <v>4941</v>
      </c>
      <c r="P15" s="84">
        <v>58952</v>
      </c>
      <c r="Q15" s="85">
        <v>4270</v>
      </c>
      <c r="R15" s="87">
        <f t="shared" si="0"/>
        <v>169808</v>
      </c>
      <c r="S15" s="57">
        <f t="shared" si="1"/>
        <v>12286</v>
      </c>
      <c r="T15" s="88">
        <f t="shared" si="2"/>
        <v>112.71559633027523</v>
      </c>
      <c r="U15" s="89">
        <f t="shared" si="3"/>
        <v>13.821259970698355</v>
      </c>
      <c r="V15" s="55">
        <v>662094</v>
      </c>
      <c r="W15" s="56">
        <v>51158</v>
      </c>
      <c r="X15" s="90">
        <f t="shared" si="7"/>
        <v>-0.7435288644814785</v>
      </c>
      <c r="Y15" s="90">
        <f t="shared" si="7"/>
        <v>-0.7598420579381524</v>
      </c>
      <c r="Z15" s="52">
        <v>1062334</v>
      </c>
      <c r="AA15" s="54">
        <v>87117</v>
      </c>
      <c r="AB15" s="88">
        <f>AA15/J15</f>
        <v>799.2385321100918</v>
      </c>
      <c r="AC15" s="89">
        <f>Z15/AA15</f>
        <v>12.194336352261901</v>
      </c>
      <c r="AD15" s="92">
        <v>1062334</v>
      </c>
      <c r="AE15" s="93">
        <v>87117</v>
      </c>
      <c r="AF15" s="91">
        <f t="shared" si="8"/>
        <v>0</v>
      </c>
      <c r="AG15" s="91">
        <f t="shared" si="8"/>
        <v>0</v>
      </c>
      <c r="AH15" s="45">
        <v>2861412</v>
      </c>
      <c r="AI15" s="46">
        <v>232334</v>
      </c>
      <c r="AJ15" s="121">
        <f t="shared" si="4"/>
        <v>12.315941704614907</v>
      </c>
    </row>
    <row r="16" spans="1:36" s="47" customFormat="1" ht="11.25">
      <c r="A16" s="50">
        <v>10</v>
      </c>
      <c r="B16" s="122" t="s">
        <v>33</v>
      </c>
      <c r="C16" s="27" t="s">
        <v>91</v>
      </c>
      <c r="D16" s="71" t="s">
        <v>35</v>
      </c>
      <c r="E16" s="28" t="s">
        <v>92</v>
      </c>
      <c r="F16" s="29">
        <v>42783</v>
      </c>
      <c r="G16" s="30" t="s">
        <v>71</v>
      </c>
      <c r="H16" s="31">
        <v>26</v>
      </c>
      <c r="I16" s="31">
        <v>26</v>
      </c>
      <c r="J16" s="83">
        <v>26</v>
      </c>
      <c r="K16" s="32">
        <v>1</v>
      </c>
      <c r="L16" s="84">
        <v>40696.86</v>
      </c>
      <c r="M16" s="85">
        <v>2413</v>
      </c>
      <c r="N16" s="84">
        <v>52786.04</v>
      </c>
      <c r="O16" s="85">
        <v>2973</v>
      </c>
      <c r="P16" s="84">
        <v>50612.73</v>
      </c>
      <c r="Q16" s="85">
        <v>3086</v>
      </c>
      <c r="R16" s="87">
        <f t="shared" si="0"/>
        <v>144095.63</v>
      </c>
      <c r="S16" s="57">
        <f t="shared" si="1"/>
        <v>8472</v>
      </c>
      <c r="T16" s="88">
        <f t="shared" si="2"/>
        <v>325.84615384615387</v>
      </c>
      <c r="U16" s="89">
        <f t="shared" si="3"/>
        <v>17.00845491029273</v>
      </c>
      <c r="V16" s="55"/>
      <c r="W16" s="56"/>
      <c r="X16" s="90"/>
      <c r="Y16" s="90"/>
      <c r="Z16" s="52"/>
      <c r="AA16" s="54"/>
      <c r="AB16" s="88"/>
      <c r="AC16" s="89"/>
      <c r="AD16" s="41"/>
      <c r="AE16" s="42"/>
      <c r="AF16" s="91"/>
      <c r="AG16" s="91"/>
      <c r="AH16" s="45">
        <v>144095.63</v>
      </c>
      <c r="AI16" s="46">
        <v>8472</v>
      </c>
      <c r="AJ16" s="121">
        <f t="shared" si="4"/>
        <v>17.00845491029273</v>
      </c>
    </row>
    <row r="17" spans="1:36" s="47" customFormat="1" ht="11.25">
      <c r="A17" s="50">
        <v>11</v>
      </c>
      <c r="B17" s="120"/>
      <c r="C17" s="27" t="s">
        <v>60</v>
      </c>
      <c r="D17" s="71" t="s">
        <v>35</v>
      </c>
      <c r="E17" s="28" t="s">
        <v>60</v>
      </c>
      <c r="F17" s="29">
        <v>42760</v>
      </c>
      <c r="G17" s="30" t="s">
        <v>50</v>
      </c>
      <c r="H17" s="31">
        <v>350</v>
      </c>
      <c r="I17" s="31">
        <v>55</v>
      </c>
      <c r="J17" s="31">
        <v>55</v>
      </c>
      <c r="K17" s="32">
        <v>4</v>
      </c>
      <c r="L17" s="84">
        <v>19226</v>
      </c>
      <c r="M17" s="85">
        <v>1595</v>
      </c>
      <c r="N17" s="84">
        <v>34283</v>
      </c>
      <c r="O17" s="85">
        <v>2846</v>
      </c>
      <c r="P17" s="84">
        <v>34550</v>
      </c>
      <c r="Q17" s="85">
        <v>2970</v>
      </c>
      <c r="R17" s="87">
        <f t="shared" si="0"/>
        <v>88059</v>
      </c>
      <c r="S17" s="57">
        <f t="shared" si="1"/>
        <v>7411</v>
      </c>
      <c r="T17" s="88">
        <f t="shared" si="2"/>
        <v>134.74545454545455</v>
      </c>
      <c r="U17" s="89">
        <f t="shared" si="3"/>
        <v>11.882202131965997</v>
      </c>
      <c r="V17" s="55">
        <v>550503</v>
      </c>
      <c r="W17" s="56">
        <v>43685</v>
      </c>
      <c r="X17" s="90">
        <f aca="true" t="shared" si="9" ref="X17:X34">IF(V17&lt;&gt;0,-(V17-R17)/V17,"")</f>
        <v>-0.8400390188609327</v>
      </c>
      <c r="Y17" s="90">
        <f aca="true" t="shared" si="10" ref="Y17:Y34">IF(W17&lt;&gt;0,-(W17-S17)/W17,"")</f>
        <v>-0.8303536683071993</v>
      </c>
      <c r="Z17" s="52">
        <v>918478</v>
      </c>
      <c r="AA17" s="53">
        <v>77815</v>
      </c>
      <c r="AB17" s="88">
        <f aca="true" t="shared" si="11" ref="AB17:AB34">AA17/J17</f>
        <v>1414.8181818181818</v>
      </c>
      <c r="AC17" s="89">
        <f aca="true" t="shared" si="12" ref="AC17:AC34">Z17/AA17</f>
        <v>11.803354109104928</v>
      </c>
      <c r="AD17" s="41">
        <v>918478</v>
      </c>
      <c r="AE17" s="42">
        <v>77815</v>
      </c>
      <c r="AF17" s="91">
        <f aca="true" t="shared" si="13" ref="AF17:AF34">IF(AD17&lt;&gt;0,-(AD17-Z17)/AD17,"")</f>
        <v>0</v>
      </c>
      <c r="AG17" s="91">
        <f aca="true" t="shared" si="14" ref="AG17:AG34">IF(AE17&lt;&gt;0,-(AE17-AA17)/AE17,"")</f>
        <v>0</v>
      </c>
      <c r="AH17" s="41">
        <v>7729812</v>
      </c>
      <c r="AI17" s="42">
        <v>655711</v>
      </c>
      <c r="AJ17" s="121">
        <f t="shared" si="4"/>
        <v>11.788443384356828</v>
      </c>
    </row>
    <row r="18" spans="1:36" s="47" customFormat="1" ht="11.25">
      <c r="A18" s="50">
        <v>12</v>
      </c>
      <c r="B18" s="120"/>
      <c r="C18" s="27" t="s">
        <v>65</v>
      </c>
      <c r="D18" s="71" t="s">
        <v>47</v>
      </c>
      <c r="E18" s="28" t="s">
        <v>65</v>
      </c>
      <c r="F18" s="29">
        <v>42769</v>
      </c>
      <c r="G18" s="30" t="s">
        <v>66</v>
      </c>
      <c r="H18" s="31">
        <v>34</v>
      </c>
      <c r="I18" s="31">
        <v>14</v>
      </c>
      <c r="J18" s="83">
        <v>14</v>
      </c>
      <c r="K18" s="32">
        <v>3</v>
      </c>
      <c r="L18" s="84">
        <v>21013.68</v>
      </c>
      <c r="M18" s="85">
        <v>1148</v>
      </c>
      <c r="N18" s="84">
        <v>28200.72</v>
      </c>
      <c r="O18" s="85">
        <v>1474</v>
      </c>
      <c r="P18" s="84">
        <v>27599.59</v>
      </c>
      <c r="Q18" s="85">
        <v>1488</v>
      </c>
      <c r="R18" s="87">
        <f t="shared" si="0"/>
        <v>76813.99</v>
      </c>
      <c r="S18" s="57">
        <f t="shared" si="1"/>
        <v>4110</v>
      </c>
      <c r="T18" s="88">
        <f t="shared" si="2"/>
        <v>293.57142857142856</v>
      </c>
      <c r="U18" s="89">
        <f t="shared" si="3"/>
        <v>18.689535279805355</v>
      </c>
      <c r="V18" s="55">
        <v>121105</v>
      </c>
      <c r="W18" s="56">
        <v>7012</v>
      </c>
      <c r="X18" s="90">
        <f t="shared" si="9"/>
        <v>-0.36572404112134094</v>
      </c>
      <c r="Y18" s="90">
        <f t="shared" si="10"/>
        <v>-0.41386195094124356</v>
      </c>
      <c r="Z18" s="52">
        <v>205043.16</v>
      </c>
      <c r="AA18" s="53">
        <v>12881</v>
      </c>
      <c r="AB18" s="88">
        <f t="shared" si="11"/>
        <v>920.0714285714286</v>
      </c>
      <c r="AC18" s="89">
        <f t="shared" si="12"/>
        <v>15.918264109929353</v>
      </c>
      <c r="AD18" s="41">
        <v>205043.16</v>
      </c>
      <c r="AE18" s="42">
        <v>12881</v>
      </c>
      <c r="AF18" s="91">
        <f t="shared" si="13"/>
        <v>0</v>
      </c>
      <c r="AG18" s="91">
        <f t="shared" si="14"/>
        <v>0</v>
      </c>
      <c r="AH18" s="43">
        <v>528592.14</v>
      </c>
      <c r="AI18" s="44">
        <v>33633</v>
      </c>
      <c r="AJ18" s="121">
        <f t="shared" si="4"/>
        <v>15.716473106770136</v>
      </c>
    </row>
    <row r="19" spans="1:36" s="47" customFormat="1" ht="11.25">
      <c r="A19" s="50">
        <v>13</v>
      </c>
      <c r="B19" s="120"/>
      <c r="C19" s="33" t="s">
        <v>57</v>
      </c>
      <c r="D19" s="72" t="s">
        <v>58</v>
      </c>
      <c r="E19" s="34" t="s">
        <v>59</v>
      </c>
      <c r="F19" s="35">
        <v>42762</v>
      </c>
      <c r="G19" s="30" t="s">
        <v>39</v>
      </c>
      <c r="H19" s="36">
        <v>243</v>
      </c>
      <c r="I19" s="36">
        <v>50</v>
      </c>
      <c r="J19" s="31">
        <v>50</v>
      </c>
      <c r="K19" s="32">
        <v>4</v>
      </c>
      <c r="L19" s="84">
        <v>8918</v>
      </c>
      <c r="M19" s="85">
        <v>748</v>
      </c>
      <c r="N19" s="84">
        <v>15635</v>
      </c>
      <c r="O19" s="85">
        <v>1215</v>
      </c>
      <c r="P19" s="84">
        <v>18598</v>
      </c>
      <c r="Q19" s="85">
        <v>1439</v>
      </c>
      <c r="R19" s="87">
        <f t="shared" si="0"/>
        <v>43151</v>
      </c>
      <c r="S19" s="57">
        <f t="shared" si="1"/>
        <v>3402</v>
      </c>
      <c r="T19" s="88">
        <f t="shared" si="2"/>
        <v>68.04</v>
      </c>
      <c r="U19" s="89">
        <f t="shared" si="3"/>
        <v>12.68400940623163</v>
      </c>
      <c r="V19" s="55">
        <v>600090</v>
      </c>
      <c r="W19" s="56">
        <v>45258</v>
      </c>
      <c r="X19" s="90">
        <f t="shared" si="9"/>
        <v>-0.9280924527987469</v>
      </c>
      <c r="Y19" s="90">
        <f t="shared" si="10"/>
        <v>-0.9248309691104335</v>
      </c>
      <c r="Z19" s="52">
        <v>935222</v>
      </c>
      <c r="AA19" s="54">
        <v>74250</v>
      </c>
      <c r="AB19" s="88">
        <f t="shared" si="11"/>
        <v>1485</v>
      </c>
      <c r="AC19" s="89">
        <f t="shared" si="12"/>
        <v>12.595582491582492</v>
      </c>
      <c r="AD19" s="92">
        <v>935222</v>
      </c>
      <c r="AE19" s="93">
        <v>74250</v>
      </c>
      <c r="AF19" s="91">
        <f t="shared" si="13"/>
        <v>0</v>
      </c>
      <c r="AG19" s="91">
        <f t="shared" si="14"/>
        <v>0</v>
      </c>
      <c r="AH19" s="45">
        <v>6703491</v>
      </c>
      <c r="AI19" s="46">
        <v>499086</v>
      </c>
      <c r="AJ19" s="121">
        <f t="shared" si="4"/>
        <v>13.431534845697936</v>
      </c>
    </row>
    <row r="20" spans="1:36" s="47" customFormat="1" ht="11.25">
      <c r="A20" s="50">
        <v>14</v>
      </c>
      <c r="B20" s="123"/>
      <c r="C20" s="33" t="s">
        <v>62</v>
      </c>
      <c r="D20" s="72" t="s">
        <v>47</v>
      </c>
      <c r="E20" s="34" t="s">
        <v>64</v>
      </c>
      <c r="F20" s="35">
        <v>42734</v>
      </c>
      <c r="G20" s="30" t="s">
        <v>63</v>
      </c>
      <c r="H20" s="36">
        <v>39</v>
      </c>
      <c r="I20" s="36">
        <v>13</v>
      </c>
      <c r="J20" s="83">
        <v>13</v>
      </c>
      <c r="K20" s="32">
        <v>8</v>
      </c>
      <c r="L20" s="84">
        <v>13647.01</v>
      </c>
      <c r="M20" s="85">
        <v>723</v>
      </c>
      <c r="N20" s="84">
        <v>21095.38</v>
      </c>
      <c r="O20" s="85">
        <v>1121</v>
      </c>
      <c r="P20" s="84">
        <v>18161.38</v>
      </c>
      <c r="Q20" s="85">
        <v>1039</v>
      </c>
      <c r="R20" s="87">
        <f t="shared" si="0"/>
        <v>52903.770000000004</v>
      </c>
      <c r="S20" s="57">
        <f t="shared" si="1"/>
        <v>2883</v>
      </c>
      <c r="T20" s="88">
        <f t="shared" si="2"/>
        <v>221.76923076923077</v>
      </c>
      <c r="U20" s="89">
        <f t="shared" si="3"/>
        <v>18.35024973985432</v>
      </c>
      <c r="V20" s="55">
        <v>138637.15</v>
      </c>
      <c r="W20" s="56">
        <v>7748</v>
      </c>
      <c r="X20" s="90">
        <f t="shared" si="9"/>
        <v>-0.6184012005440099</v>
      </c>
      <c r="Y20" s="90">
        <f t="shared" si="10"/>
        <v>-0.6279039752194114</v>
      </c>
      <c r="Z20" s="52">
        <v>231219.82</v>
      </c>
      <c r="AA20" s="53">
        <v>14190</v>
      </c>
      <c r="AB20" s="88">
        <f t="shared" si="11"/>
        <v>1091.5384615384614</v>
      </c>
      <c r="AC20" s="89">
        <f t="shared" si="12"/>
        <v>16.294560958421425</v>
      </c>
      <c r="AD20" s="92">
        <v>231219.82</v>
      </c>
      <c r="AE20" s="93">
        <v>14190</v>
      </c>
      <c r="AF20" s="91">
        <f t="shared" si="13"/>
        <v>0</v>
      </c>
      <c r="AG20" s="91">
        <f t="shared" si="14"/>
        <v>0</v>
      </c>
      <c r="AH20" s="45">
        <v>4151787.78</v>
      </c>
      <c r="AI20" s="46">
        <v>274942</v>
      </c>
      <c r="AJ20" s="121">
        <f t="shared" si="4"/>
        <v>15.100594961846499</v>
      </c>
    </row>
    <row r="21" spans="1:36" s="47" customFormat="1" ht="11.25">
      <c r="A21" s="50">
        <v>15</v>
      </c>
      <c r="B21" s="120"/>
      <c r="C21" s="27" t="s">
        <v>48</v>
      </c>
      <c r="D21" s="71" t="s">
        <v>49</v>
      </c>
      <c r="E21" s="28" t="s">
        <v>48</v>
      </c>
      <c r="F21" s="29">
        <v>42741</v>
      </c>
      <c r="G21" s="30" t="s">
        <v>50</v>
      </c>
      <c r="H21" s="31">
        <v>387</v>
      </c>
      <c r="I21" s="31">
        <v>35</v>
      </c>
      <c r="J21" s="31">
        <v>35</v>
      </c>
      <c r="K21" s="32">
        <v>7</v>
      </c>
      <c r="L21" s="84">
        <v>6531</v>
      </c>
      <c r="M21" s="85">
        <v>502</v>
      </c>
      <c r="N21" s="84">
        <v>12161</v>
      </c>
      <c r="O21" s="85">
        <v>971</v>
      </c>
      <c r="P21" s="84">
        <v>12580</v>
      </c>
      <c r="Q21" s="85">
        <v>994</v>
      </c>
      <c r="R21" s="87">
        <f t="shared" si="0"/>
        <v>31272</v>
      </c>
      <c r="S21" s="57">
        <f t="shared" si="1"/>
        <v>2467</v>
      </c>
      <c r="T21" s="88">
        <f t="shared" si="2"/>
        <v>70.48571428571428</v>
      </c>
      <c r="U21" s="89">
        <f t="shared" si="3"/>
        <v>12.676124847993515</v>
      </c>
      <c r="V21" s="55">
        <v>644935</v>
      </c>
      <c r="W21" s="56">
        <v>52939</v>
      </c>
      <c r="X21" s="90">
        <f t="shared" si="9"/>
        <v>-0.9515113926209618</v>
      </c>
      <c r="Y21" s="90">
        <f t="shared" si="10"/>
        <v>-0.9533991953002512</v>
      </c>
      <c r="Z21" s="52">
        <v>989108</v>
      </c>
      <c r="AA21" s="53">
        <v>85038</v>
      </c>
      <c r="AB21" s="88">
        <f t="shared" si="11"/>
        <v>2429.657142857143</v>
      </c>
      <c r="AC21" s="89">
        <f t="shared" si="12"/>
        <v>11.6313648016181</v>
      </c>
      <c r="AD21" s="41">
        <v>989108</v>
      </c>
      <c r="AE21" s="42">
        <v>85038</v>
      </c>
      <c r="AF21" s="91">
        <f t="shared" si="13"/>
        <v>0</v>
      </c>
      <c r="AG21" s="91">
        <f t="shared" si="14"/>
        <v>0</v>
      </c>
      <c r="AH21" s="41">
        <v>32441668</v>
      </c>
      <c r="AI21" s="42">
        <v>2781944</v>
      </c>
      <c r="AJ21" s="121">
        <f t="shared" si="4"/>
        <v>11.661510080720532</v>
      </c>
    </row>
    <row r="22" spans="1:36" s="47" customFormat="1" ht="11.25">
      <c r="A22" s="50">
        <v>16</v>
      </c>
      <c r="B22" s="120"/>
      <c r="C22" s="27" t="s">
        <v>69</v>
      </c>
      <c r="D22" s="71" t="s">
        <v>58</v>
      </c>
      <c r="E22" s="28" t="s">
        <v>70</v>
      </c>
      <c r="F22" s="29">
        <v>42769</v>
      </c>
      <c r="G22" s="30" t="s">
        <v>71</v>
      </c>
      <c r="H22" s="31">
        <v>31</v>
      </c>
      <c r="I22" s="31">
        <v>17</v>
      </c>
      <c r="J22" s="83">
        <v>17</v>
      </c>
      <c r="K22" s="32">
        <v>3</v>
      </c>
      <c r="L22" s="84">
        <v>9232.77</v>
      </c>
      <c r="M22" s="85">
        <v>569</v>
      </c>
      <c r="N22" s="84">
        <v>14009.65</v>
      </c>
      <c r="O22" s="85">
        <v>849</v>
      </c>
      <c r="P22" s="84">
        <v>11901.66</v>
      </c>
      <c r="Q22" s="85">
        <v>804</v>
      </c>
      <c r="R22" s="87">
        <f t="shared" si="0"/>
        <v>35144.08</v>
      </c>
      <c r="S22" s="57">
        <f t="shared" si="1"/>
        <v>2222</v>
      </c>
      <c r="T22" s="88">
        <f t="shared" si="2"/>
        <v>130.7058823529412</v>
      </c>
      <c r="U22" s="89">
        <f t="shared" si="3"/>
        <v>15.816417641764177</v>
      </c>
      <c r="V22" s="55">
        <v>105621.70000000001</v>
      </c>
      <c r="W22" s="56">
        <v>6186</v>
      </c>
      <c r="X22" s="90">
        <f t="shared" si="9"/>
        <v>-0.6672645867279168</v>
      </c>
      <c r="Y22" s="90">
        <f t="shared" si="10"/>
        <v>-0.6408018105399289</v>
      </c>
      <c r="Z22" s="52">
        <v>170584.28</v>
      </c>
      <c r="AA22" s="54">
        <v>10994</v>
      </c>
      <c r="AB22" s="88">
        <f t="shared" si="11"/>
        <v>646.7058823529412</v>
      </c>
      <c r="AC22" s="89">
        <f t="shared" si="12"/>
        <v>15.516125159177733</v>
      </c>
      <c r="AD22" s="41">
        <v>170584.28</v>
      </c>
      <c r="AE22" s="42">
        <v>10994</v>
      </c>
      <c r="AF22" s="91">
        <f t="shared" si="13"/>
        <v>0</v>
      </c>
      <c r="AG22" s="91">
        <f t="shared" si="14"/>
        <v>0</v>
      </c>
      <c r="AH22" s="45">
        <v>463097.28</v>
      </c>
      <c r="AI22" s="46">
        <v>30649</v>
      </c>
      <c r="AJ22" s="121">
        <f t="shared" si="4"/>
        <v>15.109702763548567</v>
      </c>
    </row>
    <row r="23" spans="1:36" s="47" customFormat="1" ht="11.25">
      <c r="A23" s="50">
        <v>17</v>
      </c>
      <c r="B23" s="120"/>
      <c r="C23" s="27" t="s">
        <v>72</v>
      </c>
      <c r="D23" s="71" t="s">
        <v>45</v>
      </c>
      <c r="E23" s="28" t="s">
        <v>73</v>
      </c>
      <c r="F23" s="29">
        <v>42762</v>
      </c>
      <c r="G23" s="30" t="s">
        <v>71</v>
      </c>
      <c r="H23" s="31">
        <v>92</v>
      </c>
      <c r="I23" s="31">
        <v>27</v>
      </c>
      <c r="J23" s="83">
        <v>27</v>
      </c>
      <c r="K23" s="32">
        <v>4</v>
      </c>
      <c r="L23" s="84">
        <v>599</v>
      </c>
      <c r="M23" s="85">
        <v>65</v>
      </c>
      <c r="N23" s="84">
        <v>3776</v>
      </c>
      <c r="O23" s="85">
        <v>424</v>
      </c>
      <c r="P23" s="84">
        <v>5176</v>
      </c>
      <c r="Q23" s="85">
        <v>570</v>
      </c>
      <c r="R23" s="87">
        <f t="shared" si="0"/>
        <v>9551</v>
      </c>
      <c r="S23" s="57">
        <f t="shared" si="1"/>
        <v>1059</v>
      </c>
      <c r="T23" s="88">
        <f t="shared" si="2"/>
        <v>39.22222222222222</v>
      </c>
      <c r="U23" s="89">
        <f t="shared" si="3"/>
        <v>9.018885741265345</v>
      </c>
      <c r="V23" s="55">
        <v>27616.25</v>
      </c>
      <c r="W23" s="56">
        <v>2648</v>
      </c>
      <c r="X23" s="90">
        <f t="shared" si="9"/>
        <v>-0.6541528991083149</v>
      </c>
      <c r="Y23" s="90">
        <f t="shared" si="10"/>
        <v>-0.6000755287009063</v>
      </c>
      <c r="Z23" s="52">
        <v>35366.07</v>
      </c>
      <c r="AA23" s="54">
        <v>3679</v>
      </c>
      <c r="AB23" s="88">
        <f t="shared" si="11"/>
        <v>136.25925925925927</v>
      </c>
      <c r="AC23" s="89">
        <f t="shared" si="12"/>
        <v>9.612957325360153</v>
      </c>
      <c r="AD23" s="41">
        <v>35366.07</v>
      </c>
      <c r="AE23" s="42">
        <v>3679</v>
      </c>
      <c r="AF23" s="91">
        <f t="shared" si="13"/>
        <v>0</v>
      </c>
      <c r="AG23" s="91">
        <f t="shared" si="14"/>
        <v>0</v>
      </c>
      <c r="AH23" s="45">
        <v>605990.25</v>
      </c>
      <c r="AI23" s="46">
        <v>56424</v>
      </c>
      <c r="AJ23" s="121">
        <f t="shared" si="4"/>
        <v>10.739937792428753</v>
      </c>
    </row>
    <row r="24" spans="1:36" s="47" customFormat="1" ht="11.25">
      <c r="A24" s="50">
        <v>18</v>
      </c>
      <c r="B24" s="123"/>
      <c r="C24" s="33" t="s">
        <v>67</v>
      </c>
      <c r="D24" s="72" t="s">
        <v>45</v>
      </c>
      <c r="E24" s="34" t="s">
        <v>68</v>
      </c>
      <c r="F24" s="35">
        <v>42769</v>
      </c>
      <c r="G24" s="30" t="s">
        <v>63</v>
      </c>
      <c r="H24" s="36">
        <v>100</v>
      </c>
      <c r="I24" s="36">
        <v>14</v>
      </c>
      <c r="J24" s="83">
        <v>14</v>
      </c>
      <c r="K24" s="32">
        <v>3</v>
      </c>
      <c r="L24" s="84">
        <v>2353.5</v>
      </c>
      <c r="M24" s="85">
        <v>355</v>
      </c>
      <c r="N24" s="84">
        <v>2531.74</v>
      </c>
      <c r="O24" s="85">
        <v>252</v>
      </c>
      <c r="P24" s="84">
        <v>3683</v>
      </c>
      <c r="Q24" s="85">
        <v>359</v>
      </c>
      <c r="R24" s="87">
        <f t="shared" si="0"/>
        <v>8568.24</v>
      </c>
      <c r="S24" s="57">
        <f t="shared" si="1"/>
        <v>966</v>
      </c>
      <c r="T24" s="88">
        <f t="shared" si="2"/>
        <v>69</v>
      </c>
      <c r="U24" s="89">
        <f t="shared" si="3"/>
        <v>8.869813664596274</v>
      </c>
      <c r="V24" s="55">
        <v>83109.8</v>
      </c>
      <c r="W24" s="56">
        <v>6773</v>
      </c>
      <c r="X24" s="90">
        <f t="shared" si="9"/>
        <v>-0.8969045768369073</v>
      </c>
      <c r="Y24" s="90">
        <f t="shared" si="10"/>
        <v>-0.8573748708105714</v>
      </c>
      <c r="Z24" s="52">
        <v>105688.87</v>
      </c>
      <c r="AA24" s="53">
        <v>9372</v>
      </c>
      <c r="AB24" s="88">
        <f t="shared" si="11"/>
        <v>669.4285714285714</v>
      </c>
      <c r="AC24" s="89">
        <f t="shared" si="12"/>
        <v>11.277088134869825</v>
      </c>
      <c r="AD24" s="92">
        <v>105688.87</v>
      </c>
      <c r="AE24" s="93">
        <v>9372</v>
      </c>
      <c r="AF24" s="91">
        <f t="shared" si="13"/>
        <v>0</v>
      </c>
      <c r="AG24" s="91">
        <f t="shared" si="14"/>
        <v>0</v>
      </c>
      <c r="AH24" s="45">
        <v>424480.4</v>
      </c>
      <c r="AI24" s="46">
        <v>35982</v>
      </c>
      <c r="AJ24" s="121">
        <f t="shared" si="4"/>
        <v>11.797020732588518</v>
      </c>
    </row>
    <row r="25" spans="1:36" s="47" customFormat="1" ht="11.25">
      <c r="A25" s="50">
        <v>19</v>
      </c>
      <c r="B25" s="120"/>
      <c r="C25" s="27" t="s">
        <v>75</v>
      </c>
      <c r="D25" s="71" t="s">
        <v>35</v>
      </c>
      <c r="E25" s="28" t="s">
        <v>75</v>
      </c>
      <c r="F25" s="29">
        <v>42755</v>
      </c>
      <c r="G25" s="30" t="s">
        <v>71</v>
      </c>
      <c r="H25" s="31">
        <v>23</v>
      </c>
      <c r="I25" s="31">
        <v>4</v>
      </c>
      <c r="J25" s="83">
        <v>4</v>
      </c>
      <c r="K25" s="32">
        <v>5</v>
      </c>
      <c r="L25" s="84">
        <v>2124.98</v>
      </c>
      <c r="M25" s="85">
        <v>104</v>
      </c>
      <c r="N25" s="84">
        <v>2970.16</v>
      </c>
      <c r="O25" s="85">
        <v>207</v>
      </c>
      <c r="P25" s="84">
        <v>2313.64</v>
      </c>
      <c r="Q25" s="85">
        <v>174</v>
      </c>
      <c r="R25" s="87">
        <f t="shared" si="0"/>
        <v>7408.779999999999</v>
      </c>
      <c r="S25" s="57">
        <f t="shared" si="1"/>
        <v>485</v>
      </c>
      <c r="T25" s="88">
        <f t="shared" si="2"/>
        <v>121.25</v>
      </c>
      <c r="U25" s="89">
        <f t="shared" si="3"/>
        <v>15.27583505154639</v>
      </c>
      <c r="V25" s="55">
        <v>14512.67</v>
      </c>
      <c r="W25" s="56">
        <v>831</v>
      </c>
      <c r="X25" s="90">
        <f t="shared" si="9"/>
        <v>-0.48949573028257387</v>
      </c>
      <c r="Y25" s="90">
        <f t="shared" si="10"/>
        <v>-0.41636582430806257</v>
      </c>
      <c r="Z25" s="52">
        <v>23951.38</v>
      </c>
      <c r="AA25" s="54">
        <v>1276</v>
      </c>
      <c r="AB25" s="88">
        <f t="shared" si="11"/>
        <v>319</v>
      </c>
      <c r="AC25" s="89">
        <f t="shared" si="12"/>
        <v>18.770673981191223</v>
      </c>
      <c r="AD25" s="41">
        <v>23951.38</v>
      </c>
      <c r="AE25" s="42">
        <v>1276</v>
      </c>
      <c r="AF25" s="91">
        <f t="shared" si="13"/>
        <v>0</v>
      </c>
      <c r="AG25" s="91">
        <f t="shared" si="14"/>
        <v>0</v>
      </c>
      <c r="AH25" s="45">
        <v>468061.81</v>
      </c>
      <c r="AI25" s="46">
        <v>27636</v>
      </c>
      <c r="AJ25" s="121">
        <f t="shared" si="4"/>
        <v>16.936669923288463</v>
      </c>
    </row>
    <row r="26" spans="1:36" s="47" customFormat="1" ht="11.25">
      <c r="A26" s="50">
        <v>20</v>
      </c>
      <c r="B26" s="120"/>
      <c r="C26" s="27" t="s">
        <v>82</v>
      </c>
      <c r="D26" s="71" t="s">
        <v>35</v>
      </c>
      <c r="E26" s="28" t="s">
        <v>82</v>
      </c>
      <c r="F26" s="29">
        <v>42748</v>
      </c>
      <c r="G26" s="30" t="s">
        <v>71</v>
      </c>
      <c r="H26" s="31">
        <v>72</v>
      </c>
      <c r="I26" s="31">
        <v>7</v>
      </c>
      <c r="J26" s="83">
        <v>7</v>
      </c>
      <c r="K26" s="32">
        <v>6</v>
      </c>
      <c r="L26" s="84">
        <v>560</v>
      </c>
      <c r="M26" s="85">
        <v>62</v>
      </c>
      <c r="N26" s="84">
        <v>1953</v>
      </c>
      <c r="O26" s="85">
        <v>218</v>
      </c>
      <c r="P26" s="84">
        <v>1782</v>
      </c>
      <c r="Q26" s="85">
        <v>205</v>
      </c>
      <c r="R26" s="87">
        <f t="shared" si="0"/>
        <v>4295</v>
      </c>
      <c r="S26" s="57">
        <f t="shared" si="1"/>
        <v>485</v>
      </c>
      <c r="T26" s="88">
        <f t="shared" si="2"/>
        <v>69.28571428571429</v>
      </c>
      <c r="U26" s="89">
        <f t="shared" si="3"/>
        <v>8.855670103092784</v>
      </c>
      <c r="V26" s="55">
        <v>3595</v>
      </c>
      <c r="W26" s="56">
        <v>399</v>
      </c>
      <c r="X26" s="90">
        <f t="shared" si="9"/>
        <v>0.19471488178025034</v>
      </c>
      <c r="Y26" s="90">
        <f t="shared" si="10"/>
        <v>0.21553884711779447</v>
      </c>
      <c r="Z26" s="52">
        <v>5836</v>
      </c>
      <c r="AA26" s="53">
        <v>669</v>
      </c>
      <c r="AB26" s="88">
        <f t="shared" si="11"/>
        <v>95.57142857142857</v>
      </c>
      <c r="AC26" s="89">
        <f t="shared" si="12"/>
        <v>8.723467862481316</v>
      </c>
      <c r="AD26" s="41">
        <v>5836</v>
      </c>
      <c r="AE26" s="42">
        <v>669</v>
      </c>
      <c r="AF26" s="91">
        <f t="shared" si="13"/>
        <v>0</v>
      </c>
      <c r="AG26" s="91">
        <f t="shared" si="14"/>
        <v>0</v>
      </c>
      <c r="AH26" s="43">
        <v>346621.78</v>
      </c>
      <c r="AI26" s="44">
        <v>35080</v>
      </c>
      <c r="AJ26" s="121">
        <f t="shared" si="4"/>
        <v>9.880894526795895</v>
      </c>
    </row>
    <row r="27" spans="1:36" s="47" customFormat="1" ht="11.25">
      <c r="A27" s="50">
        <v>21</v>
      </c>
      <c r="B27" s="120"/>
      <c r="C27" s="33" t="s">
        <v>74</v>
      </c>
      <c r="D27" s="72" t="s">
        <v>35</v>
      </c>
      <c r="E27" s="34" t="s">
        <v>74</v>
      </c>
      <c r="F27" s="35">
        <v>42755</v>
      </c>
      <c r="G27" s="30" t="s">
        <v>39</v>
      </c>
      <c r="H27" s="36">
        <v>270</v>
      </c>
      <c r="I27" s="36">
        <v>3</v>
      </c>
      <c r="J27" s="31">
        <v>3</v>
      </c>
      <c r="K27" s="32">
        <v>5</v>
      </c>
      <c r="L27" s="84">
        <v>478</v>
      </c>
      <c r="M27" s="85">
        <v>71</v>
      </c>
      <c r="N27" s="84">
        <v>1403</v>
      </c>
      <c r="O27" s="85">
        <v>210</v>
      </c>
      <c r="P27" s="84">
        <v>544</v>
      </c>
      <c r="Q27" s="85">
        <v>82</v>
      </c>
      <c r="R27" s="87">
        <f t="shared" si="0"/>
        <v>2425</v>
      </c>
      <c r="S27" s="57">
        <f t="shared" si="1"/>
        <v>363</v>
      </c>
      <c r="T27" s="88">
        <f t="shared" si="2"/>
        <v>121</v>
      </c>
      <c r="U27" s="89">
        <f t="shared" si="3"/>
        <v>6.680440771349862</v>
      </c>
      <c r="V27" s="55">
        <v>13802</v>
      </c>
      <c r="W27" s="56">
        <v>1480</v>
      </c>
      <c r="X27" s="90">
        <f t="shared" si="9"/>
        <v>-0.8243008259672511</v>
      </c>
      <c r="Y27" s="90">
        <f t="shared" si="10"/>
        <v>-0.7547297297297297</v>
      </c>
      <c r="Z27" s="52">
        <v>22528</v>
      </c>
      <c r="AA27" s="54">
        <v>2469</v>
      </c>
      <c r="AB27" s="88">
        <f t="shared" si="11"/>
        <v>823</v>
      </c>
      <c r="AC27" s="89">
        <f t="shared" si="12"/>
        <v>9.124341838801135</v>
      </c>
      <c r="AD27" s="92">
        <v>22528</v>
      </c>
      <c r="AE27" s="93">
        <v>2469</v>
      </c>
      <c r="AF27" s="91">
        <f t="shared" si="13"/>
        <v>0</v>
      </c>
      <c r="AG27" s="91">
        <f t="shared" si="14"/>
        <v>0</v>
      </c>
      <c r="AH27" s="45">
        <v>4167710</v>
      </c>
      <c r="AI27" s="46">
        <v>358005</v>
      </c>
      <c r="AJ27" s="121">
        <f t="shared" si="4"/>
        <v>11.64148545411377</v>
      </c>
    </row>
    <row r="28" spans="1:36" s="47" customFormat="1" ht="11.25">
      <c r="A28" s="50">
        <v>22</v>
      </c>
      <c r="B28" s="120"/>
      <c r="C28" s="27" t="s">
        <v>79</v>
      </c>
      <c r="D28" s="71" t="s">
        <v>47</v>
      </c>
      <c r="E28" s="28" t="s">
        <v>81</v>
      </c>
      <c r="F28" s="29">
        <v>42776</v>
      </c>
      <c r="G28" s="30" t="s">
        <v>80</v>
      </c>
      <c r="H28" s="31">
        <v>32</v>
      </c>
      <c r="I28" s="31">
        <v>2</v>
      </c>
      <c r="J28" s="83">
        <v>25</v>
      </c>
      <c r="K28" s="32">
        <v>2</v>
      </c>
      <c r="L28" s="84">
        <v>432</v>
      </c>
      <c r="M28" s="85">
        <v>53</v>
      </c>
      <c r="N28" s="84">
        <v>1202</v>
      </c>
      <c r="O28" s="85">
        <v>142</v>
      </c>
      <c r="P28" s="84">
        <v>951</v>
      </c>
      <c r="Q28" s="85">
        <v>115</v>
      </c>
      <c r="R28" s="87">
        <f t="shared" si="0"/>
        <v>2585</v>
      </c>
      <c r="S28" s="57">
        <f t="shared" si="1"/>
        <v>310</v>
      </c>
      <c r="T28" s="88">
        <f t="shared" si="2"/>
        <v>12.4</v>
      </c>
      <c r="U28" s="89">
        <f t="shared" si="3"/>
        <v>8.338709677419354</v>
      </c>
      <c r="V28" s="55">
        <v>4314</v>
      </c>
      <c r="W28" s="56">
        <v>478</v>
      </c>
      <c r="X28" s="90">
        <f t="shared" si="9"/>
        <v>-0.4007881316643486</v>
      </c>
      <c r="Y28" s="90">
        <f t="shared" si="10"/>
        <v>-0.3514644351464435</v>
      </c>
      <c r="Z28" s="52">
        <v>6371</v>
      </c>
      <c r="AA28" s="53">
        <v>734</v>
      </c>
      <c r="AB28" s="88">
        <f t="shared" si="11"/>
        <v>29.36</v>
      </c>
      <c r="AC28" s="89">
        <f t="shared" si="12"/>
        <v>8.67983651226158</v>
      </c>
      <c r="AD28" s="41">
        <v>6371</v>
      </c>
      <c r="AE28" s="42">
        <v>734</v>
      </c>
      <c r="AF28" s="91">
        <f t="shared" si="13"/>
        <v>0</v>
      </c>
      <c r="AG28" s="91">
        <f t="shared" si="14"/>
        <v>0</v>
      </c>
      <c r="AH28" s="43">
        <v>8976</v>
      </c>
      <c r="AI28" s="44">
        <v>1044</v>
      </c>
      <c r="AJ28" s="121">
        <f t="shared" si="4"/>
        <v>8.597701149425287</v>
      </c>
    </row>
    <row r="29" spans="1:36" s="47" customFormat="1" ht="11.25">
      <c r="A29" s="50">
        <v>23</v>
      </c>
      <c r="B29" s="120"/>
      <c r="C29" s="27" t="s">
        <v>78</v>
      </c>
      <c r="D29" s="71" t="s">
        <v>58</v>
      </c>
      <c r="E29" s="28" t="s">
        <v>78</v>
      </c>
      <c r="F29" s="29">
        <v>42786</v>
      </c>
      <c r="G29" s="30" t="s">
        <v>84</v>
      </c>
      <c r="H29" s="31">
        <v>28</v>
      </c>
      <c r="I29" s="31">
        <v>17</v>
      </c>
      <c r="J29" s="83">
        <v>17</v>
      </c>
      <c r="K29" s="32">
        <v>2</v>
      </c>
      <c r="L29" s="84">
        <v>301</v>
      </c>
      <c r="M29" s="85">
        <v>34</v>
      </c>
      <c r="N29" s="84">
        <v>1053</v>
      </c>
      <c r="O29" s="85">
        <v>115</v>
      </c>
      <c r="P29" s="84">
        <v>869</v>
      </c>
      <c r="Q29" s="85">
        <v>104</v>
      </c>
      <c r="R29" s="87">
        <f t="shared" si="0"/>
        <v>2223</v>
      </c>
      <c r="S29" s="57">
        <f t="shared" si="1"/>
        <v>253</v>
      </c>
      <c r="T29" s="88">
        <f t="shared" si="2"/>
        <v>14.882352941176471</v>
      </c>
      <c r="U29" s="89">
        <f t="shared" si="3"/>
        <v>8.786561264822135</v>
      </c>
      <c r="V29" s="55">
        <v>4776</v>
      </c>
      <c r="W29" s="56">
        <v>482</v>
      </c>
      <c r="X29" s="90">
        <f t="shared" si="9"/>
        <v>-0.5345477386934674</v>
      </c>
      <c r="Y29" s="90">
        <f t="shared" si="10"/>
        <v>-0.475103734439834</v>
      </c>
      <c r="Z29" s="52">
        <v>8688</v>
      </c>
      <c r="AA29" s="53">
        <v>913</v>
      </c>
      <c r="AB29" s="88">
        <f t="shared" si="11"/>
        <v>53.705882352941174</v>
      </c>
      <c r="AC29" s="89">
        <f t="shared" si="12"/>
        <v>9.515881708652794</v>
      </c>
      <c r="AD29" s="41">
        <v>8688</v>
      </c>
      <c r="AE29" s="42">
        <v>913</v>
      </c>
      <c r="AF29" s="91">
        <f t="shared" si="13"/>
        <v>0</v>
      </c>
      <c r="AG29" s="91">
        <f t="shared" si="14"/>
        <v>0</v>
      </c>
      <c r="AH29" s="43">
        <v>10911</v>
      </c>
      <c r="AI29" s="44">
        <v>1166</v>
      </c>
      <c r="AJ29" s="121">
        <f t="shared" si="4"/>
        <v>9.35763293310463</v>
      </c>
    </row>
    <row r="30" spans="1:36" s="47" customFormat="1" ht="11.25">
      <c r="A30" s="50">
        <v>24</v>
      </c>
      <c r="B30" s="120"/>
      <c r="C30" s="27" t="s">
        <v>61</v>
      </c>
      <c r="D30" s="71" t="s">
        <v>58</v>
      </c>
      <c r="E30" s="28" t="s">
        <v>61</v>
      </c>
      <c r="F30" s="29">
        <v>42678</v>
      </c>
      <c r="G30" s="30" t="s">
        <v>43</v>
      </c>
      <c r="H30" s="31">
        <v>253</v>
      </c>
      <c r="I30" s="31">
        <v>3</v>
      </c>
      <c r="J30" s="31">
        <v>3</v>
      </c>
      <c r="K30" s="32">
        <v>16</v>
      </c>
      <c r="L30" s="84">
        <v>325</v>
      </c>
      <c r="M30" s="85">
        <v>31</v>
      </c>
      <c r="N30" s="84">
        <v>874</v>
      </c>
      <c r="O30" s="85">
        <v>85</v>
      </c>
      <c r="P30" s="84">
        <v>1131</v>
      </c>
      <c r="Q30" s="85">
        <v>119</v>
      </c>
      <c r="R30" s="87">
        <f t="shared" si="0"/>
        <v>2330</v>
      </c>
      <c r="S30" s="57">
        <f t="shared" si="1"/>
        <v>235</v>
      </c>
      <c r="T30" s="88">
        <f t="shared" si="2"/>
        <v>78.33333333333333</v>
      </c>
      <c r="U30" s="89">
        <f t="shared" si="3"/>
        <v>9.914893617021276</v>
      </c>
      <c r="V30" s="55">
        <v>106327.31</v>
      </c>
      <c r="W30" s="56">
        <v>7766</v>
      </c>
      <c r="X30" s="90">
        <f t="shared" si="9"/>
        <v>-0.978086532989502</v>
      </c>
      <c r="Y30" s="90">
        <f t="shared" si="10"/>
        <v>-0.9697398918362091</v>
      </c>
      <c r="Z30" s="52">
        <v>161043.35</v>
      </c>
      <c r="AA30" s="53">
        <v>12621</v>
      </c>
      <c r="AB30" s="88">
        <f t="shared" si="11"/>
        <v>4207</v>
      </c>
      <c r="AC30" s="89">
        <f t="shared" si="12"/>
        <v>12.759951667855162</v>
      </c>
      <c r="AD30" s="41">
        <v>161043.35</v>
      </c>
      <c r="AE30" s="42">
        <v>12621</v>
      </c>
      <c r="AF30" s="91">
        <f t="shared" si="13"/>
        <v>0</v>
      </c>
      <c r="AG30" s="91">
        <f t="shared" si="14"/>
        <v>0</v>
      </c>
      <c r="AH30" s="43">
        <v>40605118</v>
      </c>
      <c r="AI30" s="44">
        <v>3587646</v>
      </c>
      <c r="AJ30" s="121">
        <f t="shared" si="4"/>
        <v>11.318039182238158</v>
      </c>
    </row>
    <row r="31" spans="1:36" s="47" customFormat="1" ht="11.25">
      <c r="A31" s="50">
        <v>25</v>
      </c>
      <c r="B31" s="120"/>
      <c r="C31" s="27" t="s">
        <v>85</v>
      </c>
      <c r="D31" s="71" t="s">
        <v>45</v>
      </c>
      <c r="E31" s="28" t="s">
        <v>86</v>
      </c>
      <c r="F31" s="29">
        <v>42755</v>
      </c>
      <c r="G31" s="30" t="s">
        <v>87</v>
      </c>
      <c r="H31" s="31">
        <v>12</v>
      </c>
      <c r="I31" s="31">
        <v>1</v>
      </c>
      <c r="J31" s="83">
        <v>1</v>
      </c>
      <c r="K31" s="32">
        <v>5</v>
      </c>
      <c r="L31" s="84">
        <v>198</v>
      </c>
      <c r="M31" s="85">
        <v>22</v>
      </c>
      <c r="N31" s="84">
        <v>145</v>
      </c>
      <c r="O31" s="85">
        <v>16</v>
      </c>
      <c r="P31" s="84">
        <v>109</v>
      </c>
      <c r="Q31" s="85">
        <v>12</v>
      </c>
      <c r="R31" s="87">
        <f t="shared" si="0"/>
        <v>452</v>
      </c>
      <c r="S31" s="57">
        <f t="shared" si="1"/>
        <v>50</v>
      </c>
      <c r="T31" s="88">
        <f t="shared" si="2"/>
        <v>50</v>
      </c>
      <c r="U31" s="89">
        <f t="shared" si="3"/>
        <v>9.04</v>
      </c>
      <c r="V31" s="55">
        <v>419</v>
      </c>
      <c r="W31" s="56">
        <v>47</v>
      </c>
      <c r="X31" s="90">
        <f t="shared" si="9"/>
        <v>0.07875894988066826</v>
      </c>
      <c r="Y31" s="90">
        <f t="shared" si="10"/>
        <v>0.06382978723404255</v>
      </c>
      <c r="Z31" s="52">
        <v>575</v>
      </c>
      <c r="AA31" s="53">
        <v>66</v>
      </c>
      <c r="AB31" s="88">
        <f t="shared" si="11"/>
        <v>66</v>
      </c>
      <c r="AC31" s="89">
        <f t="shared" si="12"/>
        <v>8.712121212121213</v>
      </c>
      <c r="AD31" s="41">
        <v>575</v>
      </c>
      <c r="AE31" s="42">
        <v>66</v>
      </c>
      <c r="AF31" s="91">
        <f t="shared" si="13"/>
        <v>0</v>
      </c>
      <c r="AG31" s="91">
        <f t="shared" si="14"/>
        <v>0</v>
      </c>
      <c r="AH31" s="43">
        <v>55008</v>
      </c>
      <c r="AI31" s="44">
        <v>6447</v>
      </c>
      <c r="AJ31" s="121">
        <f t="shared" si="4"/>
        <v>8.532340623545835</v>
      </c>
    </row>
    <row r="32" spans="1:36" s="47" customFormat="1" ht="11.25">
      <c r="A32" s="50">
        <v>26</v>
      </c>
      <c r="B32" s="120"/>
      <c r="C32" s="33" t="s">
        <v>88</v>
      </c>
      <c r="D32" s="72"/>
      <c r="E32" s="34" t="s">
        <v>89</v>
      </c>
      <c r="F32" s="35">
        <v>42447</v>
      </c>
      <c r="G32" s="30" t="s">
        <v>63</v>
      </c>
      <c r="H32" s="36">
        <v>273</v>
      </c>
      <c r="I32" s="36">
        <v>1</v>
      </c>
      <c r="J32" s="83">
        <v>1</v>
      </c>
      <c r="K32" s="32">
        <v>21</v>
      </c>
      <c r="L32" s="84">
        <v>0</v>
      </c>
      <c r="M32" s="85">
        <v>0</v>
      </c>
      <c r="N32" s="84">
        <v>0</v>
      </c>
      <c r="O32" s="85">
        <v>0</v>
      </c>
      <c r="P32" s="84">
        <v>750</v>
      </c>
      <c r="Q32" s="85">
        <v>47</v>
      </c>
      <c r="R32" s="87">
        <f t="shared" si="0"/>
        <v>750</v>
      </c>
      <c r="S32" s="57">
        <f t="shared" si="1"/>
        <v>47</v>
      </c>
      <c r="T32" s="88">
        <f t="shared" si="2"/>
        <v>47</v>
      </c>
      <c r="U32" s="89">
        <f t="shared" si="3"/>
        <v>15.957446808510639</v>
      </c>
      <c r="V32" s="55">
        <v>850</v>
      </c>
      <c r="W32" s="56">
        <v>34</v>
      </c>
      <c r="X32" s="90">
        <f t="shared" si="9"/>
        <v>-0.11764705882352941</v>
      </c>
      <c r="Y32" s="90">
        <f t="shared" si="10"/>
        <v>0.38235294117647056</v>
      </c>
      <c r="Z32" s="52">
        <v>850</v>
      </c>
      <c r="AA32" s="53">
        <v>34</v>
      </c>
      <c r="AB32" s="88">
        <f t="shared" si="11"/>
        <v>34</v>
      </c>
      <c r="AC32" s="89">
        <f t="shared" si="12"/>
        <v>25</v>
      </c>
      <c r="AD32" s="92">
        <v>850</v>
      </c>
      <c r="AE32" s="93">
        <v>34</v>
      </c>
      <c r="AF32" s="91">
        <f t="shared" si="13"/>
        <v>0</v>
      </c>
      <c r="AG32" s="91">
        <f t="shared" si="14"/>
        <v>0</v>
      </c>
      <c r="AH32" s="45">
        <v>4195631.31</v>
      </c>
      <c r="AI32" s="46">
        <v>347915</v>
      </c>
      <c r="AJ32" s="121">
        <f t="shared" si="4"/>
        <v>12.059357343029188</v>
      </c>
    </row>
    <row r="33" spans="1:36" s="47" customFormat="1" ht="11.25">
      <c r="A33" s="50">
        <v>27</v>
      </c>
      <c r="B33" s="120"/>
      <c r="C33" s="27" t="s">
        <v>83</v>
      </c>
      <c r="D33" s="71" t="s">
        <v>38</v>
      </c>
      <c r="E33" s="28" t="s">
        <v>83</v>
      </c>
      <c r="F33" s="29">
        <v>42748</v>
      </c>
      <c r="G33" s="30" t="s">
        <v>84</v>
      </c>
      <c r="H33" s="31">
        <v>14</v>
      </c>
      <c r="I33" s="31">
        <v>1</v>
      </c>
      <c r="J33" s="83">
        <v>1</v>
      </c>
      <c r="K33" s="32">
        <v>6</v>
      </c>
      <c r="L33" s="84">
        <v>196</v>
      </c>
      <c r="M33" s="85">
        <v>14</v>
      </c>
      <c r="N33" s="84">
        <v>168</v>
      </c>
      <c r="O33" s="85">
        <v>12</v>
      </c>
      <c r="P33" s="84">
        <v>126</v>
      </c>
      <c r="Q33" s="85">
        <v>9</v>
      </c>
      <c r="R33" s="87">
        <f t="shared" si="0"/>
        <v>490</v>
      </c>
      <c r="S33" s="57">
        <f t="shared" si="1"/>
        <v>35</v>
      </c>
      <c r="T33" s="88">
        <f t="shared" si="2"/>
        <v>35</v>
      </c>
      <c r="U33" s="89">
        <f t="shared" si="3"/>
        <v>14</v>
      </c>
      <c r="V33" s="55">
        <v>1043</v>
      </c>
      <c r="W33" s="56">
        <v>147</v>
      </c>
      <c r="X33" s="90">
        <f t="shared" si="9"/>
        <v>-0.5302013422818792</v>
      </c>
      <c r="Y33" s="90">
        <f t="shared" si="10"/>
        <v>-0.7619047619047619</v>
      </c>
      <c r="Z33" s="52">
        <v>1865</v>
      </c>
      <c r="AA33" s="53">
        <v>235</v>
      </c>
      <c r="AB33" s="88">
        <f t="shared" si="11"/>
        <v>235</v>
      </c>
      <c r="AC33" s="89">
        <f t="shared" si="12"/>
        <v>7.9361702127659575</v>
      </c>
      <c r="AD33" s="41">
        <v>1865</v>
      </c>
      <c r="AE33" s="42">
        <v>235</v>
      </c>
      <c r="AF33" s="91">
        <f t="shared" si="13"/>
        <v>0</v>
      </c>
      <c r="AG33" s="91">
        <f t="shared" si="14"/>
        <v>0</v>
      </c>
      <c r="AH33" s="43">
        <v>73308</v>
      </c>
      <c r="AI33" s="44">
        <v>6022</v>
      </c>
      <c r="AJ33" s="121">
        <f t="shared" si="4"/>
        <v>12.173364330787114</v>
      </c>
    </row>
    <row r="34" spans="1:36" s="47" customFormat="1" ht="11.25">
      <c r="A34" s="50">
        <v>28</v>
      </c>
      <c r="B34" s="120"/>
      <c r="C34" s="27" t="s">
        <v>76</v>
      </c>
      <c r="D34" s="71" t="s">
        <v>47</v>
      </c>
      <c r="E34" s="28" t="s">
        <v>77</v>
      </c>
      <c r="F34" s="29">
        <v>42755</v>
      </c>
      <c r="G34" s="30" t="s">
        <v>43</v>
      </c>
      <c r="H34" s="31">
        <v>248</v>
      </c>
      <c r="I34" s="31">
        <v>3</v>
      </c>
      <c r="J34" s="31">
        <v>3</v>
      </c>
      <c r="K34" s="32">
        <v>5</v>
      </c>
      <c r="L34" s="84">
        <v>0</v>
      </c>
      <c r="M34" s="85">
        <v>0</v>
      </c>
      <c r="N34" s="84">
        <v>50</v>
      </c>
      <c r="O34" s="85">
        <v>6</v>
      </c>
      <c r="P34" s="84">
        <v>59</v>
      </c>
      <c r="Q34" s="85">
        <v>5</v>
      </c>
      <c r="R34" s="87">
        <f t="shared" si="0"/>
        <v>109</v>
      </c>
      <c r="S34" s="57">
        <f t="shared" si="1"/>
        <v>11</v>
      </c>
      <c r="T34" s="88">
        <f t="shared" si="2"/>
        <v>3.6666666666666665</v>
      </c>
      <c r="U34" s="89">
        <f t="shared" si="3"/>
        <v>9.909090909090908</v>
      </c>
      <c r="V34" s="55">
        <v>6715.5</v>
      </c>
      <c r="W34" s="56">
        <v>611</v>
      </c>
      <c r="X34" s="90">
        <f t="shared" si="9"/>
        <v>-0.983768892859802</v>
      </c>
      <c r="Y34" s="90">
        <f t="shared" si="10"/>
        <v>-0.9819967266775778</v>
      </c>
      <c r="Z34" s="52">
        <v>10153.5</v>
      </c>
      <c r="AA34" s="53">
        <v>1055</v>
      </c>
      <c r="AB34" s="88">
        <f t="shared" si="11"/>
        <v>351.6666666666667</v>
      </c>
      <c r="AC34" s="89">
        <f t="shared" si="12"/>
        <v>9.624170616113744</v>
      </c>
      <c r="AD34" s="41">
        <v>10153.5</v>
      </c>
      <c r="AE34" s="42">
        <v>1055</v>
      </c>
      <c r="AF34" s="91">
        <f t="shared" si="13"/>
        <v>0</v>
      </c>
      <c r="AG34" s="91">
        <f t="shared" si="14"/>
        <v>0</v>
      </c>
      <c r="AH34" s="43">
        <v>1760037.57</v>
      </c>
      <c r="AI34" s="44">
        <v>149824</v>
      </c>
      <c r="AJ34" s="121">
        <f t="shared" si="4"/>
        <v>11.747367377723196</v>
      </c>
    </row>
    <row r="35" spans="2:36" ht="11.25">
      <c r="B35" s="124"/>
      <c r="C35" s="125"/>
      <c r="D35" s="126"/>
      <c r="E35" s="127"/>
      <c r="F35" s="128"/>
      <c r="G35" s="129"/>
      <c r="H35" s="130"/>
      <c r="I35" s="130"/>
      <c r="J35" s="131"/>
      <c r="K35" s="132"/>
      <c r="L35" s="133"/>
      <c r="M35" s="134"/>
      <c r="N35" s="133"/>
      <c r="O35" s="134"/>
      <c r="P35" s="135"/>
      <c r="Q35" s="136"/>
      <c r="R35" s="137"/>
      <c r="S35" s="138"/>
      <c r="T35" s="139"/>
      <c r="U35" s="140"/>
      <c r="V35" s="140"/>
      <c r="W35" s="140"/>
      <c r="X35" s="141"/>
      <c r="Y35" s="141"/>
      <c r="Z35" s="135"/>
      <c r="AA35" s="136"/>
      <c r="AB35" s="134"/>
      <c r="AC35" s="133"/>
      <c r="AD35" s="133"/>
      <c r="AE35" s="133"/>
      <c r="AF35" s="134"/>
      <c r="AG35" s="134"/>
      <c r="AH35" s="135"/>
      <c r="AI35" s="142"/>
      <c r="AJ35" s="143"/>
    </row>
  </sheetData>
  <sheetProtection formatCells="0" formatColumns="0" formatRows="0" insertColumns="0" insertRows="0" insertHyperlinks="0" deleteColumns="0" deleteRows="0" sort="0" autoFilter="0" pivotTables="0"/>
  <mergeCells count="15">
    <mergeCell ref="AD4:AE4"/>
    <mergeCell ref="AF4:AG4"/>
    <mergeCell ref="AH4:AJ4"/>
    <mergeCell ref="L1:AJ3"/>
    <mergeCell ref="R4:U4"/>
    <mergeCell ref="V4:W4"/>
    <mergeCell ref="X4:Y4"/>
    <mergeCell ref="Z4:AA4"/>
    <mergeCell ref="AB4:AC4"/>
    <mergeCell ref="B1:D1"/>
    <mergeCell ref="B2:D2"/>
    <mergeCell ref="B3:D3"/>
    <mergeCell ref="L4:M4"/>
    <mergeCell ref="N4:O4"/>
    <mergeCell ref="P4:Q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2017-02-20T14:14:03Z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