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24195" windowHeight="11790" tabRatio="362" activeTab="0"/>
  </bookViews>
  <sheets>
    <sheet name="6-12.1.2017 (hafta)" sheetId="1" r:id="rId1"/>
  </sheets>
  <definedNames>
    <definedName name="_xlnm.Print_Area" localSheetId="0">'6-12.1.2017 (hafta)'!#REF!</definedName>
  </definedNames>
  <calcPr fullCalcOnLoad="1"/>
</workbook>
</file>

<file path=xl/sharedStrings.xml><?xml version="1.0" encoding="utf-8"?>
<sst xmlns="http://schemas.openxmlformats.org/spreadsheetml/2006/main" count="172" uniqueCount="110">
  <si>
    <t xml:space="preserve"> </t>
  </si>
  <si>
    <t>Türkiye Haftalık Bilet Satışı ve Hasılat Raporu</t>
  </si>
  <si>
    <t>http://www.antraktsinema.com</t>
  </si>
  <si>
    <t>CUMA</t>
  </si>
  <si>
    <t>CUMARTESİ</t>
  </si>
  <si>
    <t>PAZAR</t>
  </si>
  <si>
    <t>HAFTA SONU TOPLAM</t>
  </si>
  <si>
    <t>HAFTALIK</t>
  </si>
  <si>
    <t>KÜMÜLATİF</t>
  </si>
  <si>
    <t>FİLMİN ORİJİNAL ADI</t>
  </si>
  <si>
    <t>FİLMİN TÜRKÇE ADI</t>
  </si>
  <si>
    <t>VİZYON TARİHİ</t>
  </si>
  <si>
    <t>DAĞITIM</t>
  </si>
  <si>
    <t>KOPYA</t>
  </si>
  <si>
    <t>LOKASYON</t>
  </si>
  <si>
    <t>PERDE</t>
  </si>
  <si>
    <t>HAFTA</t>
  </si>
  <si>
    <t>HASILAT</t>
  </si>
  <si>
    <t>BİLET SATIŞ</t>
  </si>
  <si>
    <t>ORTALAMA
BİLET ADEDİ</t>
  </si>
  <si>
    <t>BİLET</t>
  </si>
  <si>
    <t>BİLET %</t>
  </si>
  <si>
    <t>BİLET       %</t>
  </si>
  <si>
    <t>YENİ</t>
  </si>
  <si>
    <t>THE GREAT WALL</t>
  </si>
  <si>
    <t>UIP TURKEY</t>
  </si>
  <si>
    <t>ÇİN SEDDİ</t>
  </si>
  <si>
    <t>DAĞ 2</t>
  </si>
  <si>
    <t>MARS DAĞITIM</t>
  </si>
  <si>
    <t>ASSASSIN'S CREED</t>
  </si>
  <si>
    <t>TME</t>
  </si>
  <si>
    <t>DÖNERSE SENİNDİR</t>
  </si>
  <si>
    <t>GÖRÜMCE</t>
  </si>
  <si>
    <t>ROGUE ONE: A STAR WARS STORY</t>
  </si>
  <si>
    <t>ROGUE ONE: BİR STAR WARS HİKAYESİ</t>
  </si>
  <si>
    <t>LA LA LAND: CANTANDO ESTACOES</t>
  </si>
  <si>
    <t>AŞIKLAR ŞEHRİ</t>
  </si>
  <si>
    <t>ÇAKALLARLA DANS 4</t>
  </si>
  <si>
    <t>LA GUEERE DES TUGUES</t>
  </si>
  <si>
    <t>KARTOPU SAVAŞLARI</t>
  </si>
  <si>
    <t>FROG KINGDOM: SUB ZERO MISSION</t>
  </si>
  <si>
    <t>COLLATERAL BEAUTY</t>
  </si>
  <si>
    <t>GİZLİ GÜZELLİK</t>
  </si>
  <si>
    <t>WARNER BROS. TURKEY</t>
  </si>
  <si>
    <t>SEN BENİM HER ŞEYİMSİN</t>
  </si>
  <si>
    <t>SEN SAĞ BEN SELAMET</t>
  </si>
  <si>
    <t>INCARNATE</t>
  </si>
  <si>
    <t>ŞEYTANIN OĞLU</t>
  </si>
  <si>
    <t>BİR FİLM</t>
  </si>
  <si>
    <t>ALLIED</t>
  </si>
  <si>
    <t>MÜTTEFİK</t>
  </si>
  <si>
    <t>SING</t>
  </si>
  <si>
    <t>ŞARKINI SÖYLE</t>
  </si>
  <si>
    <t>NASIL YANİ</t>
  </si>
  <si>
    <t>PİNEMA</t>
  </si>
  <si>
    <t>FLORENCE FOSTER JENKINS</t>
  </si>
  <si>
    <t>FLORENCE</t>
  </si>
  <si>
    <t>CHANTIER FILMS</t>
  </si>
  <si>
    <t>İKİNCİ ŞANS</t>
  </si>
  <si>
    <t>I, DANIEL BLAKE</t>
  </si>
  <si>
    <t>BEN, DANIEL BLAKE</t>
  </si>
  <si>
    <t>M3 FİLM</t>
  </si>
  <si>
    <t>AŞIK</t>
  </si>
  <si>
    <t>ÖZEN FİLM</t>
  </si>
  <si>
    <t>TEREDDÜT</t>
  </si>
  <si>
    <t>BABAMIN KANATLARI</t>
  </si>
  <si>
    <t>KRYAKNUTYE KANIKULY - QUACKERZ</t>
  </si>
  <si>
    <t>KAHRAMAN ÖRDEK</t>
  </si>
  <si>
    <t>ZUZULA</t>
  </si>
  <si>
    <t>MC FİLM</t>
  </si>
  <si>
    <t>MASTERMINDS</t>
  </si>
  <si>
    <t>APTALLAR ÇETESİ</t>
  </si>
  <si>
    <t>PİNEMART</t>
  </si>
  <si>
    <t>XIONG CHUMO ZHI XUELING XIONGFENG</t>
  </si>
  <si>
    <t>AYI KARDEŞLER: BÜYÜLÜ KIŞ</t>
  </si>
  <si>
    <t>LA FILLE INCONNUE</t>
  </si>
  <si>
    <t>MEÇHUL KIZ</t>
  </si>
  <si>
    <t>TROLLS</t>
  </si>
  <si>
    <t>TROLLER</t>
  </si>
  <si>
    <t>DEĞİŞTİR BAKALIM</t>
  </si>
  <si>
    <t>DEĞİŞİTİR BAKALIM</t>
  </si>
  <si>
    <t>DERİN FİLM</t>
  </si>
  <si>
    <t>EKŞİ ELMALAR</t>
  </si>
  <si>
    <t>OLDU MU ŞİMDİ?</t>
  </si>
  <si>
    <t>EIGA DORAEMON: SHIN NOBITA NO NIPPON TANJOU</t>
  </si>
  <si>
    <t>DORAEMON: TAŞ DEVRİ MACERASI</t>
  </si>
  <si>
    <t>ALL ROADS LEAD TO ROME</t>
  </si>
  <si>
    <t>ROMA'DA AŞK BAŞKADIR</t>
  </si>
  <si>
    <t>BLING</t>
  </si>
  <si>
    <t>EN SÜPER KAHRAMANLAR</t>
  </si>
  <si>
    <t>STORKS</t>
  </si>
  <si>
    <t>LEYLEKLER</t>
  </si>
  <si>
    <t>DER KLEINE DRACHE KOKOSNUSS</t>
  </si>
  <si>
    <t>SEVİMLİ EJDERHA KOKONAT</t>
  </si>
  <si>
    <t>MENIQUE Y EL ESPEJO MAGICO</t>
  </si>
  <si>
    <t>CESUR TOM VE SİHİRLİ AYNA</t>
  </si>
  <si>
    <r>
      <t xml:space="preserve">BİLET </t>
    </r>
    <r>
      <rPr>
        <b/>
        <sz val="7"/>
        <color indexed="10"/>
        <rFont val="Webdings"/>
        <family val="1"/>
      </rPr>
      <t>6</t>
    </r>
  </si>
  <si>
    <t>GUEUMUL</t>
  </si>
  <si>
    <t>AĞ</t>
  </si>
  <si>
    <t>BS DAĞITIM</t>
  </si>
  <si>
    <t>SNOWDEN</t>
  </si>
  <si>
    <t>THE SEA OF TREES</t>
  </si>
  <si>
    <t>SONSUZLUK ORMANI</t>
  </si>
  <si>
    <t>ÇALGI ÇENGİ: İKİMİZ</t>
  </si>
  <si>
    <t>KURBAĞA KRALLIĞI 2</t>
  </si>
  <si>
    <t>ANTHROPOID</t>
  </si>
  <si>
    <t xml:space="preserve">HASILAT </t>
  </si>
  <si>
    <r>
      <t xml:space="preserve">BİLET SATIŞ    </t>
    </r>
    <r>
      <rPr>
        <b/>
        <sz val="7"/>
        <color indexed="10"/>
        <rFont val="Webdings"/>
        <family val="1"/>
      </rPr>
      <t>6</t>
    </r>
  </si>
  <si>
    <t>6-12 OCAK 2016 / 2. VİZYON HAFTASI</t>
  </si>
  <si>
    <t>If you move the arrow at the right bottom of the page to the left, you can see more columns and you can switch to other pages on the left bottom to see related tables. The green numbers not complete. Sayfanın sağ altındaki oku sola doğru hareket ettirdiğinizde diğer sütunlardaki bilgileri görebilir, gene sayfanın sol altındaki diğer sayfalara geçerek ilgili tabloları inceleyebilirsiniz. Yeşil renkle belirtilen sayılar henüz tamamlanmamıştır.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</si>
</sst>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_Y_T_L_-;\-* #,##0.00\ _Y_T_L_-;_-* &quot;-&quot;??\ _Y_T_L_-;_-@_-"/>
    <numFmt numFmtId="186" formatCode="dd/mm/yy;@"/>
    <numFmt numFmtId="187" formatCode="0\ %\ "/>
    <numFmt numFmtId="188" formatCode="[$-F400]h:mm:ss\ AM/PM"/>
    <numFmt numFmtId="189" formatCode="#,##0.00\ "/>
  </numFmts>
  <fonts count="76">
    <font>
      <sz val="10"/>
      <name val="Arial"/>
      <family val="2"/>
    </font>
    <font>
      <sz val="11"/>
      <color indexed="8"/>
      <name val="Calibri"/>
      <family val="2"/>
    </font>
    <font>
      <b/>
      <sz val="8"/>
      <name val="Corbel"/>
      <family val="2"/>
    </font>
    <font>
      <sz val="7"/>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b/>
      <sz val="5"/>
      <name val="Corbel"/>
      <family val="2"/>
    </font>
    <font>
      <b/>
      <sz val="5"/>
      <name val="Arial"/>
      <family val="2"/>
    </font>
    <font>
      <sz val="5"/>
      <name val="Arial"/>
      <family val="2"/>
    </font>
    <font>
      <sz val="7"/>
      <color indexed="19"/>
      <name val="Calibri"/>
      <family val="2"/>
    </font>
    <font>
      <sz val="7"/>
      <color indexed="63"/>
      <name val="Calibri"/>
      <family val="2"/>
    </font>
    <font>
      <b/>
      <sz val="7"/>
      <color indexed="63"/>
      <name val="Calibri"/>
      <family val="2"/>
    </font>
    <font>
      <u val="single"/>
      <sz val="10"/>
      <color indexed="12"/>
      <name val="Arial"/>
      <family val="2"/>
    </font>
    <font>
      <u val="single"/>
      <sz val="10"/>
      <color indexed="36"/>
      <name val="Arial"/>
      <family val="2"/>
    </font>
    <font>
      <sz val="10"/>
      <name val="Verdana"/>
      <family val="2"/>
    </font>
    <font>
      <b/>
      <sz val="7"/>
      <color indexed="10"/>
      <name val="Webdings"/>
      <family val="1"/>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5"/>
      <name val="Arial"/>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b/>
      <sz val="7"/>
      <color indexed="19"/>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7"/>
      <color theme="6" tint="-0.4999699890613556"/>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2" fillId="24" borderId="0" applyNumberFormat="0" applyBorder="0" applyAlignment="0" applyProtection="0"/>
    <xf numFmtId="184"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49" fillId="0" borderId="0">
      <alignment/>
      <protection/>
    </xf>
    <xf numFmtId="0" fontId="0" fillId="0" borderId="0">
      <alignment/>
      <protection/>
    </xf>
    <xf numFmtId="184" fontId="0" fillId="0" borderId="0">
      <alignment/>
      <protection/>
    </xf>
    <xf numFmtId="0" fontId="49" fillId="0" borderId="0">
      <alignment/>
      <protection/>
    </xf>
    <xf numFmtId="184" fontId="49" fillId="0" borderId="0">
      <alignment/>
      <protection/>
    </xf>
    <xf numFmtId="184" fontId="49" fillId="0" borderId="0">
      <alignment/>
      <protection/>
    </xf>
    <xf numFmtId="184" fontId="49" fillId="0" borderId="0">
      <alignment/>
      <protection/>
    </xf>
    <xf numFmtId="184" fontId="49" fillId="0" borderId="0">
      <alignment/>
      <protection/>
    </xf>
    <xf numFmtId="0" fontId="0" fillId="0" borderId="0">
      <alignment/>
      <protection/>
    </xf>
    <xf numFmtId="0" fontId="0" fillId="0" borderId="0">
      <alignment/>
      <protection/>
    </xf>
    <xf numFmtId="184" fontId="49" fillId="0" borderId="0">
      <alignment/>
      <protection/>
    </xf>
    <xf numFmtId="184" fontId="49" fillId="0" borderId="0">
      <alignment/>
      <protection/>
    </xf>
    <xf numFmtId="0" fontId="49" fillId="0" borderId="0">
      <alignment/>
      <protection/>
    </xf>
    <xf numFmtId="0" fontId="0" fillId="0" borderId="0">
      <alignment/>
      <protection/>
    </xf>
    <xf numFmtId="184" fontId="0" fillId="0" borderId="0">
      <alignment/>
      <protection/>
    </xf>
    <xf numFmtId="184" fontId="49" fillId="0" borderId="0">
      <alignment/>
      <protection/>
    </xf>
    <xf numFmtId="184" fontId="49" fillId="0" borderId="0">
      <alignment/>
      <protection/>
    </xf>
    <xf numFmtId="0" fontId="0" fillId="25" borderId="8" applyNumberFormat="0" applyFont="0" applyAlignment="0" applyProtection="0"/>
    <xf numFmtId="0" fontId="63" fillId="26" borderId="0" applyNumberFormat="0" applyBorder="0" applyAlignment="0" applyProtection="0"/>
    <xf numFmtId="0" fontId="60"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14" fontId="5"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xf>
    <xf numFmtId="186" fontId="8"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187" fontId="10" fillId="34" borderId="0" xfId="0" applyNumberFormat="1"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wrapText="1"/>
      <protection locked="0"/>
    </xf>
    <xf numFmtId="0" fontId="11" fillId="34" borderId="0" xfId="0" applyFont="1" applyFill="1" applyAlignment="1">
      <alignment vertical="center"/>
    </xf>
    <xf numFmtId="0" fontId="0" fillId="34" borderId="0" xfId="0" applyNumberFormat="1" applyFont="1" applyFill="1" applyAlignment="1">
      <alignment vertical="center"/>
    </xf>
    <xf numFmtId="0" fontId="4"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171" fontId="13" fillId="35" borderId="11" xfId="43"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171" fontId="13" fillId="35" borderId="12" xfId="43"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textRotation="90"/>
      <protection locked="0"/>
    </xf>
    <xf numFmtId="0" fontId="11" fillId="34" borderId="0" xfId="0"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4" fontId="13" fillId="35" borderId="12" xfId="0" applyNumberFormat="1" applyFont="1" applyFill="1" applyBorder="1" applyAlignment="1" applyProtection="1">
      <alignment horizontal="center" vertical="center" wrapText="1"/>
      <protection/>
    </xf>
    <xf numFmtId="186" fontId="11" fillId="34" borderId="0" xfId="0" applyNumberFormat="1" applyFont="1" applyFill="1" applyAlignment="1">
      <alignment horizontal="center" vertical="center"/>
    </xf>
    <xf numFmtId="186" fontId="0" fillId="34" borderId="0" xfId="0" applyNumberFormat="1" applyFont="1" applyFill="1" applyAlignment="1">
      <alignment horizontal="center" vertical="center"/>
    </xf>
    <xf numFmtId="186"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186" fontId="13" fillId="35" borderId="11" xfId="0" applyNumberFormat="1" applyFont="1" applyFill="1" applyBorder="1" applyAlignment="1" applyProtection="1">
      <alignment horizontal="center"/>
      <protection locked="0"/>
    </xf>
    <xf numFmtId="0" fontId="13" fillId="35" borderId="11" xfId="0" applyFont="1" applyFill="1" applyBorder="1" applyAlignment="1" applyProtection="1">
      <alignment horizontal="center"/>
      <protection locked="0"/>
    </xf>
    <xf numFmtId="186" fontId="13" fillId="35" borderId="12" xfId="0" applyNumberFormat="1" applyFont="1" applyFill="1" applyBorder="1" applyAlignment="1" applyProtection="1">
      <alignment horizontal="center" vertical="center" textRotation="90"/>
      <protection/>
    </xf>
    <xf numFmtId="0" fontId="13" fillId="35" borderId="12" xfId="0" applyFont="1" applyFill="1" applyBorder="1" applyAlignment="1" applyProtection="1">
      <alignment horizontal="center" vertical="center"/>
      <protection/>
    </xf>
    <xf numFmtId="0" fontId="0" fillId="34" borderId="0" xfId="0" applyFill="1" applyAlignment="1">
      <alignment horizontal="center" vertical="center"/>
    </xf>
    <xf numFmtId="3" fontId="13" fillId="35" borderId="12" xfId="0" applyNumberFormat="1" applyFont="1" applyFill="1" applyBorder="1" applyAlignment="1" applyProtection="1">
      <alignment horizontal="center" vertical="center" wrapText="1"/>
      <protection/>
    </xf>
    <xf numFmtId="3" fontId="13" fillId="35" borderId="12" xfId="0" applyNumberFormat="1" applyFont="1" applyFill="1" applyBorder="1" applyAlignment="1" applyProtection="1">
      <alignment horizontal="center" vertical="center" textRotation="90" wrapText="1"/>
      <protection/>
    </xf>
    <xf numFmtId="186" fontId="5" fillId="0" borderId="13" xfId="0" applyNumberFormat="1" applyFont="1" applyFill="1" applyBorder="1" applyAlignment="1" applyProtection="1">
      <alignment horizontal="center" vertical="center"/>
      <protection/>
    </xf>
    <xf numFmtId="0" fontId="19" fillId="34" borderId="0" xfId="0" applyFont="1" applyFill="1" applyBorder="1" applyAlignment="1" applyProtection="1">
      <alignment horizontal="left" vertical="center"/>
      <protection/>
    </xf>
    <xf numFmtId="1" fontId="4" fillId="34" borderId="0" xfId="0" applyNumberFormat="1" applyFont="1" applyFill="1" applyBorder="1" applyAlignment="1" applyProtection="1">
      <alignment horizontal="right" vertical="center"/>
      <protection/>
    </xf>
    <xf numFmtId="9" fontId="17" fillId="0" borderId="13" xfId="132" applyNumberFormat="1" applyFont="1" applyFill="1" applyBorder="1" applyAlignment="1" applyProtection="1">
      <alignment vertical="center"/>
      <protection/>
    </xf>
    <xf numFmtId="188" fontId="5" fillId="0" borderId="13"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locked="0"/>
    </xf>
    <xf numFmtId="4" fontId="66" fillId="34" borderId="0" xfId="0" applyNumberFormat="1" applyFont="1" applyFill="1" applyBorder="1" applyAlignment="1" applyProtection="1">
      <alignment horizontal="center" vertical="center"/>
      <protection/>
    </xf>
    <xf numFmtId="2" fontId="5" fillId="36" borderId="13" xfId="0" applyNumberFormat="1" applyFont="1" applyFill="1" applyBorder="1" applyAlignment="1" applyProtection="1">
      <alignment horizontal="center" vertical="center"/>
      <protection/>
    </xf>
    <xf numFmtId="0" fontId="67" fillId="0" borderId="13" xfId="0" applyFont="1" applyFill="1" applyBorder="1" applyAlignment="1">
      <alignment vertical="center"/>
    </xf>
    <xf numFmtId="2" fontId="18" fillId="34" borderId="13" xfId="0" applyNumberFormat="1" applyFont="1" applyFill="1" applyBorder="1" applyAlignment="1" applyProtection="1">
      <alignment horizontal="center" vertical="center"/>
      <protection/>
    </xf>
    <xf numFmtId="188" fontId="67" fillId="0" borderId="13" xfId="0" applyNumberFormat="1" applyFont="1" applyFill="1" applyBorder="1" applyAlignment="1">
      <alignment vertical="center"/>
    </xf>
    <xf numFmtId="0" fontId="18" fillId="34" borderId="13" xfId="0" applyFont="1" applyFill="1" applyBorder="1" applyAlignment="1">
      <alignment horizontal="center" vertical="center"/>
    </xf>
    <xf numFmtId="186" fontId="5" fillId="0" borderId="13" xfId="0" applyNumberFormat="1" applyFont="1" applyFill="1" applyBorder="1" applyAlignment="1" applyProtection="1">
      <alignment horizontal="center" vertical="center"/>
      <protection locked="0"/>
    </xf>
    <xf numFmtId="0" fontId="68" fillId="34" borderId="0" xfId="0" applyFont="1" applyFill="1" applyAlignment="1">
      <alignment horizontal="center" vertical="center"/>
    </xf>
    <xf numFmtId="0" fontId="69" fillId="34" borderId="0" xfId="0" applyNumberFormat="1" applyFont="1" applyFill="1" applyAlignment="1">
      <alignment horizontal="center" vertical="center"/>
    </xf>
    <xf numFmtId="0" fontId="70"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0" fontId="71" fillId="35" borderId="12" xfId="0" applyNumberFormat="1" applyFont="1" applyFill="1" applyBorder="1" applyAlignment="1" applyProtection="1">
      <alignment horizontal="center" vertical="center" textRotation="90"/>
      <protection locked="0"/>
    </xf>
    <xf numFmtId="1" fontId="5" fillId="0" borderId="13" xfId="0" applyNumberFormat="1" applyFont="1" applyFill="1" applyBorder="1" applyAlignment="1">
      <alignment horizontal="center" vertical="center"/>
    </xf>
    <xf numFmtId="0" fontId="72"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horizontal="center" vertical="center"/>
      <protection/>
    </xf>
    <xf numFmtId="4" fontId="5" fillId="0" borderId="13" xfId="45" applyNumberFormat="1" applyFont="1" applyFill="1" applyBorder="1" applyAlignment="1">
      <alignment vertical="center"/>
    </xf>
    <xf numFmtId="3" fontId="5" fillId="0" borderId="13" xfId="45" applyNumberFormat="1" applyFont="1" applyFill="1" applyBorder="1" applyAlignment="1">
      <alignment vertical="center"/>
    </xf>
    <xf numFmtId="4" fontId="73" fillId="0" borderId="13" xfId="0" applyNumberFormat="1" applyFont="1" applyFill="1" applyBorder="1" applyAlignment="1">
      <alignment vertical="center"/>
    </xf>
    <xf numFmtId="3" fontId="73" fillId="0" borderId="13" xfId="0" applyNumberFormat="1" applyFont="1" applyFill="1" applyBorder="1" applyAlignment="1">
      <alignment vertical="center"/>
    </xf>
    <xf numFmtId="3" fontId="5" fillId="0" borderId="13" xfId="130" applyNumberFormat="1" applyFont="1" applyFill="1" applyBorder="1" applyAlignment="1" applyProtection="1">
      <alignment vertical="center"/>
      <protection/>
    </xf>
    <xf numFmtId="3" fontId="5" fillId="0" borderId="13" xfId="0" applyNumberFormat="1" applyFont="1" applyFill="1" applyBorder="1" applyAlignment="1">
      <alignment vertical="center"/>
    </xf>
    <xf numFmtId="9" fontId="5" fillId="0" borderId="13" xfId="132" applyNumberFormat="1" applyFont="1" applyFill="1" applyBorder="1" applyAlignment="1" applyProtection="1">
      <alignment vertical="center"/>
      <protection/>
    </xf>
    <xf numFmtId="4" fontId="73" fillId="0" borderId="13" xfId="43" applyNumberFormat="1" applyFont="1" applyFill="1" applyBorder="1" applyAlignment="1" applyProtection="1">
      <alignment vertical="center"/>
      <protection locked="0"/>
    </xf>
    <xf numFmtId="3" fontId="73" fillId="0" borderId="13" xfId="45" applyNumberFormat="1" applyFont="1" applyFill="1" applyBorder="1" applyAlignment="1" applyProtection="1">
      <alignment vertical="center"/>
      <protection locked="0"/>
    </xf>
    <xf numFmtId="3" fontId="73" fillId="0" borderId="13" xfId="43" applyNumberFormat="1" applyFont="1" applyFill="1" applyBorder="1" applyAlignment="1" applyProtection="1">
      <alignment vertical="center"/>
      <protection locked="0"/>
    </xf>
    <xf numFmtId="3" fontId="5" fillId="0" borderId="13" xfId="45" applyNumberFormat="1" applyFont="1" applyFill="1" applyBorder="1" applyAlignment="1" applyProtection="1">
      <alignment horizontal="right" vertical="center"/>
      <protection locked="0"/>
    </xf>
    <xf numFmtId="9" fontId="5" fillId="0" borderId="13" xfId="132" applyNumberFormat="1" applyFont="1" applyFill="1" applyBorder="1" applyAlignment="1" applyProtection="1">
      <alignment horizontal="right" vertical="center"/>
      <protection/>
    </xf>
    <xf numFmtId="4" fontId="5" fillId="0" borderId="13" xfId="43" applyNumberFormat="1" applyFont="1" applyFill="1" applyBorder="1" applyAlignment="1" applyProtection="1">
      <alignment horizontal="right" vertical="center"/>
      <protection locked="0"/>
    </xf>
    <xf numFmtId="3" fontId="5" fillId="0" borderId="13" xfId="43" applyNumberFormat="1" applyFont="1" applyFill="1" applyBorder="1" applyAlignment="1" applyProtection="1">
      <alignment horizontal="right" vertical="center"/>
      <protection locked="0"/>
    </xf>
    <xf numFmtId="4" fontId="5" fillId="0" borderId="13" xfId="45" applyNumberFormat="1" applyFont="1" applyFill="1" applyBorder="1" applyAlignment="1" applyProtection="1">
      <alignment vertical="center"/>
      <protection locked="0"/>
    </xf>
    <xf numFmtId="3" fontId="5" fillId="0" borderId="13" xfId="45" applyNumberFormat="1" applyFont="1" applyFill="1" applyBorder="1" applyAlignment="1" applyProtection="1">
      <alignment vertical="center"/>
      <protection locked="0"/>
    </xf>
    <xf numFmtId="4" fontId="5" fillId="0" borderId="13" xfId="43" applyNumberFormat="1" applyFont="1" applyFill="1" applyBorder="1" applyAlignment="1" applyProtection="1">
      <alignment vertical="center"/>
      <protection locked="0"/>
    </xf>
    <xf numFmtId="3" fontId="5" fillId="0" borderId="13" xfId="43" applyNumberFormat="1" applyFont="1" applyFill="1" applyBorder="1" applyAlignment="1" applyProtection="1">
      <alignment vertical="center"/>
      <protection locked="0"/>
    </xf>
    <xf numFmtId="0" fontId="67" fillId="0" borderId="13" xfId="0" applyNumberFormat="1" applyFont="1" applyFill="1" applyBorder="1" applyAlignment="1">
      <alignment vertical="center"/>
    </xf>
    <xf numFmtId="4" fontId="74" fillId="0" borderId="13" xfId="43" applyNumberFormat="1" applyFont="1" applyFill="1" applyBorder="1" applyAlignment="1" applyProtection="1">
      <alignment vertical="center"/>
      <protection locked="0"/>
    </xf>
    <xf numFmtId="3" fontId="74" fillId="0" borderId="13" xfId="43" applyNumberFormat="1" applyFont="1" applyFill="1" applyBorder="1" applyAlignment="1" applyProtection="1">
      <alignment vertical="center"/>
      <protection locked="0"/>
    </xf>
    <xf numFmtId="3" fontId="74" fillId="0" borderId="13" xfId="45" applyNumberFormat="1" applyFont="1" applyFill="1" applyBorder="1" applyAlignment="1" applyProtection="1">
      <alignment vertical="center"/>
      <protection locked="0"/>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11" xfId="0" applyFont="1" applyFill="1" applyBorder="1" applyAlignment="1">
      <alignment horizontal="center" vertical="center" wrapText="1"/>
    </xf>
    <xf numFmtId="3" fontId="14" fillId="34" borderId="0" xfId="0" applyNumberFormat="1" applyFont="1" applyFill="1" applyBorder="1" applyAlignment="1" applyProtection="1">
      <alignment horizontal="right" vertical="center" wrapText="1"/>
      <protection locked="0"/>
    </xf>
    <xf numFmtId="0" fontId="15" fillId="34" borderId="0" xfId="0" applyFont="1" applyFill="1" applyAlignment="1" applyProtection="1">
      <alignment wrapText="1"/>
      <protection locked="0"/>
    </xf>
    <xf numFmtId="0" fontId="16" fillId="34" borderId="0" xfId="0" applyFont="1" applyFill="1" applyAlignment="1">
      <alignment wrapText="1"/>
    </xf>
    <xf numFmtId="0" fontId="16" fillId="34" borderId="16" xfId="0" applyFont="1" applyFill="1" applyBorder="1" applyAlignment="1">
      <alignment wrapText="1"/>
    </xf>
    <xf numFmtId="0" fontId="13" fillId="35" borderId="14"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2" fillId="34" borderId="0" xfId="68" applyNumberFormat="1" applyFont="1" applyFill="1" applyBorder="1" applyAlignment="1" applyProtection="1">
      <alignment horizontal="center" vertical="center" wrapText="1"/>
      <protection locked="0"/>
    </xf>
    <xf numFmtId="0" fontId="6" fillId="34" borderId="0" xfId="0" applyFont="1" applyFill="1" applyAlignment="1">
      <alignment vertical="center" wrapText="1"/>
    </xf>
    <xf numFmtId="0" fontId="75" fillId="34" borderId="16" xfId="0" applyNumberFormat="1" applyFont="1" applyFill="1" applyBorder="1" applyAlignment="1" applyProtection="1">
      <alignment horizontal="center" vertical="center" wrapText="1"/>
      <protection locked="0"/>
    </xf>
    <xf numFmtId="0" fontId="13" fillId="35" borderId="15"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K15" sqref="K15"/>
    </sheetView>
  </sheetViews>
  <sheetFormatPr defaultColWidth="4.57421875" defaultRowHeight="12.75"/>
  <cols>
    <col min="1" max="1" width="2.7109375" style="4" bestFit="1" customWidth="1"/>
    <col min="2" max="2" width="3.28125" style="5" bestFit="1" customWidth="1"/>
    <col min="3" max="3" width="29.421875" style="6" bestFit="1" customWidth="1"/>
    <col min="4" max="4" width="21.140625" style="7" bestFit="1" customWidth="1"/>
    <col min="5" max="5" width="5.8515625" style="8" bestFit="1" customWidth="1"/>
    <col min="6" max="6" width="13.57421875" style="9" bestFit="1" customWidth="1"/>
    <col min="7" max="8" width="3.140625" style="10" bestFit="1" customWidth="1"/>
    <col min="9" max="9" width="3.140625" style="54" bestFit="1" customWidth="1"/>
    <col min="10" max="10" width="2.57421875" style="11" bestFit="1" customWidth="1"/>
    <col min="11" max="11" width="8.28125" style="12" bestFit="1" customWidth="1"/>
    <col min="12" max="12" width="5.57421875" style="13" bestFit="1" customWidth="1"/>
    <col min="13" max="13" width="8.28125" style="12" bestFit="1" customWidth="1"/>
    <col min="14" max="14" width="5.57421875" style="13" bestFit="1" customWidth="1"/>
    <col min="15" max="15" width="8.28125" style="14" bestFit="1" customWidth="1"/>
    <col min="16" max="16" width="5.57421875" style="15" bestFit="1" customWidth="1"/>
    <col min="17" max="17" width="8.28125" style="16" bestFit="1" customWidth="1"/>
    <col min="18" max="18" width="5.57421875" style="17" bestFit="1" customWidth="1"/>
    <col min="19" max="19" width="4.28125" style="18" bestFit="1" customWidth="1"/>
    <col min="20" max="20" width="5.57421875" style="19" bestFit="1" customWidth="1"/>
    <col min="21" max="21" width="4.421875" style="20" bestFit="1" customWidth="1"/>
    <col min="22" max="22" width="9.00390625" style="14" bestFit="1" customWidth="1"/>
    <col min="23" max="23" width="5.57421875" style="15" bestFit="1" customWidth="1"/>
    <col min="24" max="24" width="6.00390625" style="13" bestFit="1" customWidth="1"/>
    <col min="25" max="25" width="5.57421875" style="12" bestFit="1" customWidth="1"/>
    <col min="26" max="26" width="4.7109375" style="13" bestFit="1" customWidth="1"/>
    <col min="27" max="27" width="9.00390625" style="14" bestFit="1" customWidth="1"/>
    <col min="28" max="28" width="6.7109375" style="21" customWidth="1"/>
    <col min="29" max="16384" width="4.57421875" style="6" customWidth="1"/>
  </cols>
  <sheetData>
    <row r="1" spans="1:28" s="1" customFormat="1" ht="12.75">
      <c r="A1" s="22" t="s">
        <v>0</v>
      </c>
      <c r="B1" s="102" t="s">
        <v>1</v>
      </c>
      <c r="C1" s="102"/>
      <c r="D1" s="23"/>
      <c r="E1" s="36"/>
      <c r="F1" s="23"/>
      <c r="G1" s="32"/>
      <c r="H1" s="32"/>
      <c r="I1" s="61"/>
      <c r="J1" s="32"/>
      <c r="K1" s="95" t="s">
        <v>109</v>
      </c>
      <c r="L1" s="96"/>
      <c r="M1" s="96"/>
      <c r="N1" s="96"/>
      <c r="O1" s="96"/>
      <c r="P1" s="96"/>
      <c r="Q1" s="96"/>
      <c r="R1" s="96"/>
      <c r="S1" s="96"/>
      <c r="T1" s="96"/>
      <c r="U1" s="96"/>
      <c r="V1" s="96"/>
      <c r="W1" s="96"/>
      <c r="X1" s="96"/>
      <c r="Y1" s="96"/>
      <c r="Z1" s="96"/>
      <c r="AA1" s="96"/>
      <c r="AB1" s="96"/>
    </row>
    <row r="2" spans="1:28" s="1" customFormat="1" ht="12.75">
      <c r="A2" s="22"/>
      <c r="B2" s="103" t="s">
        <v>2</v>
      </c>
      <c r="C2" s="104"/>
      <c r="D2" s="24"/>
      <c r="E2" s="37"/>
      <c r="F2" s="24"/>
      <c r="G2" s="33"/>
      <c r="H2" s="33"/>
      <c r="I2" s="62"/>
      <c r="J2" s="44"/>
      <c r="K2" s="97"/>
      <c r="L2" s="97"/>
      <c r="M2" s="97"/>
      <c r="N2" s="97"/>
      <c r="O2" s="97"/>
      <c r="P2" s="97"/>
      <c r="Q2" s="97"/>
      <c r="R2" s="97"/>
      <c r="S2" s="97"/>
      <c r="T2" s="97"/>
      <c r="U2" s="97"/>
      <c r="V2" s="97"/>
      <c r="W2" s="97"/>
      <c r="X2" s="97"/>
      <c r="Y2" s="97"/>
      <c r="Z2" s="97"/>
      <c r="AA2" s="97"/>
      <c r="AB2" s="97"/>
    </row>
    <row r="3" spans="1:28" s="1" customFormat="1" ht="11.25">
      <c r="A3" s="22"/>
      <c r="B3" s="105" t="s">
        <v>108</v>
      </c>
      <c r="C3" s="105"/>
      <c r="D3" s="34"/>
      <c r="E3" s="38"/>
      <c r="F3" s="34"/>
      <c r="G3" s="39"/>
      <c r="H3" s="39"/>
      <c r="I3" s="63"/>
      <c r="J3" s="39"/>
      <c r="K3" s="98"/>
      <c r="L3" s="98"/>
      <c r="M3" s="98"/>
      <c r="N3" s="98"/>
      <c r="O3" s="98"/>
      <c r="P3" s="98"/>
      <c r="Q3" s="98"/>
      <c r="R3" s="98"/>
      <c r="S3" s="98"/>
      <c r="T3" s="98"/>
      <c r="U3" s="98"/>
      <c r="V3" s="98"/>
      <c r="W3" s="98"/>
      <c r="X3" s="98"/>
      <c r="Y3" s="98"/>
      <c r="Z3" s="98"/>
      <c r="AA3" s="98"/>
      <c r="AB3" s="98"/>
    </row>
    <row r="4" spans="1:28" s="2" customFormat="1" ht="11.25">
      <c r="A4" s="25"/>
      <c r="B4" s="26"/>
      <c r="C4" s="27"/>
      <c r="D4" s="27"/>
      <c r="E4" s="40"/>
      <c r="F4" s="41"/>
      <c r="G4" s="41"/>
      <c r="H4" s="41"/>
      <c r="I4" s="64"/>
      <c r="J4" s="41"/>
      <c r="K4" s="99" t="s">
        <v>3</v>
      </c>
      <c r="L4" s="106"/>
      <c r="M4" s="99" t="s">
        <v>4</v>
      </c>
      <c r="N4" s="106"/>
      <c r="O4" s="99" t="s">
        <v>5</v>
      </c>
      <c r="P4" s="106"/>
      <c r="Q4" s="99" t="s">
        <v>6</v>
      </c>
      <c r="R4" s="100"/>
      <c r="S4" s="100"/>
      <c r="T4" s="93"/>
      <c r="U4" s="93"/>
      <c r="V4" s="94" t="s">
        <v>7</v>
      </c>
      <c r="W4" s="101"/>
      <c r="X4" s="92" t="s">
        <v>7</v>
      </c>
      <c r="Y4" s="93"/>
      <c r="Z4" s="93"/>
      <c r="AA4" s="94" t="s">
        <v>8</v>
      </c>
      <c r="AB4" s="94"/>
    </row>
    <row r="5" spans="1:28" s="3" customFormat="1" ht="45.75">
      <c r="A5" s="28"/>
      <c r="B5" s="29"/>
      <c r="C5" s="30" t="s">
        <v>9</v>
      </c>
      <c r="D5" s="30" t="s">
        <v>10</v>
      </c>
      <c r="E5" s="42" t="s">
        <v>11</v>
      </c>
      <c r="F5" s="43" t="s">
        <v>12</v>
      </c>
      <c r="G5" s="31" t="s">
        <v>13</v>
      </c>
      <c r="H5" s="31" t="s">
        <v>14</v>
      </c>
      <c r="I5" s="65" t="s">
        <v>15</v>
      </c>
      <c r="J5" s="31" t="s">
        <v>16</v>
      </c>
      <c r="K5" s="35" t="s">
        <v>17</v>
      </c>
      <c r="L5" s="45" t="s">
        <v>18</v>
      </c>
      <c r="M5" s="35" t="s">
        <v>17</v>
      </c>
      <c r="N5" s="45" t="s">
        <v>18</v>
      </c>
      <c r="O5" s="35" t="s">
        <v>17</v>
      </c>
      <c r="P5" s="45" t="s">
        <v>18</v>
      </c>
      <c r="Q5" s="35" t="s">
        <v>106</v>
      </c>
      <c r="R5" s="45" t="s">
        <v>107</v>
      </c>
      <c r="S5" s="46" t="s">
        <v>19</v>
      </c>
      <c r="T5" s="45" t="s">
        <v>20</v>
      </c>
      <c r="U5" s="46" t="s">
        <v>21</v>
      </c>
      <c r="V5" s="35" t="s">
        <v>17</v>
      </c>
      <c r="W5" s="45" t="s">
        <v>96</v>
      </c>
      <c r="X5" s="46" t="s">
        <v>19</v>
      </c>
      <c r="Y5" s="45" t="s">
        <v>20</v>
      </c>
      <c r="Z5" s="46" t="s">
        <v>22</v>
      </c>
      <c r="AA5" s="35" t="s">
        <v>17</v>
      </c>
      <c r="AB5" s="45" t="s">
        <v>18</v>
      </c>
    </row>
    <row r="6" ht="11.25">
      <c r="U6" s="50">
        <f>IF(T6&lt;&gt;0,-(T6-R6)/T6,"")</f>
      </c>
    </row>
    <row r="7" spans="1:28" s="48" customFormat="1" ht="11.25">
      <c r="A7" s="49">
        <v>1</v>
      </c>
      <c r="B7" s="55" t="s">
        <v>23</v>
      </c>
      <c r="C7" s="58" t="s">
        <v>103</v>
      </c>
      <c r="D7" s="51" t="s">
        <v>103</v>
      </c>
      <c r="E7" s="47">
        <v>42741</v>
      </c>
      <c r="F7" s="52" t="s">
        <v>54</v>
      </c>
      <c r="G7" s="68">
        <v>386</v>
      </c>
      <c r="H7" s="68">
        <v>386</v>
      </c>
      <c r="I7" s="67">
        <v>865</v>
      </c>
      <c r="J7" s="69">
        <v>1</v>
      </c>
      <c r="K7" s="70">
        <v>1634326.2</v>
      </c>
      <c r="L7" s="71">
        <v>135174</v>
      </c>
      <c r="M7" s="70">
        <v>2631539.54</v>
      </c>
      <c r="N7" s="71">
        <v>211199</v>
      </c>
      <c r="O7" s="70">
        <v>3104378</v>
      </c>
      <c r="P7" s="71">
        <v>247252</v>
      </c>
      <c r="Q7" s="72">
        <f aca="true" t="shared" si="0" ref="Q7:Q49">K7+M7+O7</f>
        <v>7370243.74</v>
      </c>
      <c r="R7" s="73">
        <f aca="true" t="shared" si="1" ref="R7:R49">L7+N7+P7</f>
        <v>593625</v>
      </c>
      <c r="S7" s="74">
        <f aca="true" t="shared" si="2" ref="S7:S49">R7/I7</f>
        <v>686.2716763005781</v>
      </c>
      <c r="T7" s="75"/>
      <c r="U7" s="76"/>
      <c r="V7" s="77">
        <v>11164179</v>
      </c>
      <c r="W7" s="79">
        <v>949498</v>
      </c>
      <c r="X7" s="74">
        <f aca="true" t="shared" si="3" ref="X7:X49">W7/I7</f>
        <v>1097.685549132948</v>
      </c>
      <c r="Y7" s="83"/>
      <c r="Z7" s="81"/>
      <c r="AA7" s="82">
        <v>11306500.69</v>
      </c>
      <c r="AB7" s="83">
        <v>963006</v>
      </c>
    </row>
    <row r="8" spans="1:28" s="48" customFormat="1" ht="11.25">
      <c r="A8" s="49">
        <v>2</v>
      </c>
      <c r="B8" s="57"/>
      <c r="C8" s="58" t="s">
        <v>27</v>
      </c>
      <c r="D8" s="51" t="s">
        <v>27</v>
      </c>
      <c r="E8" s="47">
        <v>42678</v>
      </c>
      <c r="F8" s="52" t="s">
        <v>28</v>
      </c>
      <c r="G8" s="68">
        <v>253</v>
      </c>
      <c r="H8" s="68">
        <v>237</v>
      </c>
      <c r="I8" s="67">
        <v>243</v>
      </c>
      <c r="J8" s="69">
        <v>10</v>
      </c>
      <c r="K8" s="70">
        <v>195612.61</v>
      </c>
      <c r="L8" s="71">
        <v>15682</v>
      </c>
      <c r="M8" s="70">
        <v>393530.13</v>
      </c>
      <c r="N8" s="71">
        <v>30524</v>
      </c>
      <c r="O8" s="70">
        <v>532827.5</v>
      </c>
      <c r="P8" s="71">
        <v>40883</v>
      </c>
      <c r="Q8" s="72">
        <f t="shared" si="0"/>
        <v>1121970.24</v>
      </c>
      <c r="R8" s="73">
        <f t="shared" si="1"/>
        <v>87089</v>
      </c>
      <c r="S8" s="74">
        <f t="shared" si="2"/>
        <v>358.3909465020576</v>
      </c>
      <c r="T8" s="75">
        <v>115300</v>
      </c>
      <c r="U8" s="76">
        <f aca="true" t="shared" si="4" ref="U8:U14">IF(T8&lt;&gt;0,-(T8-R8)/T8,"")</f>
        <v>-0.24467476149176062</v>
      </c>
      <c r="V8" s="77">
        <v>1853731.67</v>
      </c>
      <c r="W8" s="79">
        <v>153576</v>
      </c>
      <c r="X8" s="74">
        <f t="shared" si="3"/>
        <v>632</v>
      </c>
      <c r="Y8" s="83">
        <v>197322</v>
      </c>
      <c r="Z8" s="81">
        <f aca="true" t="shared" si="5" ref="Z8:Z14">IF(Y8&lt;&gt;0,-(Y8-W8)/Y8,"")</f>
        <v>-0.2216985434974306</v>
      </c>
      <c r="AA8" s="86">
        <v>36023184.41</v>
      </c>
      <c r="AB8" s="87">
        <v>3210071</v>
      </c>
    </row>
    <row r="9" spans="1:28" s="48" customFormat="1" ht="11.25">
      <c r="A9" s="49">
        <v>3</v>
      </c>
      <c r="B9" s="57"/>
      <c r="C9" s="56" t="s">
        <v>24</v>
      </c>
      <c r="D9" s="53" t="s">
        <v>26</v>
      </c>
      <c r="E9" s="60">
        <v>42734</v>
      </c>
      <c r="F9" s="52" t="s">
        <v>25</v>
      </c>
      <c r="G9" s="66">
        <v>239</v>
      </c>
      <c r="H9" s="66">
        <v>242</v>
      </c>
      <c r="I9" s="67">
        <v>242</v>
      </c>
      <c r="J9" s="69">
        <v>2</v>
      </c>
      <c r="K9" s="70">
        <v>192740</v>
      </c>
      <c r="L9" s="71">
        <v>13124</v>
      </c>
      <c r="M9" s="70">
        <v>334297</v>
      </c>
      <c r="N9" s="71">
        <v>22025</v>
      </c>
      <c r="O9" s="70">
        <v>418976</v>
      </c>
      <c r="P9" s="71">
        <v>27729</v>
      </c>
      <c r="Q9" s="72">
        <f t="shared" si="0"/>
        <v>946013</v>
      </c>
      <c r="R9" s="73">
        <f t="shared" si="1"/>
        <v>62878</v>
      </c>
      <c r="S9" s="74">
        <f t="shared" si="2"/>
        <v>259.8264462809917</v>
      </c>
      <c r="T9" s="75">
        <v>101872</v>
      </c>
      <c r="U9" s="76">
        <f t="shared" si="4"/>
        <v>-0.38277446207004867</v>
      </c>
      <c r="V9" s="77">
        <v>1515851</v>
      </c>
      <c r="W9" s="78">
        <v>108762</v>
      </c>
      <c r="X9" s="74">
        <f t="shared" si="3"/>
        <v>449.4297520661157</v>
      </c>
      <c r="Y9" s="80">
        <v>165347</v>
      </c>
      <c r="Z9" s="81">
        <f t="shared" si="5"/>
        <v>-0.3422196955493598</v>
      </c>
      <c r="AA9" s="84">
        <v>3855486</v>
      </c>
      <c r="AB9" s="85">
        <v>274109</v>
      </c>
    </row>
    <row r="10" spans="1:28" s="48" customFormat="1" ht="11.25">
      <c r="A10" s="49">
        <v>4</v>
      </c>
      <c r="B10" s="57"/>
      <c r="C10" s="56" t="s">
        <v>31</v>
      </c>
      <c r="D10" s="53" t="s">
        <v>31</v>
      </c>
      <c r="E10" s="60">
        <v>42727</v>
      </c>
      <c r="F10" s="52" t="s">
        <v>25</v>
      </c>
      <c r="G10" s="66">
        <v>341</v>
      </c>
      <c r="H10" s="66">
        <v>332</v>
      </c>
      <c r="I10" s="67">
        <v>332</v>
      </c>
      <c r="J10" s="69">
        <v>3</v>
      </c>
      <c r="K10" s="70">
        <v>137631</v>
      </c>
      <c r="L10" s="71">
        <v>11606</v>
      </c>
      <c r="M10" s="70">
        <v>261200</v>
      </c>
      <c r="N10" s="71">
        <v>21663</v>
      </c>
      <c r="O10" s="70">
        <v>317396</v>
      </c>
      <c r="P10" s="71">
        <v>25663</v>
      </c>
      <c r="Q10" s="72">
        <f t="shared" si="0"/>
        <v>716227</v>
      </c>
      <c r="R10" s="73">
        <f t="shared" si="1"/>
        <v>58932</v>
      </c>
      <c r="S10" s="74">
        <f t="shared" si="2"/>
        <v>177.50602409638554</v>
      </c>
      <c r="T10" s="75">
        <v>97949</v>
      </c>
      <c r="U10" s="76">
        <f t="shared" si="4"/>
        <v>-0.39833995242422077</v>
      </c>
      <c r="V10" s="77">
        <v>1239111</v>
      </c>
      <c r="W10" s="78">
        <v>107416</v>
      </c>
      <c r="X10" s="74">
        <f t="shared" si="3"/>
        <v>323.5421686746988</v>
      </c>
      <c r="Y10" s="80">
        <v>155128</v>
      </c>
      <c r="Z10" s="81">
        <f t="shared" si="5"/>
        <v>-0.30756536537568974</v>
      </c>
      <c r="AA10" s="84">
        <v>5672950</v>
      </c>
      <c r="AB10" s="85">
        <v>489465</v>
      </c>
    </row>
    <row r="11" spans="1:28" s="48" customFormat="1" ht="11.25">
      <c r="A11" s="49">
        <v>5</v>
      </c>
      <c r="B11" s="59"/>
      <c r="C11" s="56" t="s">
        <v>29</v>
      </c>
      <c r="D11" s="53" t="s">
        <v>29</v>
      </c>
      <c r="E11" s="60">
        <v>42727</v>
      </c>
      <c r="F11" s="52" t="s">
        <v>30</v>
      </c>
      <c r="G11" s="66">
        <v>270</v>
      </c>
      <c r="H11" s="66">
        <v>253</v>
      </c>
      <c r="I11" s="67">
        <v>293</v>
      </c>
      <c r="J11" s="69">
        <v>3</v>
      </c>
      <c r="K11" s="70">
        <v>141799</v>
      </c>
      <c r="L11" s="71">
        <v>10313</v>
      </c>
      <c r="M11" s="70">
        <v>255470.5</v>
      </c>
      <c r="N11" s="71">
        <v>18498</v>
      </c>
      <c r="O11" s="70">
        <v>285869.04</v>
      </c>
      <c r="P11" s="71">
        <v>20468</v>
      </c>
      <c r="Q11" s="72">
        <f t="shared" si="0"/>
        <v>683138.54</v>
      </c>
      <c r="R11" s="73">
        <f t="shared" si="1"/>
        <v>49279</v>
      </c>
      <c r="S11" s="74">
        <f t="shared" si="2"/>
        <v>168.1877133105802</v>
      </c>
      <c r="T11" s="75">
        <v>88698</v>
      </c>
      <c r="U11" s="76">
        <f t="shared" si="4"/>
        <v>-0.4444181379512503</v>
      </c>
      <c r="V11" s="77">
        <v>1138152.04</v>
      </c>
      <c r="W11" s="79">
        <v>87962</v>
      </c>
      <c r="X11" s="74">
        <f t="shared" si="3"/>
        <v>300.21160409556313</v>
      </c>
      <c r="Y11" s="80">
        <v>136977</v>
      </c>
      <c r="Z11" s="81">
        <f t="shared" si="5"/>
        <v>-0.35783379691481054</v>
      </c>
      <c r="AA11" s="84">
        <v>6873209.99</v>
      </c>
      <c r="AB11" s="85">
        <v>524967</v>
      </c>
    </row>
    <row r="12" spans="1:28" s="48" customFormat="1" ht="11.25">
      <c r="A12" s="49">
        <v>6</v>
      </c>
      <c r="B12" s="57"/>
      <c r="C12" s="58" t="s">
        <v>32</v>
      </c>
      <c r="D12" s="51" t="s">
        <v>32</v>
      </c>
      <c r="E12" s="47">
        <v>42706</v>
      </c>
      <c r="F12" s="52" t="s">
        <v>28</v>
      </c>
      <c r="G12" s="68">
        <v>327</v>
      </c>
      <c r="H12" s="68">
        <v>277</v>
      </c>
      <c r="I12" s="67">
        <v>277</v>
      </c>
      <c r="J12" s="69">
        <v>6</v>
      </c>
      <c r="K12" s="70">
        <v>93898.49</v>
      </c>
      <c r="L12" s="71">
        <v>7582</v>
      </c>
      <c r="M12" s="70">
        <v>192301.28</v>
      </c>
      <c r="N12" s="71">
        <v>15381</v>
      </c>
      <c r="O12" s="70">
        <v>263047.54</v>
      </c>
      <c r="P12" s="71">
        <v>20809</v>
      </c>
      <c r="Q12" s="72">
        <f t="shared" si="0"/>
        <v>549247.31</v>
      </c>
      <c r="R12" s="73">
        <f t="shared" si="1"/>
        <v>43772</v>
      </c>
      <c r="S12" s="74">
        <f t="shared" si="2"/>
        <v>158.0216606498195</v>
      </c>
      <c r="T12" s="75">
        <v>94638</v>
      </c>
      <c r="U12" s="76">
        <f t="shared" si="4"/>
        <v>-0.5374796593334601</v>
      </c>
      <c r="V12" s="77">
        <v>919330.53</v>
      </c>
      <c r="W12" s="79">
        <v>77915</v>
      </c>
      <c r="X12" s="74">
        <f t="shared" si="3"/>
        <v>281.2815884476534</v>
      </c>
      <c r="Y12" s="83">
        <v>142178</v>
      </c>
      <c r="Z12" s="81">
        <f t="shared" si="5"/>
        <v>-0.4519897593157873</v>
      </c>
      <c r="AA12" s="86">
        <v>21474667.44</v>
      </c>
      <c r="AB12" s="87">
        <v>1848606</v>
      </c>
    </row>
    <row r="13" spans="1:28" s="48" customFormat="1" ht="11.25">
      <c r="A13" s="49">
        <v>7</v>
      </c>
      <c r="B13" s="59"/>
      <c r="C13" s="56" t="s">
        <v>35</v>
      </c>
      <c r="D13" s="53" t="s">
        <v>36</v>
      </c>
      <c r="E13" s="60">
        <v>42734</v>
      </c>
      <c r="F13" s="52" t="s">
        <v>30</v>
      </c>
      <c r="G13" s="66">
        <v>126</v>
      </c>
      <c r="H13" s="66">
        <v>84</v>
      </c>
      <c r="I13" s="67">
        <v>84</v>
      </c>
      <c r="J13" s="69">
        <v>2</v>
      </c>
      <c r="K13" s="70">
        <v>79250.5</v>
      </c>
      <c r="L13" s="71">
        <v>5364</v>
      </c>
      <c r="M13" s="70">
        <v>109400</v>
      </c>
      <c r="N13" s="71">
        <v>6786</v>
      </c>
      <c r="O13" s="70">
        <v>121148.5</v>
      </c>
      <c r="P13" s="71">
        <v>7704</v>
      </c>
      <c r="Q13" s="72">
        <f t="shared" si="0"/>
        <v>309799</v>
      </c>
      <c r="R13" s="73">
        <f t="shared" si="1"/>
        <v>19854</v>
      </c>
      <c r="S13" s="74">
        <f t="shared" si="2"/>
        <v>236.35714285714286</v>
      </c>
      <c r="T13" s="75">
        <v>22506</v>
      </c>
      <c r="U13" s="76">
        <f t="shared" si="4"/>
        <v>-0.11783524393495068</v>
      </c>
      <c r="V13" s="77">
        <v>694458.1</v>
      </c>
      <c r="W13" s="79">
        <v>48911</v>
      </c>
      <c r="X13" s="74">
        <f t="shared" si="3"/>
        <v>582.2738095238095</v>
      </c>
      <c r="Y13" s="80">
        <v>45959</v>
      </c>
      <c r="Z13" s="81">
        <f t="shared" si="5"/>
        <v>0.06423116255793207</v>
      </c>
      <c r="AA13" s="84">
        <v>1308898.56</v>
      </c>
      <c r="AB13" s="85">
        <v>94873</v>
      </c>
    </row>
    <row r="14" spans="1:28" s="48" customFormat="1" ht="11.25">
      <c r="A14" s="49">
        <v>8</v>
      </c>
      <c r="B14" s="57"/>
      <c r="C14" s="58" t="s">
        <v>38</v>
      </c>
      <c r="D14" s="51" t="s">
        <v>39</v>
      </c>
      <c r="E14" s="47">
        <v>42727</v>
      </c>
      <c r="F14" s="52" t="s">
        <v>28</v>
      </c>
      <c r="G14" s="68">
        <v>123</v>
      </c>
      <c r="H14" s="68">
        <v>124</v>
      </c>
      <c r="I14" s="67">
        <v>124</v>
      </c>
      <c r="J14" s="69">
        <v>3</v>
      </c>
      <c r="K14" s="70">
        <v>15761.5</v>
      </c>
      <c r="L14" s="71">
        <v>1417</v>
      </c>
      <c r="M14" s="70">
        <v>55434.5</v>
      </c>
      <c r="N14" s="71">
        <v>4234</v>
      </c>
      <c r="O14" s="70">
        <v>81444.14</v>
      </c>
      <c r="P14" s="71">
        <v>6105</v>
      </c>
      <c r="Q14" s="72">
        <f t="shared" si="0"/>
        <v>152640.14</v>
      </c>
      <c r="R14" s="73">
        <f t="shared" si="1"/>
        <v>11756</v>
      </c>
      <c r="S14" s="74">
        <f t="shared" si="2"/>
        <v>94.80645161290323</v>
      </c>
      <c r="T14" s="75">
        <v>20231</v>
      </c>
      <c r="U14" s="76">
        <f t="shared" si="4"/>
        <v>-0.4189115713508971</v>
      </c>
      <c r="V14" s="77">
        <v>274490.64</v>
      </c>
      <c r="W14" s="79">
        <v>22524</v>
      </c>
      <c r="X14" s="74">
        <f t="shared" si="3"/>
        <v>181.6451612903226</v>
      </c>
      <c r="Y14" s="83">
        <v>26799</v>
      </c>
      <c r="Z14" s="81">
        <f t="shared" si="5"/>
        <v>-0.15952087764468822</v>
      </c>
      <c r="AA14" s="86">
        <v>1099294.66</v>
      </c>
      <c r="AB14" s="87">
        <v>89500</v>
      </c>
    </row>
    <row r="15" spans="1:28" s="48" customFormat="1" ht="11.25">
      <c r="A15" s="49">
        <v>9</v>
      </c>
      <c r="B15" s="55" t="s">
        <v>23</v>
      </c>
      <c r="C15" s="58" t="s">
        <v>100</v>
      </c>
      <c r="D15" s="51" t="s">
        <v>100</v>
      </c>
      <c r="E15" s="47">
        <v>42741</v>
      </c>
      <c r="F15" s="52" t="s">
        <v>48</v>
      </c>
      <c r="G15" s="68">
        <v>35</v>
      </c>
      <c r="H15" s="68">
        <v>35</v>
      </c>
      <c r="I15" s="67">
        <v>35</v>
      </c>
      <c r="J15" s="69">
        <v>1</v>
      </c>
      <c r="K15" s="70">
        <v>33295</v>
      </c>
      <c r="L15" s="71">
        <v>2147</v>
      </c>
      <c r="M15" s="70">
        <v>52751.28</v>
      </c>
      <c r="N15" s="71">
        <v>3222</v>
      </c>
      <c r="O15" s="70">
        <v>72484.5</v>
      </c>
      <c r="P15" s="71">
        <v>4621</v>
      </c>
      <c r="Q15" s="72">
        <f t="shared" si="0"/>
        <v>158530.78</v>
      </c>
      <c r="R15" s="73">
        <f t="shared" si="1"/>
        <v>9990</v>
      </c>
      <c r="S15" s="74">
        <f t="shared" si="2"/>
        <v>285.42857142857144</v>
      </c>
      <c r="T15" s="75"/>
      <c r="U15" s="76"/>
      <c r="V15" s="77">
        <v>280574.54</v>
      </c>
      <c r="W15" s="79">
        <v>19220</v>
      </c>
      <c r="X15" s="74">
        <f t="shared" si="3"/>
        <v>549.1428571428571</v>
      </c>
      <c r="Y15" s="83"/>
      <c r="Z15" s="81"/>
      <c r="AA15" s="86">
        <v>281526.54</v>
      </c>
      <c r="AB15" s="87">
        <v>19326</v>
      </c>
    </row>
    <row r="16" spans="1:28" s="48" customFormat="1" ht="11.25">
      <c r="A16" s="49">
        <v>10</v>
      </c>
      <c r="B16" s="59"/>
      <c r="C16" s="56" t="s">
        <v>40</v>
      </c>
      <c r="D16" s="53" t="s">
        <v>104</v>
      </c>
      <c r="E16" s="60">
        <v>42734</v>
      </c>
      <c r="F16" s="52" t="s">
        <v>30</v>
      </c>
      <c r="G16" s="66">
        <v>162</v>
      </c>
      <c r="H16" s="66">
        <v>118</v>
      </c>
      <c r="I16" s="67">
        <v>118</v>
      </c>
      <c r="J16" s="69">
        <v>2</v>
      </c>
      <c r="K16" s="70">
        <v>7327.5</v>
      </c>
      <c r="L16" s="71">
        <v>739</v>
      </c>
      <c r="M16" s="70">
        <v>29616</v>
      </c>
      <c r="N16" s="71">
        <v>2591</v>
      </c>
      <c r="O16" s="70">
        <v>44809</v>
      </c>
      <c r="P16" s="71">
        <v>3889</v>
      </c>
      <c r="Q16" s="72">
        <f t="shared" si="0"/>
        <v>81752.5</v>
      </c>
      <c r="R16" s="73">
        <f t="shared" si="1"/>
        <v>7219</v>
      </c>
      <c r="S16" s="74">
        <f t="shared" si="2"/>
        <v>61.17796610169491</v>
      </c>
      <c r="T16" s="75">
        <v>13872</v>
      </c>
      <c r="U16" s="76">
        <f aca="true" t="shared" si="6" ref="U16:U21">IF(T16&lt;&gt;0,-(T16-R16)/T16,"")</f>
        <v>-0.47959919261822376</v>
      </c>
      <c r="V16" s="77">
        <v>132963</v>
      </c>
      <c r="W16" s="79">
        <v>12839</v>
      </c>
      <c r="X16" s="74">
        <f t="shared" si="3"/>
        <v>108.80508474576271</v>
      </c>
      <c r="Y16" s="80">
        <v>18797</v>
      </c>
      <c r="Z16" s="81">
        <f aca="true" t="shared" si="7" ref="Z16:Z21">IF(Y16&lt;&gt;0,-(Y16-W16)/Y16,"")</f>
        <v>-0.3169654732138107</v>
      </c>
      <c r="AA16" s="84">
        <v>339985.67</v>
      </c>
      <c r="AB16" s="85">
        <v>31664</v>
      </c>
    </row>
    <row r="17" spans="1:28" s="48" customFormat="1" ht="11.25">
      <c r="A17" s="49">
        <v>11</v>
      </c>
      <c r="B17" s="57"/>
      <c r="C17" s="56" t="s">
        <v>33</v>
      </c>
      <c r="D17" s="53" t="s">
        <v>34</v>
      </c>
      <c r="E17" s="60">
        <v>42718</v>
      </c>
      <c r="F17" s="52" t="s">
        <v>25</v>
      </c>
      <c r="G17" s="66">
        <v>298</v>
      </c>
      <c r="H17" s="66">
        <v>54</v>
      </c>
      <c r="I17" s="67">
        <v>54</v>
      </c>
      <c r="J17" s="69">
        <v>4</v>
      </c>
      <c r="K17" s="70">
        <v>19314</v>
      </c>
      <c r="L17" s="71">
        <v>1173</v>
      </c>
      <c r="M17" s="70">
        <v>33168</v>
      </c>
      <c r="N17" s="71">
        <v>1969</v>
      </c>
      <c r="O17" s="70">
        <v>39014</v>
      </c>
      <c r="P17" s="71">
        <v>2312</v>
      </c>
      <c r="Q17" s="72">
        <f t="shared" si="0"/>
        <v>91496</v>
      </c>
      <c r="R17" s="73">
        <f t="shared" si="1"/>
        <v>5454</v>
      </c>
      <c r="S17" s="74">
        <f t="shared" si="2"/>
        <v>101</v>
      </c>
      <c r="T17" s="75">
        <v>22669</v>
      </c>
      <c r="U17" s="76">
        <f t="shared" si="6"/>
        <v>-0.7594071198553091</v>
      </c>
      <c r="V17" s="77">
        <v>152512</v>
      </c>
      <c r="W17" s="78">
        <v>9724</v>
      </c>
      <c r="X17" s="74">
        <f t="shared" si="3"/>
        <v>180.07407407407408</v>
      </c>
      <c r="Y17" s="80">
        <v>34609</v>
      </c>
      <c r="Z17" s="81">
        <f t="shared" si="7"/>
        <v>-0.7190326215724233</v>
      </c>
      <c r="AA17" s="84">
        <v>6359043</v>
      </c>
      <c r="AB17" s="85">
        <v>421728</v>
      </c>
    </row>
    <row r="18" spans="1:28" s="48" customFormat="1" ht="11.25">
      <c r="A18" s="49">
        <v>12</v>
      </c>
      <c r="B18" s="59"/>
      <c r="C18" s="56" t="s">
        <v>41</v>
      </c>
      <c r="D18" s="53" t="s">
        <v>42</v>
      </c>
      <c r="E18" s="60">
        <v>42727</v>
      </c>
      <c r="F18" s="52" t="s">
        <v>43</v>
      </c>
      <c r="G18" s="66">
        <v>72</v>
      </c>
      <c r="H18" s="66">
        <v>29</v>
      </c>
      <c r="I18" s="67">
        <v>29</v>
      </c>
      <c r="J18" s="69">
        <v>3</v>
      </c>
      <c r="K18" s="70">
        <v>11973</v>
      </c>
      <c r="L18" s="71">
        <v>717</v>
      </c>
      <c r="M18" s="70">
        <v>22375</v>
      </c>
      <c r="N18" s="71">
        <v>1243</v>
      </c>
      <c r="O18" s="70">
        <v>28544</v>
      </c>
      <c r="P18" s="71">
        <v>1641</v>
      </c>
      <c r="Q18" s="72">
        <f t="shared" si="0"/>
        <v>62892</v>
      </c>
      <c r="R18" s="73">
        <f t="shared" si="1"/>
        <v>3601</v>
      </c>
      <c r="S18" s="74">
        <f t="shared" si="2"/>
        <v>124.17241379310344</v>
      </c>
      <c r="T18" s="75">
        <v>10783</v>
      </c>
      <c r="U18" s="76">
        <f t="shared" si="6"/>
        <v>-0.666048409533525</v>
      </c>
      <c r="V18" s="77">
        <v>114064</v>
      </c>
      <c r="W18" s="79">
        <v>7177</v>
      </c>
      <c r="X18" s="74">
        <f t="shared" si="3"/>
        <v>247.48275862068965</v>
      </c>
      <c r="Y18" s="80">
        <v>20733</v>
      </c>
      <c r="Z18" s="81">
        <f t="shared" si="7"/>
        <v>-0.6538368784064053</v>
      </c>
      <c r="AA18" s="84">
        <v>924883</v>
      </c>
      <c r="AB18" s="85">
        <v>66654</v>
      </c>
    </row>
    <row r="19" spans="1:28" s="48" customFormat="1" ht="11.25">
      <c r="A19" s="49">
        <v>13</v>
      </c>
      <c r="B19" s="57"/>
      <c r="C19" s="58" t="s">
        <v>58</v>
      </c>
      <c r="D19" s="51" t="s">
        <v>58</v>
      </c>
      <c r="E19" s="47">
        <v>42692</v>
      </c>
      <c r="F19" s="52" t="s">
        <v>28</v>
      </c>
      <c r="G19" s="68">
        <v>356</v>
      </c>
      <c r="H19" s="68">
        <v>6</v>
      </c>
      <c r="I19" s="67">
        <v>6</v>
      </c>
      <c r="J19" s="69">
        <v>8</v>
      </c>
      <c r="K19" s="70">
        <v>1408</v>
      </c>
      <c r="L19" s="71">
        <v>178</v>
      </c>
      <c r="M19" s="70">
        <v>2934</v>
      </c>
      <c r="N19" s="71">
        <v>368</v>
      </c>
      <c r="O19" s="70">
        <v>3976</v>
      </c>
      <c r="P19" s="71">
        <v>513</v>
      </c>
      <c r="Q19" s="72">
        <f t="shared" si="0"/>
        <v>8318</v>
      </c>
      <c r="R19" s="73">
        <f t="shared" si="1"/>
        <v>1059</v>
      </c>
      <c r="S19" s="74">
        <f t="shared" si="2"/>
        <v>176.5</v>
      </c>
      <c r="T19" s="75">
        <v>2905</v>
      </c>
      <c r="U19" s="76">
        <f t="shared" si="6"/>
        <v>-0.6354561101549053</v>
      </c>
      <c r="V19" s="77">
        <v>48064.9</v>
      </c>
      <c r="W19" s="79">
        <v>6647</v>
      </c>
      <c r="X19" s="74">
        <f t="shared" si="3"/>
        <v>1107.8333333333333</v>
      </c>
      <c r="Y19" s="83">
        <v>4172</v>
      </c>
      <c r="Z19" s="81">
        <f t="shared" si="7"/>
        <v>0.5932406519654841</v>
      </c>
      <c r="AA19" s="86">
        <v>9056572.19</v>
      </c>
      <c r="AB19" s="87">
        <v>818150</v>
      </c>
    </row>
    <row r="20" spans="1:28" s="48" customFormat="1" ht="11.25">
      <c r="A20" s="49">
        <v>14</v>
      </c>
      <c r="B20" s="57"/>
      <c r="C20" s="56" t="s">
        <v>37</v>
      </c>
      <c r="D20" s="53" t="s">
        <v>37</v>
      </c>
      <c r="E20" s="60">
        <v>42699</v>
      </c>
      <c r="F20" s="52" t="s">
        <v>25</v>
      </c>
      <c r="G20" s="66">
        <v>348</v>
      </c>
      <c r="H20" s="66">
        <v>31</v>
      </c>
      <c r="I20" s="67">
        <v>31</v>
      </c>
      <c r="J20" s="69">
        <v>7</v>
      </c>
      <c r="K20" s="70">
        <v>7318</v>
      </c>
      <c r="L20" s="71">
        <v>618</v>
      </c>
      <c r="M20" s="70">
        <v>13084</v>
      </c>
      <c r="N20" s="71">
        <v>1017</v>
      </c>
      <c r="O20" s="70">
        <v>21895</v>
      </c>
      <c r="P20" s="71">
        <v>1602</v>
      </c>
      <c r="Q20" s="72">
        <f t="shared" si="0"/>
        <v>42297</v>
      </c>
      <c r="R20" s="73">
        <f t="shared" si="1"/>
        <v>3237</v>
      </c>
      <c r="S20" s="74">
        <f t="shared" si="2"/>
        <v>104.41935483870968</v>
      </c>
      <c r="T20" s="75">
        <v>20387</v>
      </c>
      <c r="U20" s="76">
        <f t="shared" si="6"/>
        <v>-0.8412223475744347</v>
      </c>
      <c r="V20" s="77">
        <v>76493</v>
      </c>
      <c r="W20" s="78">
        <v>6179</v>
      </c>
      <c r="X20" s="74">
        <f t="shared" si="3"/>
        <v>199.32258064516128</v>
      </c>
      <c r="Y20" s="80">
        <v>32465</v>
      </c>
      <c r="Z20" s="81">
        <f t="shared" si="7"/>
        <v>-0.8096719544124442</v>
      </c>
      <c r="AA20" s="84">
        <v>15188360</v>
      </c>
      <c r="AB20" s="85">
        <v>1349872</v>
      </c>
    </row>
    <row r="21" spans="1:28" s="48" customFormat="1" ht="11.25">
      <c r="A21" s="49">
        <v>15</v>
      </c>
      <c r="B21" s="57"/>
      <c r="C21" s="58" t="s">
        <v>46</v>
      </c>
      <c r="D21" s="51" t="s">
        <v>47</v>
      </c>
      <c r="E21" s="47">
        <v>42734</v>
      </c>
      <c r="F21" s="52" t="s">
        <v>48</v>
      </c>
      <c r="G21" s="68">
        <v>78</v>
      </c>
      <c r="H21" s="68">
        <v>46</v>
      </c>
      <c r="I21" s="67">
        <v>46</v>
      </c>
      <c r="J21" s="69">
        <v>2</v>
      </c>
      <c r="K21" s="70">
        <v>6747</v>
      </c>
      <c r="L21" s="71">
        <v>604</v>
      </c>
      <c r="M21" s="70">
        <v>11490</v>
      </c>
      <c r="N21" s="71">
        <v>1091</v>
      </c>
      <c r="O21" s="70">
        <v>14910.5</v>
      </c>
      <c r="P21" s="71">
        <v>1293</v>
      </c>
      <c r="Q21" s="72">
        <f t="shared" si="0"/>
        <v>33147.5</v>
      </c>
      <c r="R21" s="73">
        <f t="shared" si="1"/>
        <v>2988</v>
      </c>
      <c r="S21" s="74">
        <f t="shared" si="2"/>
        <v>64.95652173913044</v>
      </c>
      <c r="T21" s="75">
        <v>7812</v>
      </c>
      <c r="U21" s="76">
        <f t="shared" si="6"/>
        <v>-0.6175115207373272</v>
      </c>
      <c r="V21" s="77">
        <v>61547.5</v>
      </c>
      <c r="W21" s="78">
        <v>5811</v>
      </c>
      <c r="X21" s="74">
        <f t="shared" si="3"/>
        <v>126.32608695652173</v>
      </c>
      <c r="Y21" s="83">
        <v>12551</v>
      </c>
      <c r="Z21" s="81">
        <f t="shared" si="7"/>
        <v>-0.537009003266672</v>
      </c>
      <c r="AA21" s="84">
        <v>197849.37</v>
      </c>
      <c r="AB21" s="85">
        <v>18362</v>
      </c>
    </row>
    <row r="22" spans="1:28" s="48" customFormat="1" ht="11.25">
      <c r="A22" s="49">
        <v>16</v>
      </c>
      <c r="B22" s="55" t="s">
        <v>23</v>
      </c>
      <c r="C22" s="58" t="s">
        <v>101</v>
      </c>
      <c r="D22" s="51" t="s">
        <v>102</v>
      </c>
      <c r="E22" s="47">
        <v>42741</v>
      </c>
      <c r="F22" s="52" t="s">
        <v>57</v>
      </c>
      <c r="G22" s="68">
        <v>14</v>
      </c>
      <c r="H22" s="68">
        <v>14</v>
      </c>
      <c r="I22" s="67">
        <v>14</v>
      </c>
      <c r="J22" s="69">
        <v>1</v>
      </c>
      <c r="K22" s="70">
        <v>8171.5</v>
      </c>
      <c r="L22" s="71">
        <v>507</v>
      </c>
      <c r="M22" s="70">
        <v>9607.5</v>
      </c>
      <c r="N22" s="71">
        <v>584</v>
      </c>
      <c r="O22" s="70">
        <v>14354</v>
      </c>
      <c r="P22" s="71">
        <v>842</v>
      </c>
      <c r="Q22" s="72">
        <f t="shared" si="0"/>
        <v>32133</v>
      </c>
      <c r="R22" s="73">
        <f t="shared" si="1"/>
        <v>1933</v>
      </c>
      <c r="S22" s="74">
        <f t="shared" si="2"/>
        <v>138.07142857142858</v>
      </c>
      <c r="T22" s="75"/>
      <c r="U22" s="76"/>
      <c r="V22" s="77">
        <v>58108.8</v>
      </c>
      <c r="W22" s="79">
        <v>3840</v>
      </c>
      <c r="X22" s="74">
        <f t="shared" si="3"/>
        <v>274.2857142857143</v>
      </c>
      <c r="Y22" s="83"/>
      <c r="Z22" s="81"/>
      <c r="AA22" s="86">
        <v>58108.8</v>
      </c>
      <c r="AB22" s="87">
        <v>3840</v>
      </c>
    </row>
    <row r="23" spans="1:28" s="48" customFormat="1" ht="11.25">
      <c r="A23" s="49">
        <v>17</v>
      </c>
      <c r="B23" s="55" t="s">
        <v>23</v>
      </c>
      <c r="C23" s="56" t="s">
        <v>105</v>
      </c>
      <c r="D23" s="53" t="s">
        <v>105</v>
      </c>
      <c r="E23" s="60">
        <v>42741</v>
      </c>
      <c r="F23" s="52" t="s">
        <v>25</v>
      </c>
      <c r="G23" s="66">
        <v>12</v>
      </c>
      <c r="H23" s="66">
        <v>12</v>
      </c>
      <c r="I23" s="67">
        <v>12</v>
      </c>
      <c r="J23" s="69">
        <v>1</v>
      </c>
      <c r="K23" s="70">
        <v>5544</v>
      </c>
      <c r="L23" s="71">
        <v>365</v>
      </c>
      <c r="M23" s="70">
        <v>9426</v>
      </c>
      <c r="N23" s="71">
        <v>609</v>
      </c>
      <c r="O23" s="70">
        <v>10918</v>
      </c>
      <c r="P23" s="71">
        <v>661</v>
      </c>
      <c r="Q23" s="72">
        <f t="shared" si="0"/>
        <v>25888</v>
      </c>
      <c r="R23" s="73">
        <f t="shared" si="1"/>
        <v>1635</v>
      </c>
      <c r="S23" s="74">
        <f t="shared" si="2"/>
        <v>136.25</v>
      </c>
      <c r="T23" s="75"/>
      <c r="U23" s="76"/>
      <c r="V23" s="77">
        <v>46182</v>
      </c>
      <c r="W23" s="78">
        <v>3253</v>
      </c>
      <c r="X23" s="74">
        <f t="shared" si="3"/>
        <v>271.0833333333333</v>
      </c>
      <c r="Y23" s="80"/>
      <c r="Z23" s="81"/>
      <c r="AA23" s="84">
        <v>46182</v>
      </c>
      <c r="AB23" s="85">
        <v>3253</v>
      </c>
    </row>
    <row r="24" spans="1:28" s="48" customFormat="1" ht="11.25">
      <c r="A24" s="49">
        <v>18</v>
      </c>
      <c r="B24" s="57"/>
      <c r="C24" s="56" t="s">
        <v>49</v>
      </c>
      <c r="D24" s="53" t="s">
        <v>50</v>
      </c>
      <c r="E24" s="60">
        <v>42706</v>
      </c>
      <c r="F24" s="52" t="s">
        <v>25</v>
      </c>
      <c r="G24" s="66">
        <v>116</v>
      </c>
      <c r="H24" s="66">
        <v>7</v>
      </c>
      <c r="I24" s="67">
        <v>7</v>
      </c>
      <c r="J24" s="69">
        <v>6</v>
      </c>
      <c r="K24" s="70">
        <v>5954</v>
      </c>
      <c r="L24" s="71">
        <v>274</v>
      </c>
      <c r="M24" s="70">
        <v>7516</v>
      </c>
      <c r="N24" s="71">
        <v>331</v>
      </c>
      <c r="O24" s="70">
        <v>9386</v>
      </c>
      <c r="P24" s="71">
        <v>428</v>
      </c>
      <c r="Q24" s="72">
        <f t="shared" si="0"/>
        <v>22856</v>
      </c>
      <c r="R24" s="73">
        <f t="shared" si="1"/>
        <v>1033</v>
      </c>
      <c r="S24" s="74">
        <f t="shared" si="2"/>
        <v>147.57142857142858</v>
      </c>
      <c r="T24" s="75">
        <v>5475</v>
      </c>
      <c r="U24" s="76">
        <f>IF(T24&lt;&gt;0,-(T24-R24)/T24,"")</f>
        <v>-0.811324200913242</v>
      </c>
      <c r="V24" s="77">
        <v>40530</v>
      </c>
      <c r="W24" s="78">
        <v>1989</v>
      </c>
      <c r="X24" s="74">
        <f t="shared" si="3"/>
        <v>284.14285714285717</v>
      </c>
      <c r="Y24" s="80">
        <v>9832</v>
      </c>
      <c r="Z24" s="81">
        <f aca="true" t="shared" si="8" ref="Z24:Z30">IF(Y24&lt;&gt;0,-(Y24-W24)/Y24,"")</f>
        <v>-0.7977013832384052</v>
      </c>
      <c r="AA24" s="84">
        <v>3604885</v>
      </c>
      <c r="AB24" s="85">
        <v>260026</v>
      </c>
    </row>
    <row r="25" spans="1:28" s="48" customFormat="1" ht="11.25">
      <c r="A25" s="49">
        <v>19</v>
      </c>
      <c r="B25" s="57"/>
      <c r="C25" s="58" t="s">
        <v>59</v>
      </c>
      <c r="D25" s="51" t="s">
        <v>60</v>
      </c>
      <c r="E25" s="47">
        <v>42734</v>
      </c>
      <c r="F25" s="52" t="s">
        <v>99</v>
      </c>
      <c r="G25" s="68">
        <v>8</v>
      </c>
      <c r="H25" s="68">
        <v>12</v>
      </c>
      <c r="I25" s="67">
        <v>12</v>
      </c>
      <c r="J25" s="69">
        <v>2</v>
      </c>
      <c r="K25" s="70">
        <v>3979.5</v>
      </c>
      <c r="L25" s="71">
        <v>334</v>
      </c>
      <c r="M25" s="70">
        <v>5590</v>
      </c>
      <c r="N25" s="71">
        <v>449</v>
      </c>
      <c r="O25" s="70">
        <v>7085.5</v>
      </c>
      <c r="P25" s="71">
        <v>434</v>
      </c>
      <c r="Q25" s="72">
        <f t="shared" si="0"/>
        <v>16655</v>
      </c>
      <c r="R25" s="73">
        <f t="shared" si="1"/>
        <v>1217</v>
      </c>
      <c r="S25" s="74">
        <f t="shared" si="2"/>
        <v>101.41666666666667</v>
      </c>
      <c r="T25" s="75">
        <v>1105</v>
      </c>
      <c r="U25" s="76">
        <f>IF(T25&lt;&gt;0,-(T25-R25)/T25,"")</f>
        <v>0.10135746606334842</v>
      </c>
      <c r="V25" s="89">
        <v>25778</v>
      </c>
      <c r="W25" s="90">
        <v>1818</v>
      </c>
      <c r="X25" s="74">
        <f t="shared" si="3"/>
        <v>151.5</v>
      </c>
      <c r="Y25" s="83">
        <v>3028</v>
      </c>
      <c r="Z25" s="81">
        <f t="shared" si="8"/>
        <v>-0.3996036988110964</v>
      </c>
      <c r="AA25" s="86">
        <v>69139.9</v>
      </c>
      <c r="AB25" s="87">
        <v>5124</v>
      </c>
    </row>
    <row r="26" spans="1:28" s="48" customFormat="1" ht="11.25">
      <c r="A26" s="49">
        <v>20</v>
      </c>
      <c r="B26" s="59"/>
      <c r="C26" s="56" t="s">
        <v>90</v>
      </c>
      <c r="D26" s="53" t="s">
        <v>91</v>
      </c>
      <c r="E26" s="60">
        <v>42636</v>
      </c>
      <c r="F26" s="52" t="s">
        <v>43</v>
      </c>
      <c r="G26" s="66">
        <v>254</v>
      </c>
      <c r="H26" s="66">
        <v>1</v>
      </c>
      <c r="I26" s="67">
        <v>1</v>
      </c>
      <c r="J26" s="69">
        <v>13</v>
      </c>
      <c r="K26" s="70">
        <v>3570</v>
      </c>
      <c r="L26" s="71">
        <v>595</v>
      </c>
      <c r="M26" s="70">
        <v>3570</v>
      </c>
      <c r="N26" s="71">
        <v>595</v>
      </c>
      <c r="O26" s="70">
        <v>3570</v>
      </c>
      <c r="P26" s="71">
        <v>595</v>
      </c>
      <c r="Q26" s="72">
        <f t="shared" si="0"/>
        <v>10710</v>
      </c>
      <c r="R26" s="73">
        <f t="shared" si="1"/>
        <v>1785</v>
      </c>
      <c r="S26" s="74">
        <f t="shared" si="2"/>
        <v>1785</v>
      </c>
      <c r="T26" s="75">
        <v>64</v>
      </c>
      <c r="U26" s="76"/>
      <c r="V26" s="77">
        <v>10710</v>
      </c>
      <c r="W26" s="79">
        <v>1785</v>
      </c>
      <c r="X26" s="74">
        <f t="shared" si="3"/>
        <v>1785</v>
      </c>
      <c r="Y26" s="80">
        <v>113</v>
      </c>
      <c r="Z26" s="81">
        <f t="shared" si="8"/>
        <v>14.79646017699115</v>
      </c>
      <c r="AA26" s="84">
        <v>3014845</v>
      </c>
      <c r="AB26" s="85">
        <v>250011</v>
      </c>
    </row>
    <row r="27" spans="1:28" s="48" customFormat="1" ht="11.25">
      <c r="A27" s="49">
        <v>21</v>
      </c>
      <c r="B27" s="57"/>
      <c r="C27" s="58" t="s">
        <v>55</v>
      </c>
      <c r="D27" s="51" t="s">
        <v>56</v>
      </c>
      <c r="E27" s="47">
        <v>42727</v>
      </c>
      <c r="F27" s="52" t="s">
        <v>48</v>
      </c>
      <c r="G27" s="68">
        <v>24</v>
      </c>
      <c r="H27" s="68">
        <v>18</v>
      </c>
      <c r="I27" s="67">
        <v>3</v>
      </c>
      <c r="J27" s="69">
        <v>3</v>
      </c>
      <c r="K27" s="70">
        <v>2982</v>
      </c>
      <c r="L27" s="71">
        <v>153</v>
      </c>
      <c r="M27" s="70">
        <v>6246.5</v>
      </c>
      <c r="N27" s="71">
        <v>283</v>
      </c>
      <c r="O27" s="70">
        <v>7360</v>
      </c>
      <c r="P27" s="71">
        <v>338</v>
      </c>
      <c r="Q27" s="72">
        <f t="shared" si="0"/>
        <v>16588.5</v>
      </c>
      <c r="R27" s="73">
        <f t="shared" si="1"/>
        <v>774</v>
      </c>
      <c r="S27" s="74">
        <f t="shared" si="2"/>
        <v>258</v>
      </c>
      <c r="T27" s="75">
        <v>1933</v>
      </c>
      <c r="U27" s="76">
        <f>IF(T27&lt;&gt;0,-(T27-R27)/T27,"")</f>
        <v>-0.5995861355406105</v>
      </c>
      <c r="V27" s="77">
        <v>31813.5</v>
      </c>
      <c r="W27" s="78">
        <v>1641</v>
      </c>
      <c r="X27" s="74">
        <f t="shared" si="3"/>
        <v>547</v>
      </c>
      <c r="Y27" s="83">
        <v>3895</v>
      </c>
      <c r="Z27" s="81">
        <f t="shared" si="8"/>
        <v>-0.5786906290115533</v>
      </c>
      <c r="AA27" s="84">
        <v>274661.88</v>
      </c>
      <c r="AB27" s="85">
        <v>16105</v>
      </c>
    </row>
    <row r="28" spans="1:28" s="48" customFormat="1" ht="11.25">
      <c r="A28" s="49">
        <v>22</v>
      </c>
      <c r="B28" s="57"/>
      <c r="C28" s="58" t="s">
        <v>45</v>
      </c>
      <c r="D28" s="51" t="s">
        <v>45</v>
      </c>
      <c r="E28" s="47">
        <v>42720</v>
      </c>
      <c r="F28" s="52" t="s">
        <v>28</v>
      </c>
      <c r="G28" s="68">
        <v>220</v>
      </c>
      <c r="H28" s="68">
        <v>8</v>
      </c>
      <c r="I28" s="67">
        <v>8</v>
      </c>
      <c r="J28" s="69">
        <v>4</v>
      </c>
      <c r="K28" s="70">
        <v>1712</v>
      </c>
      <c r="L28" s="71">
        <v>170</v>
      </c>
      <c r="M28" s="70">
        <v>3794</v>
      </c>
      <c r="N28" s="71">
        <v>371</v>
      </c>
      <c r="O28" s="70">
        <v>3688</v>
      </c>
      <c r="P28" s="71">
        <v>346</v>
      </c>
      <c r="Q28" s="72">
        <f t="shared" si="0"/>
        <v>9194</v>
      </c>
      <c r="R28" s="73">
        <f t="shared" si="1"/>
        <v>887</v>
      </c>
      <c r="S28" s="74">
        <f t="shared" si="2"/>
        <v>110.875</v>
      </c>
      <c r="T28" s="75">
        <v>10065</v>
      </c>
      <c r="U28" s="76">
        <f>IF(T28&lt;&gt;0,-(T28-R28)/T28,"")</f>
        <v>-0.911872826626925</v>
      </c>
      <c r="V28" s="77">
        <v>15290.5</v>
      </c>
      <c r="W28" s="79">
        <v>1583</v>
      </c>
      <c r="X28" s="74">
        <f t="shared" si="3"/>
        <v>197.875</v>
      </c>
      <c r="Y28" s="83">
        <v>15057</v>
      </c>
      <c r="Z28" s="81">
        <f t="shared" si="8"/>
        <v>-0.8948661752009033</v>
      </c>
      <c r="AA28" s="86">
        <v>1728111.04</v>
      </c>
      <c r="AB28" s="87">
        <v>149671</v>
      </c>
    </row>
    <row r="29" spans="1:28" s="48" customFormat="1" ht="11.25">
      <c r="A29" s="49">
        <v>23</v>
      </c>
      <c r="B29" s="57"/>
      <c r="C29" s="58" t="s">
        <v>64</v>
      </c>
      <c r="D29" s="51" t="s">
        <v>64</v>
      </c>
      <c r="E29" s="47">
        <v>42720</v>
      </c>
      <c r="F29" s="52" t="s">
        <v>48</v>
      </c>
      <c r="G29" s="68">
        <v>16</v>
      </c>
      <c r="H29" s="68">
        <v>10</v>
      </c>
      <c r="I29" s="67">
        <v>10</v>
      </c>
      <c r="J29" s="69">
        <v>4</v>
      </c>
      <c r="K29" s="70">
        <v>1626.5</v>
      </c>
      <c r="L29" s="71">
        <v>117</v>
      </c>
      <c r="M29" s="70">
        <v>2159.5</v>
      </c>
      <c r="N29" s="71">
        <v>150</v>
      </c>
      <c r="O29" s="70">
        <v>2275</v>
      </c>
      <c r="P29" s="71">
        <v>182</v>
      </c>
      <c r="Q29" s="72">
        <f t="shared" si="0"/>
        <v>6061</v>
      </c>
      <c r="R29" s="73">
        <f t="shared" si="1"/>
        <v>449</v>
      </c>
      <c r="S29" s="74">
        <f t="shared" si="2"/>
        <v>44.9</v>
      </c>
      <c r="T29" s="75">
        <v>673</v>
      </c>
      <c r="U29" s="76">
        <f>IF(T29&lt;&gt;0,-(T29-R29)/T29,"")</f>
        <v>-0.3328380386329866</v>
      </c>
      <c r="V29" s="77">
        <v>12624</v>
      </c>
      <c r="W29" s="78">
        <v>920</v>
      </c>
      <c r="X29" s="74">
        <f t="shared" si="3"/>
        <v>92</v>
      </c>
      <c r="Y29" s="83">
        <v>1553</v>
      </c>
      <c r="Z29" s="81">
        <f t="shared" si="8"/>
        <v>-0.407598197037991</v>
      </c>
      <c r="AA29" s="84">
        <v>182920.8</v>
      </c>
      <c r="AB29" s="85">
        <v>13578</v>
      </c>
    </row>
    <row r="30" spans="1:28" s="48" customFormat="1" ht="11.25">
      <c r="A30" s="49">
        <v>24</v>
      </c>
      <c r="B30" s="57"/>
      <c r="C30" s="56" t="s">
        <v>51</v>
      </c>
      <c r="D30" s="53" t="s">
        <v>52</v>
      </c>
      <c r="E30" s="60">
        <v>42713</v>
      </c>
      <c r="F30" s="52" t="s">
        <v>25</v>
      </c>
      <c r="G30" s="66">
        <v>215</v>
      </c>
      <c r="H30" s="66">
        <v>10</v>
      </c>
      <c r="I30" s="67">
        <v>10</v>
      </c>
      <c r="J30" s="69">
        <v>5</v>
      </c>
      <c r="K30" s="70">
        <v>245</v>
      </c>
      <c r="L30" s="71">
        <v>17</v>
      </c>
      <c r="M30" s="70">
        <v>1684</v>
      </c>
      <c r="N30" s="71">
        <v>139</v>
      </c>
      <c r="O30" s="70">
        <v>2485</v>
      </c>
      <c r="P30" s="71">
        <v>173</v>
      </c>
      <c r="Q30" s="72">
        <f t="shared" si="0"/>
        <v>4414</v>
      </c>
      <c r="R30" s="73">
        <f t="shared" si="1"/>
        <v>329</v>
      </c>
      <c r="S30" s="74">
        <f t="shared" si="2"/>
        <v>32.9</v>
      </c>
      <c r="T30" s="75">
        <v>5677</v>
      </c>
      <c r="U30" s="76">
        <f>IF(T30&lt;&gt;0,-(T30-R30)/T30,"")</f>
        <v>-0.9420468557336621</v>
      </c>
      <c r="V30" s="77">
        <v>10393</v>
      </c>
      <c r="W30" s="78">
        <v>794</v>
      </c>
      <c r="X30" s="74">
        <f t="shared" si="3"/>
        <v>79.4</v>
      </c>
      <c r="Y30" s="80">
        <v>7365</v>
      </c>
      <c r="Z30" s="81">
        <f t="shared" si="8"/>
        <v>-0.8921928038017651</v>
      </c>
      <c r="AA30" s="84">
        <v>2474458</v>
      </c>
      <c r="AB30" s="85">
        <v>188663</v>
      </c>
    </row>
    <row r="31" spans="1:28" s="48" customFormat="1" ht="11.25">
      <c r="A31" s="49">
        <v>25</v>
      </c>
      <c r="B31" s="55" t="s">
        <v>23</v>
      </c>
      <c r="C31" s="58" t="s">
        <v>97</v>
      </c>
      <c r="D31" s="51" t="s">
        <v>98</v>
      </c>
      <c r="E31" s="47">
        <v>42741</v>
      </c>
      <c r="F31" s="52" t="s">
        <v>99</v>
      </c>
      <c r="G31" s="68">
        <v>9</v>
      </c>
      <c r="H31" s="68">
        <v>9</v>
      </c>
      <c r="I31" s="67">
        <v>9</v>
      </c>
      <c r="J31" s="69">
        <v>1</v>
      </c>
      <c r="K31" s="70">
        <v>2071</v>
      </c>
      <c r="L31" s="71">
        <v>137</v>
      </c>
      <c r="M31" s="70">
        <v>2717</v>
      </c>
      <c r="N31" s="71">
        <v>187</v>
      </c>
      <c r="O31" s="70">
        <v>2971</v>
      </c>
      <c r="P31" s="71">
        <v>182</v>
      </c>
      <c r="Q31" s="72">
        <f t="shared" si="0"/>
        <v>7759</v>
      </c>
      <c r="R31" s="73">
        <f t="shared" si="1"/>
        <v>506</v>
      </c>
      <c r="S31" s="74">
        <f t="shared" si="2"/>
        <v>56.22222222222222</v>
      </c>
      <c r="T31" s="75"/>
      <c r="U31" s="76"/>
      <c r="V31" s="89">
        <v>10342</v>
      </c>
      <c r="W31" s="90">
        <v>650</v>
      </c>
      <c r="X31" s="74">
        <f t="shared" si="3"/>
        <v>72.22222222222223</v>
      </c>
      <c r="Y31" s="83"/>
      <c r="Z31" s="81"/>
      <c r="AA31" s="86">
        <v>10342</v>
      </c>
      <c r="AB31" s="87">
        <v>650</v>
      </c>
    </row>
    <row r="32" spans="1:28" s="48" customFormat="1" ht="11.25">
      <c r="A32" s="49">
        <v>26</v>
      </c>
      <c r="B32" s="57"/>
      <c r="C32" s="58" t="s">
        <v>53</v>
      </c>
      <c r="D32" s="51" t="s">
        <v>53</v>
      </c>
      <c r="E32" s="47">
        <v>42734</v>
      </c>
      <c r="F32" s="52" t="s">
        <v>54</v>
      </c>
      <c r="G32" s="68">
        <v>57</v>
      </c>
      <c r="H32" s="68">
        <v>14</v>
      </c>
      <c r="I32" s="67">
        <v>14</v>
      </c>
      <c r="J32" s="69">
        <v>2</v>
      </c>
      <c r="K32" s="70">
        <v>385</v>
      </c>
      <c r="L32" s="71">
        <v>42</v>
      </c>
      <c r="M32" s="70">
        <v>1040</v>
      </c>
      <c r="N32" s="71">
        <v>118</v>
      </c>
      <c r="O32" s="70">
        <v>1067</v>
      </c>
      <c r="P32" s="71">
        <v>121</v>
      </c>
      <c r="Q32" s="72">
        <f t="shared" si="0"/>
        <v>2492</v>
      </c>
      <c r="R32" s="73">
        <f t="shared" si="1"/>
        <v>281</v>
      </c>
      <c r="S32" s="74">
        <f t="shared" si="2"/>
        <v>20.071428571428573</v>
      </c>
      <c r="T32" s="75">
        <v>3861</v>
      </c>
      <c r="U32" s="76">
        <f aca="true" t="shared" si="9" ref="U32:U49">IF(T32&lt;&gt;0,-(T32-R32)/T32,"")</f>
        <v>-0.9272209272209272</v>
      </c>
      <c r="V32" s="77">
        <v>5277</v>
      </c>
      <c r="W32" s="79">
        <v>631</v>
      </c>
      <c r="X32" s="74">
        <f t="shared" si="3"/>
        <v>45.07142857142857</v>
      </c>
      <c r="Y32" s="83">
        <v>5242</v>
      </c>
      <c r="Z32" s="81">
        <f aca="true" t="shared" si="10" ref="Z32:Z49">IF(Y32&lt;&gt;0,-(Y32-W32)/Y32,"")</f>
        <v>-0.8796260969095765</v>
      </c>
      <c r="AA32" s="82">
        <v>62287.5</v>
      </c>
      <c r="AB32" s="83">
        <v>5873</v>
      </c>
    </row>
    <row r="33" spans="1:28" s="48" customFormat="1" ht="11.25">
      <c r="A33" s="49">
        <v>27</v>
      </c>
      <c r="B33" s="57"/>
      <c r="C33" s="58" t="s">
        <v>62</v>
      </c>
      <c r="D33" s="51" t="s">
        <v>62</v>
      </c>
      <c r="E33" s="47">
        <v>42734</v>
      </c>
      <c r="F33" s="52" t="s">
        <v>63</v>
      </c>
      <c r="G33" s="68">
        <v>30</v>
      </c>
      <c r="H33" s="68">
        <v>13</v>
      </c>
      <c r="I33" s="67">
        <v>13</v>
      </c>
      <c r="J33" s="69">
        <v>2</v>
      </c>
      <c r="K33" s="70">
        <v>379</v>
      </c>
      <c r="L33" s="71">
        <v>40</v>
      </c>
      <c r="M33" s="70">
        <v>1174</v>
      </c>
      <c r="N33" s="71">
        <v>132</v>
      </c>
      <c r="O33" s="70">
        <v>1402</v>
      </c>
      <c r="P33" s="71">
        <v>143</v>
      </c>
      <c r="Q33" s="72">
        <f t="shared" si="0"/>
        <v>2955</v>
      </c>
      <c r="R33" s="73">
        <f t="shared" si="1"/>
        <v>315</v>
      </c>
      <c r="S33" s="74">
        <f t="shared" si="2"/>
        <v>24.23076923076923</v>
      </c>
      <c r="T33" s="75">
        <v>1159</v>
      </c>
      <c r="U33" s="76">
        <f t="shared" si="9"/>
        <v>-0.728213977566868</v>
      </c>
      <c r="V33" s="77">
        <v>4946.5</v>
      </c>
      <c r="W33" s="78">
        <v>530</v>
      </c>
      <c r="X33" s="74">
        <f t="shared" si="3"/>
        <v>40.76923076923077</v>
      </c>
      <c r="Y33" s="83">
        <v>1993</v>
      </c>
      <c r="Z33" s="81">
        <f t="shared" si="10"/>
        <v>-0.7340692423482188</v>
      </c>
      <c r="AA33" s="84">
        <v>25357.5</v>
      </c>
      <c r="AB33" s="85">
        <v>2523</v>
      </c>
    </row>
    <row r="34" spans="1:28" s="48" customFormat="1" ht="11.25">
      <c r="A34" s="49">
        <v>28</v>
      </c>
      <c r="B34" s="57"/>
      <c r="C34" s="58" t="s">
        <v>66</v>
      </c>
      <c r="D34" s="51" t="s">
        <v>67</v>
      </c>
      <c r="E34" s="47">
        <v>42706</v>
      </c>
      <c r="F34" s="52" t="s">
        <v>48</v>
      </c>
      <c r="G34" s="68">
        <v>107</v>
      </c>
      <c r="H34" s="68">
        <v>9</v>
      </c>
      <c r="I34" s="67">
        <v>9</v>
      </c>
      <c r="J34" s="69">
        <v>6</v>
      </c>
      <c r="K34" s="70">
        <v>704</v>
      </c>
      <c r="L34" s="71">
        <v>90</v>
      </c>
      <c r="M34" s="70">
        <v>774</v>
      </c>
      <c r="N34" s="71">
        <v>108</v>
      </c>
      <c r="O34" s="70">
        <v>778</v>
      </c>
      <c r="P34" s="71">
        <v>100</v>
      </c>
      <c r="Q34" s="72">
        <f t="shared" si="0"/>
        <v>2256</v>
      </c>
      <c r="R34" s="73">
        <f t="shared" si="1"/>
        <v>298</v>
      </c>
      <c r="S34" s="74">
        <f t="shared" si="2"/>
        <v>33.111111111111114</v>
      </c>
      <c r="T34" s="75">
        <v>392</v>
      </c>
      <c r="U34" s="76">
        <f t="shared" si="9"/>
        <v>-0.23979591836734693</v>
      </c>
      <c r="V34" s="77">
        <v>3449</v>
      </c>
      <c r="W34" s="78">
        <v>479</v>
      </c>
      <c r="X34" s="74">
        <f t="shared" si="3"/>
        <v>53.22222222222222</v>
      </c>
      <c r="Y34" s="83">
        <v>553</v>
      </c>
      <c r="Z34" s="81">
        <f t="shared" si="10"/>
        <v>-0.13381555153707053</v>
      </c>
      <c r="AA34" s="84">
        <v>559433.56</v>
      </c>
      <c r="AB34" s="85">
        <v>51470</v>
      </c>
    </row>
    <row r="35" spans="1:28" s="48" customFormat="1" ht="11.25">
      <c r="A35" s="49">
        <v>29</v>
      </c>
      <c r="B35" s="59"/>
      <c r="C35" s="56" t="s">
        <v>44</v>
      </c>
      <c r="D35" s="53" t="s">
        <v>44</v>
      </c>
      <c r="E35" s="60">
        <v>42713</v>
      </c>
      <c r="F35" s="52" t="s">
        <v>30</v>
      </c>
      <c r="G35" s="66">
        <v>307</v>
      </c>
      <c r="H35" s="66">
        <v>8</v>
      </c>
      <c r="I35" s="67">
        <v>8</v>
      </c>
      <c r="J35" s="69">
        <v>5</v>
      </c>
      <c r="K35" s="70">
        <v>486</v>
      </c>
      <c r="L35" s="71">
        <v>46</v>
      </c>
      <c r="M35" s="70">
        <v>1023</v>
      </c>
      <c r="N35" s="71">
        <v>93</v>
      </c>
      <c r="O35" s="70">
        <v>1200</v>
      </c>
      <c r="P35" s="71">
        <v>100</v>
      </c>
      <c r="Q35" s="72">
        <f t="shared" si="0"/>
        <v>2709</v>
      </c>
      <c r="R35" s="73">
        <f t="shared" si="1"/>
        <v>239</v>
      </c>
      <c r="S35" s="74">
        <f t="shared" si="2"/>
        <v>29.875</v>
      </c>
      <c r="T35" s="75">
        <v>10220</v>
      </c>
      <c r="U35" s="76">
        <f t="shared" si="9"/>
        <v>-0.976614481409002</v>
      </c>
      <c r="V35" s="77">
        <v>4932</v>
      </c>
      <c r="W35" s="79">
        <v>475</v>
      </c>
      <c r="X35" s="74">
        <f t="shared" si="3"/>
        <v>59.375</v>
      </c>
      <c r="Y35" s="80">
        <v>15058</v>
      </c>
      <c r="Z35" s="81">
        <f t="shared" si="10"/>
        <v>-0.9684553061495551</v>
      </c>
      <c r="AA35" s="84">
        <v>4042209.88</v>
      </c>
      <c r="AB35" s="85">
        <v>350778</v>
      </c>
    </row>
    <row r="36" spans="1:28" s="48" customFormat="1" ht="11.25">
      <c r="A36" s="49">
        <v>30</v>
      </c>
      <c r="B36" s="57"/>
      <c r="C36" s="58" t="s">
        <v>84</v>
      </c>
      <c r="D36" s="51" t="s">
        <v>85</v>
      </c>
      <c r="E36" s="47">
        <v>42573</v>
      </c>
      <c r="F36" s="52" t="s">
        <v>48</v>
      </c>
      <c r="G36" s="68">
        <v>134</v>
      </c>
      <c r="H36" s="68">
        <v>1</v>
      </c>
      <c r="I36" s="67">
        <v>1</v>
      </c>
      <c r="J36" s="69">
        <v>20</v>
      </c>
      <c r="K36" s="70">
        <v>0</v>
      </c>
      <c r="L36" s="71">
        <v>0</v>
      </c>
      <c r="M36" s="70">
        <v>0</v>
      </c>
      <c r="N36" s="71">
        <v>0</v>
      </c>
      <c r="O36" s="70">
        <v>0</v>
      </c>
      <c r="P36" s="71">
        <v>0</v>
      </c>
      <c r="Q36" s="72">
        <f t="shared" si="0"/>
        <v>0</v>
      </c>
      <c r="R36" s="73">
        <f t="shared" si="1"/>
        <v>0</v>
      </c>
      <c r="S36" s="74">
        <f t="shared" si="2"/>
        <v>0</v>
      </c>
      <c r="T36" s="75">
        <v>0</v>
      </c>
      <c r="U36" s="76">
        <f t="shared" si="9"/>
      </c>
      <c r="V36" s="77">
        <v>2376</v>
      </c>
      <c r="W36" s="78">
        <v>475</v>
      </c>
      <c r="X36" s="74">
        <f t="shared" si="3"/>
        <v>475</v>
      </c>
      <c r="Y36" s="83">
        <v>713</v>
      </c>
      <c r="Z36" s="81">
        <f t="shared" si="10"/>
        <v>-0.3338008415147265</v>
      </c>
      <c r="AA36" s="84">
        <v>382462.26</v>
      </c>
      <c r="AB36" s="85">
        <v>37329</v>
      </c>
    </row>
    <row r="37" spans="1:28" s="48" customFormat="1" ht="11.25">
      <c r="A37" s="49">
        <v>31</v>
      </c>
      <c r="B37" s="57"/>
      <c r="C37" s="58" t="s">
        <v>68</v>
      </c>
      <c r="D37" s="51" t="s">
        <v>68</v>
      </c>
      <c r="E37" s="47">
        <v>42720</v>
      </c>
      <c r="F37" s="52" t="s">
        <v>69</v>
      </c>
      <c r="G37" s="68">
        <v>45</v>
      </c>
      <c r="H37" s="68">
        <v>8</v>
      </c>
      <c r="I37" s="67">
        <v>8</v>
      </c>
      <c r="J37" s="69">
        <v>4</v>
      </c>
      <c r="K37" s="70">
        <v>432</v>
      </c>
      <c r="L37" s="71">
        <v>51</v>
      </c>
      <c r="M37" s="70">
        <v>801</v>
      </c>
      <c r="N37" s="71">
        <v>92</v>
      </c>
      <c r="O37" s="70">
        <v>1241</v>
      </c>
      <c r="P37" s="71">
        <v>138</v>
      </c>
      <c r="Q37" s="72">
        <f t="shared" si="0"/>
        <v>2474</v>
      </c>
      <c r="R37" s="73">
        <f t="shared" si="1"/>
        <v>281</v>
      </c>
      <c r="S37" s="74">
        <f t="shared" si="2"/>
        <v>35.125</v>
      </c>
      <c r="T37" s="75">
        <v>306</v>
      </c>
      <c r="U37" s="76">
        <f t="shared" si="9"/>
        <v>-0.08169934640522876</v>
      </c>
      <c r="V37" s="77">
        <v>3983</v>
      </c>
      <c r="W37" s="79">
        <v>458</v>
      </c>
      <c r="X37" s="74">
        <f t="shared" si="3"/>
        <v>57.25</v>
      </c>
      <c r="Y37" s="83">
        <v>588</v>
      </c>
      <c r="Z37" s="81">
        <f t="shared" si="10"/>
        <v>-0.22108843537414966</v>
      </c>
      <c r="AA37" s="86">
        <v>43534.28</v>
      </c>
      <c r="AB37" s="87">
        <v>4929</v>
      </c>
    </row>
    <row r="38" spans="1:28" s="48" customFormat="1" ht="11.25">
      <c r="A38" s="49">
        <v>32</v>
      </c>
      <c r="B38" s="57"/>
      <c r="C38" s="88" t="s">
        <v>94</v>
      </c>
      <c r="D38" s="51" t="s">
        <v>95</v>
      </c>
      <c r="E38" s="47">
        <v>42027</v>
      </c>
      <c r="F38" s="52" t="s">
        <v>48</v>
      </c>
      <c r="G38" s="68">
        <v>64</v>
      </c>
      <c r="H38" s="68">
        <v>1</v>
      </c>
      <c r="I38" s="67">
        <v>1</v>
      </c>
      <c r="J38" s="69">
        <v>39</v>
      </c>
      <c r="K38" s="70">
        <v>0</v>
      </c>
      <c r="L38" s="71">
        <v>0</v>
      </c>
      <c r="M38" s="70">
        <v>0</v>
      </c>
      <c r="N38" s="71">
        <v>0</v>
      </c>
      <c r="O38" s="70">
        <v>0</v>
      </c>
      <c r="P38" s="71">
        <v>0</v>
      </c>
      <c r="Q38" s="72">
        <f t="shared" si="0"/>
        <v>0</v>
      </c>
      <c r="R38" s="73">
        <f t="shared" si="1"/>
        <v>0</v>
      </c>
      <c r="S38" s="74">
        <f t="shared" si="2"/>
        <v>0</v>
      </c>
      <c r="T38" s="75">
        <v>0</v>
      </c>
      <c r="U38" s="76">
        <f t="shared" si="9"/>
      </c>
      <c r="V38" s="77">
        <v>1425.6</v>
      </c>
      <c r="W38" s="79">
        <v>285</v>
      </c>
      <c r="X38" s="74">
        <f t="shared" si="3"/>
        <v>285</v>
      </c>
      <c r="Y38" s="83">
        <v>143</v>
      </c>
      <c r="Z38" s="81">
        <f t="shared" si="10"/>
        <v>0.993006993006993</v>
      </c>
      <c r="AA38" s="86">
        <v>700285.21</v>
      </c>
      <c r="AB38" s="87">
        <v>77865</v>
      </c>
    </row>
    <row r="39" spans="1:28" s="48" customFormat="1" ht="11.25">
      <c r="A39" s="49">
        <v>33</v>
      </c>
      <c r="B39" s="57"/>
      <c r="C39" s="58" t="s">
        <v>70</v>
      </c>
      <c r="D39" s="51" t="s">
        <v>71</v>
      </c>
      <c r="E39" s="47">
        <v>42720</v>
      </c>
      <c r="F39" s="52" t="s">
        <v>72</v>
      </c>
      <c r="G39" s="68">
        <v>26</v>
      </c>
      <c r="H39" s="68">
        <v>2</v>
      </c>
      <c r="I39" s="67">
        <v>2</v>
      </c>
      <c r="J39" s="69">
        <v>4</v>
      </c>
      <c r="K39" s="70">
        <v>455</v>
      </c>
      <c r="L39" s="71">
        <v>37</v>
      </c>
      <c r="M39" s="70">
        <v>436</v>
      </c>
      <c r="N39" s="71">
        <v>33</v>
      </c>
      <c r="O39" s="70">
        <v>588</v>
      </c>
      <c r="P39" s="71">
        <v>46</v>
      </c>
      <c r="Q39" s="72">
        <f t="shared" si="0"/>
        <v>1479</v>
      </c>
      <c r="R39" s="73">
        <f t="shared" si="1"/>
        <v>116</v>
      </c>
      <c r="S39" s="74">
        <f t="shared" si="2"/>
        <v>58</v>
      </c>
      <c r="T39" s="75">
        <v>129</v>
      </c>
      <c r="U39" s="76">
        <f t="shared" si="9"/>
        <v>-0.10077519379844961</v>
      </c>
      <c r="V39" s="89">
        <v>1479</v>
      </c>
      <c r="W39" s="90">
        <v>116</v>
      </c>
      <c r="X39" s="74">
        <f t="shared" si="3"/>
        <v>58</v>
      </c>
      <c r="Y39" s="83">
        <v>225</v>
      </c>
      <c r="Z39" s="81">
        <f t="shared" si="10"/>
        <v>-0.48444444444444446</v>
      </c>
      <c r="AA39" s="86">
        <v>172265</v>
      </c>
      <c r="AB39" s="87">
        <v>10438</v>
      </c>
    </row>
    <row r="40" spans="1:28" s="48" customFormat="1" ht="11.25">
      <c r="A40" s="49">
        <v>34</v>
      </c>
      <c r="B40" s="57"/>
      <c r="C40" s="58" t="s">
        <v>65</v>
      </c>
      <c r="D40" s="51" t="s">
        <v>65</v>
      </c>
      <c r="E40" s="47">
        <v>42706</v>
      </c>
      <c r="F40" s="52" t="s">
        <v>61</v>
      </c>
      <c r="G40" s="68">
        <v>16</v>
      </c>
      <c r="H40" s="68">
        <v>4</v>
      </c>
      <c r="I40" s="67">
        <v>4</v>
      </c>
      <c r="J40" s="69">
        <v>6</v>
      </c>
      <c r="K40" s="70">
        <v>78</v>
      </c>
      <c r="L40" s="71">
        <v>6</v>
      </c>
      <c r="M40" s="70">
        <v>0</v>
      </c>
      <c r="N40" s="71">
        <v>0</v>
      </c>
      <c r="O40" s="70">
        <v>106</v>
      </c>
      <c r="P40" s="71">
        <v>12</v>
      </c>
      <c r="Q40" s="72">
        <f t="shared" si="0"/>
        <v>184</v>
      </c>
      <c r="R40" s="73">
        <f t="shared" si="1"/>
        <v>18</v>
      </c>
      <c r="S40" s="74">
        <f t="shared" si="2"/>
        <v>4.5</v>
      </c>
      <c r="T40" s="75">
        <v>272</v>
      </c>
      <c r="U40" s="76">
        <f t="shared" si="9"/>
        <v>-0.9338235294117647</v>
      </c>
      <c r="V40" s="89">
        <v>1000</v>
      </c>
      <c r="W40" s="90">
        <v>105</v>
      </c>
      <c r="X40" s="74">
        <f t="shared" si="3"/>
        <v>26.25</v>
      </c>
      <c r="Y40" s="83">
        <v>1051</v>
      </c>
      <c r="Z40" s="81">
        <f t="shared" si="10"/>
        <v>-0.9000951474785919</v>
      </c>
      <c r="AA40" s="86">
        <v>181428.8</v>
      </c>
      <c r="AB40" s="87">
        <v>16704</v>
      </c>
    </row>
    <row r="41" spans="1:28" s="48" customFormat="1" ht="11.25">
      <c r="A41" s="49">
        <v>35</v>
      </c>
      <c r="B41" s="57"/>
      <c r="C41" s="58" t="s">
        <v>73</v>
      </c>
      <c r="D41" s="51" t="s">
        <v>74</v>
      </c>
      <c r="E41" s="47">
        <v>42692</v>
      </c>
      <c r="F41" s="52" t="s">
        <v>48</v>
      </c>
      <c r="G41" s="68">
        <v>103</v>
      </c>
      <c r="H41" s="68">
        <v>5</v>
      </c>
      <c r="I41" s="67">
        <v>5</v>
      </c>
      <c r="J41" s="69">
        <v>8</v>
      </c>
      <c r="K41" s="70">
        <v>0</v>
      </c>
      <c r="L41" s="71">
        <v>0</v>
      </c>
      <c r="M41" s="70">
        <v>0</v>
      </c>
      <c r="N41" s="71">
        <v>0</v>
      </c>
      <c r="O41" s="70">
        <v>0</v>
      </c>
      <c r="P41" s="71">
        <v>0</v>
      </c>
      <c r="Q41" s="72">
        <f t="shared" si="0"/>
        <v>0</v>
      </c>
      <c r="R41" s="73">
        <f t="shared" si="1"/>
        <v>0</v>
      </c>
      <c r="S41" s="74">
        <f t="shared" si="2"/>
        <v>0</v>
      </c>
      <c r="T41" s="75">
        <v>255</v>
      </c>
      <c r="U41" s="76">
        <f t="shared" si="9"/>
        <v>-1</v>
      </c>
      <c r="V41" s="77">
        <v>649</v>
      </c>
      <c r="W41" s="78">
        <v>76</v>
      </c>
      <c r="X41" s="74">
        <f t="shared" si="3"/>
        <v>15.2</v>
      </c>
      <c r="Y41" s="83">
        <v>630</v>
      </c>
      <c r="Z41" s="81">
        <f t="shared" si="10"/>
        <v>-0.8793650793650793</v>
      </c>
      <c r="AA41" s="84">
        <v>911732.76</v>
      </c>
      <c r="AB41" s="85">
        <v>80594</v>
      </c>
    </row>
    <row r="42" spans="1:28" s="48" customFormat="1" ht="11.25">
      <c r="A42" s="49">
        <v>36</v>
      </c>
      <c r="B42" s="57"/>
      <c r="C42" s="58" t="s">
        <v>75</v>
      </c>
      <c r="D42" s="51" t="s">
        <v>76</v>
      </c>
      <c r="E42" s="47">
        <v>42727</v>
      </c>
      <c r="F42" s="52" t="s">
        <v>61</v>
      </c>
      <c r="G42" s="68">
        <v>10</v>
      </c>
      <c r="H42" s="68">
        <v>3</v>
      </c>
      <c r="I42" s="67">
        <v>3</v>
      </c>
      <c r="J42" s="69">
        <v>3</v>
      </c>
      <c r="K42" s="70">
        <v>112</v>
      </c>
      <c r="L42" s="71">
        <v>8</v>
      </c>
      <c r="M42" s="70">
        <v>182</v>
      </c>
      <c r="N42" s="71">
        <v>13</v>
      </c>
      <c r="O42" s="70">
        <v>154</v>
      </c>
      <c r="P42" s="71">
        <v>11</v>
      </c>
      <c r="Q42" s="72">
        <f t="shared" si="0"/>
        <v>448</v>
      </c>
      <c r="R42" s="73">
        <f t="shared" si="1"/>
        <v>32</v>
      </c>
      <c r="S42" s="74">
        <f t="shared" si="2"/>
        <v>10.666666666666666</v>
      </c>
      <c r="T42" s="75">
        <v>90</v>
      </c>
      <c r="U42" s="76">
        <f t="shared" si="9"/>
        <v>-0.6444444444444445</v>
      </c>
      <c r="V42" s="89">
        <v>784</v>
      </c>
      <c r="W42" s="90">
        <v>56</v>
      </c>
      <c r="X42" s="74">
        <f t="shared" si="3"/>
        <v>18.666666666666668</v>
      </c>
      <c r="Y42" s="83">
        <v>271</v>
      </c>
      <c r="Z42" s="81">
        <f t="shared" si="10"/>
        <v>-0.7933579335793358</v>
      </c>
      <c r="AA42" s="86">
        <v>21559</v>
      </c>
      <c r="AB42" s="87">
        <v>1682</v>
      </c>
    </row>
    <row r="43" spans="1:28" s="48" customFormat="1" ht="11.25">
      <c r="A43" s="49">
        <v>37</v>
      </c>
      <c r="B43" s="57"/>
      <c r="C43" s="58" t="s">
        <v>82</v>
      </c>
      <c r="D43" s="51" t="s">
        <v>82</v>
      </c>
      <c r="E43" s="47">
        <v>42671</v>
      </c>
      <c r="F43" s="52" t="s">
        <v>28</v>
      </c>
      <c r="G43" s="68">
        <v>357</v>
      </c>
      <c r="H43" s="68">
        <v>1</v>
      </c>
      <c r="I43" s="67">
        <v>1</v>
      </c>
      <c r="J43" s="69">
        <v>11</v>
      </c>
      <c r="K43" s="70">
        <v>24</v>
      </c>
      <c r="L43" s="71">
        <v>4</v>
      </c>
      <c r="M43" s="70">
        <v>24</v>
      </c>
      <c r="N43" s="71">
        <v>4</v>
      </c>
      <c r="O43" s="70">
        <v>12</v>
      </c>
      <c r="P43" s="71">
        <v>2</v>
      </c>
      <c r="Q43" s="72">
        <f t="shared" si="0"/>
        <v>60</v>
      </c>
      <c r="R43" s="73">
        <f t="shared" si="1"/>
        <v>10</v>
      </c>
      <c r="S43" s="74">
        <f t="shared" si="2"/>
        <v>10</v>
      </c>
      <c r="T43" s="75">
        <v>46</v>
      </c>
      <c r="U43" s="76">
        <f t="shared" si="9"/>
        <v>-0.782608695652174</v>
      </c>
      <c r="V43" s="77">
        <v>174</v>
      </c>
      <c r="W43" s="79">
        <v>29</v>
      </c>
      <c r="X43" s="74">
        <f t="shared" si="3"/>
        <v>29</v>
      </c>
      <c r="Y43" s="83">
        <v>84</v>
      </c>
      <c r="Z43" s="81">
        <f t="shared" si="10"/>
        <v>-0.6547619047619048</v>
      </c>
      <c r="AA43" s="86">
        <v>13915322.64</v>
      </c>
      <c r="AB43" s="87">
        <v>1219395</v>
      </c>
    </row>
    <row r="44" spans="1:28" s="48" customFormat="1" ht="11.25">
      <c r="A44" s="49">
        <v>38</v>
      </c>
      <c r="B44" s="57"/>
      <c r="C44" s="88" t="s">
        <v>92</v>
      </c>
      <c r="D44" s="51" t="s">
        <v>93</v>
      </c>
      <c r="E44" s="47">
        <v>42076</v>
      </c>
      <c r="F44" s="52" t="s">
        <v>48</v>
      </c>
      <c r="G44" s="68">
        <v>66</v>
      </c>
      <c r="H44" s="68">
        <v>1</v>
      </c>
      <c r="I44" s="67">
        <v>1</v>
      </c>
      <c r="J44" s="69">
        <v>36</v>
      </c>
      <c r="K44" s="86">
        <v>0</v>
      </c>
      <c r="L44" s="87">
        <v>0</v>
      </c>
      <c r="M44" s="86">
        <v>0</v>
      </c>
      <c r="N44" s="87">
        <v>0</v>
      </c>
      <c r="O44" s="86">
        <v>0</v>
      </c>
      <c r="P44" s="87">
        <v>0</v>
      </c>
      <c r="Q44" s="72">
        <f t="shared" si="0"/>
        <v>0</v>
      </c>
      <c r="R44" s="73">
        <f t="shared" si="1"/>
        <v>0</v>
      </c>
      <c r="S44" s="74">
        <f t="shared" si="2"/>
        <v>0</v>
      </c>
      <c r="T44" s="75">
        <v>0</v>
      </c>
      <c r="U44" s="76">
        <f t="shared" si="9"/>
      </c>
      <c r="V44" s="77">
        <v>143</v>
      </c>
      <c r="W44" s="79">
        <v>23</v>
      </c>
      <c r="X44" s="74">
        <f t="shared" si="3"/>
        <v>23</v>
      </c>
      <c r="Y44" s="83">
        <v>475</v>
      </c>
      <c r="Z44" s="81">
        <f t="shared" si="10"/>
        <v>-0.9515789473684211</v>
      </c>
      <c r="AA44" s="86">
        <v>799207.0699999998</v>
      </c>
      <c r="AB44" s="87">
        <v>83253</v>
      </c>
    </row>
    <row r="45" spans="1:28" s="48" customFormat="1" ht="11.25">
      <c r="A45" s="49">
        <v>39</v>
      </c>
      <c r="B45" s="57"/>
      <c r="C45" s="58" t="s">
        <v>83</v>
      </c>
      <c r="D45" s="51" t="s">
        <v>83</v>
      </c>
      <c r="E45" s="47">
        <v>42720</v>
      </c>
      <c r="F45" s="52" t="s">
        <v>63</v>
      </c>
      <c r="G45" s="68">
        <v>47</v>
      </c>
      <c r="H45" s="68">
        <v>1</v>
      </c>
      <c r="I45" s="67">
        <v>1</v>
      </c>
      <c r="J45" s="69">
        <v>4</v>
      </c>
      <c r="K45" s="70">
        <v>18</v>
      </c>
      <c r="L45" s="71">
        <v>2</v>
      </c>
      <c r="M45" s="70">
        <v>38</v>
      </c>
      <c r="N45" s="71">
        <v>4</v>
      </c>
      <c r="O45" s="70">
        <v>38</v>
      </c>
      <c r="P45" s="71">
        <v>4</v>
      </c>
      <c r="Q45" s="72">
        <f t="shared" si="0"/>
        <v>94</v>
      </c>
      <c r="R45" s="73">
        <f t="shared" si="1"/>
        <v>10</v>
      </c>
      <c r="S45" s="74">
        <f t="shared" si="2"/>
        <v>10</v>
      </c>
      <c r="T45" s="75"/>
      <c r="U45" s="76">
        <f t="shared" si="9"/>
      </c>
      <c r="V45" s="89">
        <v>174</v>
      </c>
      <c r="W45" s="91">
        <v>18</v>
      </c>
      <c r="X45" s="74">
        <f t="shared" si="3"/>
        <v>18</v>
      </c>
      <c r="Y45" s="83">
        <v>40</v>
      </c>
      <c r="Z45" s="81">
        <f t="shared" si="10"/>
        <v>-0.55</v>
      </c>
      <c r="AA45" s="84">
        <v>48453</v>
      </c>
      <c r="AB45" s="85">
        <v>4549</v>
      </c>
    </row>
    <row r="46" spans="1:28" s="48" customFormat="1" ht="11.25">
      <c r="A46" s="49">
        <v>40</v>
      </c>
      <c r="B46" s="57"/>
      <c r="C46" s="58" t="s">
        <v>86</v>
      </c>
      <c r="D46" s="51" t="s">
        <v>87</v>
      </c>
      <c r="E46" s="47">
        <v>42440</v>
      </c>
      <c r="F46" s="52" t="s">
        <v>48</v>
      </c>
      <c r="G46" s="68">
        <v>33</v>
      </c>
      <c r="H46" s="68">
        <v>1</v>
      </c>
      <c r="I46" s="67">
        <v>1</v>
      </c>
      <c r="J46" s="69">
        <v>10</v>
      </c>
      <c r="K46" s="70">
        <v>0</v>
      </c>
      <c r="L46" s="71">
        <v>0</v>
      </c>
      <c r="M46" s="70">
        <v>0</v>
      </c>
      <c r="N46" s="71">
        <v>0</v>
      </c>
      <c r="O46" s="70">
        <v>0</v>
      </c>
      <c r="P46" s="71">
        <v>0</v>
      </c>
      <c r="Q46" s="72">
        <f t="shared" si="0"/>
        <v>0</v>
      </c>
      <c r="R46" s="73">
        <f t="shared" si="1"/>
        <v>0</v>
      </c>
      <c r="S46" s="74">
        <f t="shared" si="2"/>
        <v>0</v>
      </c>
      <c r="T46" s="75">
        <v>0</v>
      </c>
      <c r="U46" s="76">
        <f t="shared" si="9"/>
      </c>
      <c r="V46" s="77">
        <v>108</v>
      </c>
      <c r="W46" s="78">
        <v>18</v>
      </c>
      <c r="X46" s="74">
        <f t="shared" si="3"/>
        <v>18</v>
      </c>
      <c r="Y46" s="83">
        <v>33</v>
      </c>
      <c r="Z46" s="81">
        <f t="shared" si="10"/>
        <v>-0.45454545454545453</v>
      </c>
      <c r="AA46" s="84">
        <v>288008.45999999996</v>
      </c>
      <c r="AB46" s="85">
        <v>18394</v>
      </c>
    </row>
    <row r="47" spans="1:28" s="48" customFormat="1" ht="11.25">
      <c r="A47" s="49">
        <v>41</v>
      </c>
      <c r="B47" s="57"/>
      <c r="C47" s="58" t="s">
        <v>88</v>
      </c>
      <c r="D47" s="51" t="s">
        <v>89</v>
      </c>
      <c r="E47" s="47">
        <v>42664</v>
      </c>
      <c r="F47" s="52" t="s">
        <v>48</v>
      </c>
      <c r="G47" s="68">
        <v>138</v>
      </c>
      <c r="H47" s="68">
        <v>1</v>
      </c>
      <c r="I47" s="67">
        <v>1</v>
      </c>
      <c r="J47" s="69">
        <v>11</v>
      </c>
      <c r="K47" s="70">
        <v>0</v>
      </c>
      <c r="L47" s="71">
        <v>0</v>
      </c>
      <c r="M47" s="70">
        <v>0</v>
      </c>
      <c r="N47" s="71">
        <v>0</v>
      </c>
      <c r="O47" s="70">
        <v>0</v>
      </c>
      <c r="P47" s="71">
        <v>0</v>
      </c>
      <c r="Q47" s="72">
        <f t="shared" si="0"/>
        <v>0</v>
      </c>
      <c r="R47" s="73">
        <f t="shared" si="1"/>
        <v>0</v>
      </c>
      <c r="S47" s="74">
        <f t="shared" si="2"/>
        <v>0</v>
      </c>
      <c r="T47" s="75">
        <v>0</v>
      </c>
      <c r="U47" s="76">
        <f t="shared" si="9"/>
      </c>
      <c r="V47" s="77">
        <v>109</v>
      </c>
      <c r="W47" s="78">
        <v>12</v>
      </c>
      <c r="X47" s="74">
        <f t="shared" si="3"/>
        <v>12</v>
      </c>
      <c r="Y47" s="83">
        <v>713</v>
      </c>
      <c r="Z47" s="81">
        <f t="shared" si="10"/>
        <v>-0.9831697054698457</v>
      </c>
      <c r="AA47" s="84">
        <v>584960.34</v>
      </c>
      <c r="AB47" s="85">
        <v>51652</v>
      </c>
    </row>
    <row r="48" spans="1:28" s="48" customFormat="1" ht="11.25">
      <c r="A48" s="49">
        <v>42</v>
      </c>
      <c r="B48" s="59"/>
      <c r="C48" s="56" t="s">
        <v>77</v>
      </c>
      <c r="D48" s="53" t="s">
        <v>78</v>
      </c>
      <c r="E48" s="60">
        <v>42678</v>
      </c>
      <c r="F48" s="52" t="s">
        <v>30</v>
      </c>
      <c r="G48" s="66">
        <v>206</v>
      </c>
      <c r="H48" s="66">
        <v>2</v>
      </c>
      <c r="I48" s="67">
        <v>2</v>
      </c>
      <c r="J48" s="69">
        <v>10</v>
      </c>
      <c r="K48" s="70">
        <v>50</v>
      </c>
      <c r="L48" s="71">
        <v>10</v>
      </c>
      <c r="M48" s="70">
        <v>0</v>
      </c>
      <c r="N48" s="71">
        <v>0</v>
      </c>
      <c r="O48" s="70">
        <v>0</v>
      </c>
      <c r="P48" s="71">
        <v>0</v>
      </c>
      <c r="Q48" s="72">
        <f t="shared" si="0"/>
        <v>50</v>
      </c>
      <c r="R48" s="73">
        <f t="shared" si="1"/>
        <v>10</v>
      </c>
      <c r="S48" s="74">
        <f t="shared" si="2"/>
        <v>5</v>
      </c>
      <c r="T48" s="75">
        <v>57</v>
      </c>
      <c r="U48" s="76">
        <f t="shared" si="9"/>
        <v>-0.8245614035087719</v>
      </c>
      <c r="V48" s="77">
        <v>66</v>
      </c>
      <c r="W48" s="79">
        <v>12</v>
      </c>
      <c r="X48" s="74">
        <f t="shared" si="3"/>
        <v>6</v>
      </c>
      <c r="Y48" s="80">
        <v>71</v>
      </c>
      <c r="Z48" s="81">
        <f t="shared" si="10"/>
        <v>-0.8309859154929577</v>
      </c>
      <c r="AA48" s="84">
        <v>3931233.2</v>
      </c>
      <c r="AB48" s="85">
        <v>322439</v>
      </c>
    </row>
    <row r="49" spans="1:28" s="48" customFormat="1" ht="11.25">
      <c r="A49" s="49">
        <v>43</v>
      </c>
      <c r="B49" s="57"/>
      <c r="C49" s="58" t="s">
        <v>79</v>
      </c>
      <c r="D49" s="51" t="s">
        <v>80</v>
      </c>
      <c r="E49" s="47">
        <v>42727</v>
      </c>
      <c r="F49" s="52" t="s">
        <v>81</v>
      </c>
      <c r="G49" s="68">
        <v>33</v>
      </c>
      <c r="H49" s="68">
        <v>1</v>
      </c>
      <c r="I49" s="67">
        <v>1</v>
      </c>
      <c r="J49" s="69">
        <v>3</v>
      </c>
      <c r="K49" s="70">
        <v>0</v>
      </c>
      <c r="L49" s="71">
        <v>0</v>
      </c>
      <c r="M49" s="70">
        <v>0</v>
      </c>
      <c r="N49" s="71">
        <v>0</v>
      </c>
      <c r="O49" s="70">
        <v>0</v>
      </c>
      <c r="P49" s="71">
        <v>0</v>
      </c>
      <c r="Q49" s="72">
        <f t="shared" si="0"/>
        <v>0</v>
      </c>
      <c r="R49" s="73">
        <f t="shared" si="1"/>
        <v>0</v>
      </c>
      <c r="S49" s="74">
        <f t="shared" si="2"/>
        <v>0</v>
      </c>
      <c r="T49" s="75">
        <v>119</v>
      </c>
      <c r="U49" s="76">
        <f t="shared" si="9"/>
        <v>-1</v>
      </c>
      <c r="V49" s="77">
        <v>44</v>
      </c>
      <c r="W49" s="79">
        <v>5</v>
      </c>
      <c r="X49" s="74">
        <f t="shared" si="3"/>
        <v>5</v>
      </c>
      <c r="Y49" s="83">
        <v>200</v>
      </c>
      <c r="Z49" s="81">
        <f t="shared" si="10"/>
        <v>-0.975</v>
      </c>
      <c r="AA49" s="86">
        <v>12477</v>
      </c>
      <c r="AB49" s="87">
        <v>1195</v>
      </c>
    </row>
  </sheetData>
  <sheetProtection formatCells="0" formatColumns="0" formatRows="0" insertColumns="0" insertRows="0" insertHyperlinks="0" deleteColumns="0" deleteRows="0" sort="0" autoFilter="0" pivotTables="0"/>
  <mergeCells count="10">
    <mergeCell ref="AA4:AB4"/>
    <mergeCell ref="K1:AB3"/>
    <mergeCell ref="Q4:S4"/>
    <mergeCell ref="V4:W4"/>
    <mergeCell ref="B1:C1"/>
    <mergeCell ref="B2:C2"/>
    <mergeCell ref="B3:C3"/>
    <mergeCell ref="K4:L4"/>
    <mergeCell ref="M4:N4"/>
    <mergeCell ref="O4:P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2015-01-21T23:11:37Z</cp:lastPrinted>
  <dcterms:created xsi:type="dcterms:W3CDTF">2006-03-15T09:07:04Z</dcterms:created>
  <dcterms:modified xsi:type="dcterms:W3CDTF">2017-01-16T12:13:51Z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1033-10.1.0.5795</vt:lpwstr>
  </property>
</Properties>
</file>