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61" windowWidth="25290" windowHeight="7035" tabRatio="380" activeTab="0"/>
  </bookViews>
  <sheets>
    <sheet name="6-8.1.2017 (hafta sonu)" sheetId="1" r:id="rId1"/>
  </sheets>
  <definedNames>
    <definedName name="_xlnm.Print_Area" localSheetId="0">'6-8.1.2017 (hafta sonu)'!#REF!</definedName>
  </definedNames>
  <calcPr fullCalcOnLoad="1"/>
</workbook>
</file>

<file path=xl/sharedStrings.xml><?xml version="1.0" encoding="utf-8"?>
<sst xmlns="http://schemas.openxmlformats.org/spreadsheetml/2006/main" count="175" uniqueCount="108">
  <si>
    <t xml:space="preserve"> </t>
  </si>
  <si>
    <t>Türkiye Haftalık Bilet Satışı ve Hasılat Raporu</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</si>
  <si>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</si>
  <si>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</si>
  <si>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</si>
  <si>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</si>
  <si>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</si>
  <si>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</si>
  <si>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</si>
  <si>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</si>
  <si>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</si>
  <si>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</si>
  <si>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</si>
  <si>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</si>
  <si>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</si>
  <si>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</si>
  <si>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</si>
  <si>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</si>
  <si>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KOPYA</t>
  </si>
  <si>
    <t>LOKASYON</t>
  </si>
  <si>
    <t>PERDE</t>
  </si>
  <si>
    <t>HAFTA</t>
  </si>
  <si>
    <t>HASILAT</t>
  </si>
  <si>
    <t>BİLET SATIŞ</t>
  </si>
  <si>
    <t>ORTALAMA
BİLET ADEDİ</t>
  </si>
  <si>
    <t>ORTALAMA
BİLET FİYATI</t>
  </si>
  <si>
    <t>BİLET</t>
  </si>
  <si>
    <t>HASILAT %</t>
  </si>
  <si>
    <t>BİLET       %</t>
  </si>
  <si>
    <t>YENİ</t>
  </si>
  <si>
    <t>THE GREAT WALL</t>
  </si>
  <si>
    <t>UIP TURKEY</t>
  </si>
  <si>
    <t>ÇİN SEDDİ</t>
  </si>
  <si>
    <t>DAĞ 2</t>
  </si>
  <si>
    <t>MARS DAĞITIM</t>
  </si>
  <si>
    <t>ASSASSIN'S CREED</t>
  </si>
  <si>
    <t>13+15A</t>
  </si>
  <si>
    <t>TME</t>
  </si>
  <si>
    <t>DÖNERSE SENİNDİR</t>
  </si>
  <si>
    <t>GÖRÜMCE</t>
  </si>
  <si>
    <t>ROGUE ONE: A STAR WARS STORY</t>
  </si>
  <si>
    <t>ROGUE ONE: BİR STAR WARS HİKAYESİ</t>
  </si>
  <si>
    <t>LA LA LAND: CANTANDO ESTACOES</t>
  </si>
  <si>
    <t>G</t>
  </si>
  <si>
    <t>AŞIKLAR ŞEHRİ</t>
  </si>
  <si>
    <t>ÇAKALLARLA DANS 4</t>
  </si>
  <si>
    <t>LA GUEERE DES TUGUES</t>
  </si>
  <si>
    <t>KARTOPU SAVAŞLARI</t>
  </si>
  <si>
    <t>FROG KINGDOM: SUB ZERO MISSION</t>
  </si>
  <si>
    <t>7A</t>
  </si>
  <si>
    <t>COLLATERAL BEAUTY</t>
  </si>
  <si>
    <t>13A</t>
  </si>
  <si>
    <t>GİZLİ GÜZELLİK</t>
  </si>
  <si>
    <t>WARNER BROS. TURKEY</t>
  </si>
  <si>
    <t>SEN BENİM HER ŞEYİMSİN</t>
  </si>
  <si>
    <t>SEN SAĞ BEN SELAMET</t>
  </si>
  <si>
    <t>INCARNATE</t>
  </si>
  <si>
    <t>ŞEYTANIN OĞLU</t>
  </si>
  <si>
    <t>BİR FİLM</t>
  </si>
  <si>
    <t>ALLIED</t>
  </si>
  <si>
    <t>MÜTTEFİK</t>
  </si>
  <si>
    <t>SING</t>
  </si>
  <si>
    <t>ŞARKINI SÖYLE</t>
  </si>
  <si>
    <t>NASIL YANİ</t>
  </si>
  <si>
    <t>7+</t>
  </si>
  <si>
    <t>PİNEMA</t>
  </si>
  <si>
    <t>FLORENCE FOSTER JENKINS</t>
  </si>
  <si>
    <t>7+13A</t>
  </si>
  <si>
    <t>FLORENCE</t>
  </si>
  <si>
    <t>CHANTIER FILMS</t>
  </si>
  <si>
    <t>İKİNCİ ŞANS</t>
  </si>
  <si>
    <t>I, DANIEL BLAKE</t>
  </si>
  <si>
    <t>BEN, DANIEL BLAKE</t>
  </si>
  <si>
    <t>M3 FİLM</t>
  </si>
  <si>
    <t>AŞIK</t>
  </si>
  <si>
    <t>ÖZEN FİLM</t>
  </si>
  <si>
    <t>TEREDDÜT</t>
  </si>
  <si>
    <t>BABAMIN KANATLARI</t>
  </si>
  <si>
    <t>KRYAKNUTYE KANIKULY - QUACKERZ</t>
  </si>
  <si>
    <t>KAHRAMAN ÖRDEK</t>
  </si>
  <si>
    <t>ZUZULA</t>
  </si>
  <si>
    <t>MC FİLM</t>
  </si>
  <si>
    <t>MASTERMINDS</t>
  </si>
  <si>
    <t>APTALLAR ÇETESİ</t>
  </si>
  <si>
    <t>PİNEMART</t>
  </si>
  <si>
    <t>LA FILLE INCONNUE</t>
  </si>
  <si>
    <t>13+</t>
  </si>
  <si>
    <t>MEÇHUL KIZ</t>
  </si>
  <si>
    <t>TROLLS</t>
  </si>
  <si>
    <t>TROLLER</t>
  </si>
  <si>
    <t>EKŞİ ELMALAR</t>
  </si>
  <si>
    <t>OLDU MU ŞİMDİ?</t>
  </si>
  <si>
    <t>STORKS</t>
  </si>
  <si>
    <t>LEYLEKLER</t>
  </si>
  <si>
    <r>
      <t xml:space="preserve">BİLET </t>
    </r>
    <r>
      <rPr>
        <b/>
        <sz val="7"/>
        <color indexed="10"/>
        <rFont val="Webdings"/>
        <family val="1"/>
      </rPr>
      <t>6</t>
    </r>
  </si>
  <si>
    <t>6-8 OCAK 2016 / 2. VİZYON HAFTASI</t>
  </si>
  <si>
    <t>GUEUMUL</t>
  </si>
  <si>
    <t>15+</t>
  </si>
  <si>
    <t>AĞ</t>
  </si>
  <si>
    <t>BS DAĞITIM</t>
  </si>
  <si>
    <t>SNOWDEN</t>
  </si>
  <si>
    <t>THE SEA OF TREES</t>
  </si>
  <si>
    <t>SONSUZLUK ORMANI</t>
  </si>
  <si>
    <t>ÇALGI ÇENGİ: İKİMİZ</t>
  </si>
  <si>
    <t>KURBAĞA KRALLIĞI 2</t>
  </si>
  <si>
    <t>ANTHROPOID</t>
  </si>
  <si>
    <t xml:space="preserve">HASILAT </t>
  </si>
  <si>
    <r>
      <t xml:space="preserve">BİLET SATIŞ    </t>
    </r>
    <r>
      <rPr>
        <b/>
        <sz val="7"/>
        <color indexed="10"/>
        <rFont val="Webdings"/>
        <family val="1"/>
      </rPr>
      <t>6</t>
    </r>
  </si>
</sst>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quot;_-;\-* #,##0.00\ &quot;₺&quot;_-;_-* &quot;-&quot;??\ &quot;₺&quot;_-;_-@_-"/>
    <numFmt numFmtId="177" formatCode="[$-41F]d\ mmmm\ yy;@"/>
    <numFmt numFmtId="178" formatCode="_-* #,##0.00\ _Y_T_L_-;\-* #,##0.00\ _Y_T_L_-;_-* &quot;-&quot;??\ _Y_T_L_-;_-@_-"/>
    <numFmt numFmtId="179" formatCode="dd/mm/yy;@"/>
    <numFmt numFmtId="180" formatCode="0\ %\ "/>
    <numFmt numFmtId="181" formatCode="[$-F400]h:mm:ss\ AM/PM"/>
    <numFmt numFmtId="182" formatCode="#,##0.00\ "/>
  </numFmts>
  <fonts count="77">
    <font>
      <sz val="10"/>
      <name val="Arial"/>
      <family val="2"/>
    </font>
    <font>
      <sz val="11"/>
      <color indexed="8"/>
      <name val="Calibri"/>
      <family val="2"/>
    </font>
    <font>
      <b/>
      <sz val="8"/>
      <name val="Corbel"/>
      <family val="2"/>
    </font>
    <font>
      <sz val="7"/>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b/>
      <sz val="7"/>
      <name val="Verdana"/>
      <family val="2"/>
    </font>
    <font>
      <sz val="7"/>
      <name val="Verdana"/>
      <family val="2"/>
    </font>
    <font>
      <sz val="10"/>
      <color indexed="9"/>
      <name val="Calibri"/>
      <family val="2"/>
    </font>
    <font>
      <u val="single"/>
      <sz val="8"/>
      <name val="Arial"/>
      <family val="2"/>
    </font>
    <font>
      <b/>
      <sz val="7"/>
      <color indexed="9"/>
      <name val="Calibri"/>
      <family val="2"/>
    </font>
    <font>
      <b/>
      <sz val="5"/>
      <name val="Corbel"/>
      <family val="2"/>
    </font>
    <font>
      <b/>
      <sz val="5"/>
      <name val="Arial"/>
      <family val="2"/>
    </font>
    <font>
      <sz val="5"/>
      <name val="Arial"/>
      <family val="2"/>
    </font>
    <font>
      <sz val="7"/>
      <color indexed="63"/>
      <name val="Calibri"/>
      <family val="2"/>
    </font>
    <font>
      <b/>
      <sz val="7"/>
      <color indexed="63"/>
      <name val="Calibri"/>
      <family val="2"/>
    </font>
    <font>
      <sz val="5"/>
      <color indexed="9"/>
      <name val="Calibri"/>
      <family val="2"/>
    </font>
    <font>
      <b/>
      <sz val="5"/>
      <color indexed="9"/>
      <name val="Calibri"/>
      <family val="2"/>
    </font>
    <font>
      <u val="single"/>
      <sz val="10"/>
      <color indexed="12"/>
      <name val="Arial"/>
      <family val="2"/>
    </font>
    <font>
      <u val="single"/>
      <sz val="10"/>
      <color indexed="36"/>
      <name val="Arial"/>
      <family val="2"/>
    </font>
    <font>
      <sz val="10"/>
      <name val="Verdana"/>
      <family val="2"/>
    </font>
    <font>
      <b/>
      <sz val="7"/>
      <color indexed="10"/>
      <name val="Webdings"/>
      <family val="1"/>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7"/>
      <color indexed="15"/>
      <name val="Arial"/>
      <family val="2"/>
    </font>
    <font>
      <b/>
      <sz val="5"/>
      <name val="Calibri"/>
      <family val="2"/>
    </font>
    <font>
      <sz val="5"/>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56"/>
      <name val="Calibri"/>
      <family val="2"/>
    </font>
    <font>
      <b/>
      <sz val="7"/>
      <color indexed="30"/>
      <name val="Calibri"/>
      <family val="2"/>
    </font>
    <font>
      <b/>
      <sz val="8"/>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rgb="FF00B0F0"/>
      <name val="Arial"/>
      <family val="2"/>
    </font>
    <font>
      <b/>
      <sz val="7"/>
      <color theme="1" tint="0.34999001026153564"/>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2060"/>
      <name val="Calibri"/>
      <family val="2"/>
    </font>
    <font>
      <b/>
      <sz val="7"/>
      <color rgb="FF0070C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3"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4" fillId="24" borderId="0" applyNumberFormat="0" applyBorder="0" applyAlignment="0" applyProtection="0"/>
    <xf numFmtId="177"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177" fontId="0" fillId="0" borderId="0">
      <alignment/>
      <protection/>
    </xf>
    <xf numFmtId="0" fontId="0" fillId="0" borderId="0">
      <alignment/>
      <protection/>
    </xf>
    <xf numFmtId="0" fontId="0" fillId="0" borderId="0">
      <alignment/>
      <protection/>
    </xf>
    <xf numFmtId="0" fontId="0" fillId="0" borderId="0">
      <alignment/>
      <protection/>
    </xf>
    <xf numFmtId="177" fontId="51" fillId="0" borderId="0">
      <alignment/>
      <protection/>
    </xf>
    <xf numFmtId="0" fontId="0" fillId="0" borderId="0">
      <alignment/>
      <protection/>
    </xf>
    <xf numFmtId="177" fontId="0" fillId="0" borderId="0">
      <alignment/>
      <protection/>
    </xf>
    <xf numFmtId="0" fontId="51" fillId="0" borderId="0">
      <alignment/>
      <protection/>
    </xf>
    <xf numFmtId="177" fontId="51" fillId="0" borderId="0">
      <alignment/>
      <protection/>
    </xf>
    <xf numFmtId="177" fontId="51" fillId="0" borderId="0">
      <alignment/>
      <protection/>
    </xf>
    <xf numFmtId="177" fontId="51" fillId="0" borderId="0">
      <alignment/>
      <protection/>
    </xf>
    <xf numFmtId="177" fontId="51" fillId="0" borderId="0">
      <alignment/>
      <protection/>
    </xf>
    <xf numFmtId="0" fontId="0" fillId="0" borderId="0">
      <alignment/>
      <protection/>
    </xf>
    <xf numFmtId="0" fontId="0" fillId="0" borderId="0">
      <alignment/>
      <protection/>
    </xf>
    <xf numFmtId="177" fontId="51" fillId="0" borderId="0">
      <alignment/>
      <protection/>
    </xf>
    <xf numFmtId="177" fontId="51" fillId="0" borderId="0">
      <alignment/>
      <protection/>
    </xf>
    <xf numFmtId="0" fontId="51" fillId="0" borderId="0">
      <alignment/>
      <protection/>
    </xf>
    <xf numFmtId="0" fontId="0" fillId="0" borderId="0">
      <alignment/>
      <protection/>
    </xf>
    <xf numFmtId="177" fontId="0" fillId="0" borderId="0">
      <alignment/>
      <protection/>
    </xf>
    <xf numFmtId="177" fontId="51" fillId="0" borderId="0">
      <alignment/>
      <protection/>
    </xf>
    <xf numFmtId="177" fontId="51" fillId="0" borderId="0">
      <alignment/>
      <protection/>
    </xf>
    <xf numFmtId="0" fontId="0" fillId="25" borderId="8" applyNumberFormat="0" applyFont="0" applyAlignment="0" applyProtection="0"/>
    <xf numFmtId="0" fontId="65" fillId="26" borderId="0" applyNumberFormat="0" applyBorder="0" applyAlignment="0" applyProtection="0"/>
    <xf numFmtId="0" fontId="62"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14" fontId="5" fillId="34" borderId="0" xfId="0" applyNumberFormat="1" applyFont="1" applyFill="1" applyBorder="1" applyAlignment="1" applyProtection="1">
      <alignment horizontal="center" vertical="center"/>
      <protection/>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protection/>
    </xf>
    <xf numFmtId="0" fontId="7" fillId="34" borderId="0" xfId="0" applyFont="1" applyFill="1" applyBorder="1" applyAlignment="1" applyProtection="1">
      <alignment vertical="center"/>
      <protection/>
    </xf>
    <xf numFmtId="179" fontId="8"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9" fillId="34" borderId="0" xfId="0" applyNumberFormat="1" applyFont="1" applyFill="1" applyBorder="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3" fontId="10" fillId="34" borderId="0"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0" fontId="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right" vertical="center" wrapText="1"/>
      <protection locked="0"/>
    </xf>
    <xf numFmtId="0" fontId="11" fillId="34" borderId="0" xfId="0" applyFont="1" applyFill="1" applyAlignment="1">
      <alignment vertical="center"/>
    </xf>
    <xf numFmtId="0" fontId="0" fillId="34" borderId="0" xfId="0" applyNumberFormat="1" applyFont="1" applyFill="1" applyAlignment="1">
      <alignment vertical="center"/>
    </xf>
    <xf numFmtId="0" fontId="4" fillId="34" borderId="0" xfId="0" applyFont="1" applyFill="1" applyBorder="1" applyAlignment="1" applyProtection="1">
      <alignment horizontal="right"/>
      <protection locked="0"/>
    </xf>
    <xf numFmtId="0" fontId="3" fillId="35" borderId="11" xfId="0" applyNumberFormat="1" applyFont="1" applyFill="1" applyBorder="1" applyAlignment="1" applyProtection="1">
      <alignment horizontal="center" wrapText="1"/>
      <protection locked="0"/>
    </xf>
    <xf numFmtId="43" fontId="13" fillId="35" borderId="11" xfId="43"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2" fontId="3" fillId="35" borderId="12" xfId="0" applyNumberFormat="1" applyFont="1" applyFill="1" applyBorder="1" applyAlignment="1" applyProtection="1">
      <alignment horizontal="center" vertical="center"/>
      <protection/>
    </xf>
    <xf numFmtId="43" fontId="13" fillId="35" borderId="12" xfId="43" applyFont="1" applyFill="1" applyBorder="1" applyAlignment="1" applyProtection="1">
      <alignment horizontal="center" vertical="center"/>
      <protection/>
    </xf>
    <xf numFmtId="0" fontId="13" fillId="35" borderId="12" xfId="0" applyNumberFormat="1" applyFont="1" applyFill="1" applyBorder="1" applyAlignment="1" applyProtection="1">
      <alignment horizontal="center" vertical="center" textRotation="90"/>
      <protection locked="0"/>
    </xf>
    <xf numFmtId="0" fontId="11" fillId="34" borderId="0" xfId="0" applyFont="1" applyFill="1" applyAlignment="1">
      <alignment horizontal="center" vertical="center"/>
    </xf>
    <xf numFmtId="0" fontId="0"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4" fontId="13" fillId="35" borderId="12" xfId="0" applyNumberFormat="1" applyFont="1" applyFill="1" applyBorder="1" applyAlignment="1" applyProtection="1">
      <alignment horizontal="center" vertical="center" wrapText="1"/>
      <protection/>
    </xf>
    <xf numFmtId="179" fontId="11" fillId="34" borderId="0" xfId="0" applyNumberFormat="1" applyFont="1" applyFill="1" applyAlignment="1">
      <alignment horizontal="center" vertical="center"/>
    </xf>
    <xf numFmtId="179" fontId="0" fillId="34" borderId="0" xfId="0" applyNumberFormat="1" applyFont="1" applyFill="1" applyAlignment="1">
      <alignment horizontal="center" vertical="center"/>
    </xf>
    <xf numFmtId="179" fontId="2"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179" fontId="13" fillId="35" borderId="11" xfId="0" applyNumberFormat="1" applyFont="1" applyFill="1" applyBorder="1" applyAlignment="1" applyProtection="1">
      <alignment horizontal="center"/>
      <protection locked="0"/>
    </xf>
    <xf numFmtId="0" fontId="13" fillId="35" borderId="11" xfId="0" applyFont="1" applyFill="1" applyBorder="1" applyAlignment="1" applyProtection="1">
      <alignment horizontal="center"/>
      <protection locked="0"/>
    </xf>
    <xf numFmtId="179" fontId="13" fillId="35" borderId="12" xfId="0" applyNumberFormat="1" applyFont="1" applyFill="1" applyBorder="1" applyAlignment="1" applyProtection="1">
      <alignment horizontal="center" vertical="center" textRotation="90"/>
      <protection/>
    </xf>
    <xf numFmtId="0" fontId="13" fillId="35" borderId="12" xfId="0" applyFont="1" applyFill="1" applyBorder="1" applyAlignment="1" applyProtection="1">
      <alignment horizontal="center" vertical="center"/>
      <protection/>
    </xf>
    <xf numFmtId="0" fontId="0" fillId="34" borderId="0" xfId="0" applyFill="1" applyAlignment="1">
      <alignment horizontal="center" vertical="center"/>
    </xf>
    <xf numFmtId="3" fontId="13" fillId="35" borderId="12" xfId="0" applyNumberFormat="1" applyFont="1" applyFill="1" applyBorder="1" applyAlignment="1" applyProtection="1">
      <alignment horizontal="center" vertical="center" wrapText="1"/>
      <protection/>
    </xf>
    <xf numFmtId="3" fontId="13" fillId="35" borderId="12" xfId="0" applyNumberFormat="1" applyFont="1" applyFill="1" applyBorder="1" applyAlignment="1" applyProtection="1">
      <alignment horizontal="center" vertical="center" textRotation="90" wrapText="1"/>
      <protection/>
    </xf>
    <xf numFmtId="179" fontId="5" fillId="0" borderId="13"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vertical="center"/>
      <protection/>
    </xf>
    <xf numFmtId="1" fontId="4" fillId="34" borderId="0" xfId="0" applyNumberFormat="1" applyFont="1" applyFill="1" applyBorder="1" applyAlignment="1" applyProtection="1">
      <alignment horizontal="right" vertical="center"/>
      <protection/>
    </xf>
    <xf numFmtId="181" fontId="5" fillId="0" borderId="13" xfId="0" applyNumberFormat="1" applyFont="1" applyFill="1" applyBorder="1" applyAlignment="1">
      <alignment vertical="center"/>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locked="0"/>
    </xf>
    <xf numFmtId="0" fontId="16" fillId="34" borderId="0" xfId="0" applyFont="1" applyFill="1" applyBorder="1" applyAlignment="1" applyProtection="1">
      <alignment horizontal="center" vertical="center"/>
      <protection/>
    </xf>
    <xf numFmtId="4" fontId="68" fillId="34" borderId="0" xfId="0" applyNumberFormat="1" applyFont="1" applyFill="1" applyBorder="1" applyAlignment="1" applyProtection="1">
      <alignment horizontal="center" vertical="center"/>
      <protection/>
    </xf>
    <xf numFmtId="0" fontId="19" fillId="35" borderId="11" xfId="0" applyNumberFormat="1" applyFont="1" applyFill="1" applyBorder="1" applyAlignment="1">
      <alignment horizontal="center" textRotation="90"/>
    </xf>
    <xf numFmtId="0" fontId="20" fillId="35" borderId="12" xfId="0" applyNumberFormat="1" applyFont="1" applyFill="1" applyBorder="1" applyAlignment="1" applyProtection="1">
      <alignment horizontal="center" vertical="center" textRotation="90"/>
      <protection locked="0"/>
    </xf>
    <xf numFmtId="2" fontId="5"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2" fillId="0" borderId="13" xfId="0" applyFont="1" applyFill="1" applyBorder="1" applyAlignment="1" applyProtection="1">
      <alignment horizontal="center" vertical="center"/>
      <protection/>
    </xf>
    <xf numFmtId="2" fontId="17" fillId="34" borderId="13" xfId="0" applyNumberFormat="1" applyFont="1" applyFill="1" applyBorder="1" applyAlignment="1" applyProtection="1">
      <alignment horizontal="center" vertical="center"/>
      <protection/>
    </xf>
    <xf numFmtId="181" fontId="69" fillId="0" borderId="13" xfId="0" applyNumberFormat="1" applyFont="1" applyFill="1" applyBorder="1" applyAlignment="1">
      <alignment vertical="center"/>
    </xf>
    <xf numFmtId="0" fontId="42" fillId="0" borderId="13" xfId="0" applyNumberFormat="1" applyFont="1" applyFill="1" applyBorder="1" applyAlignment="1" applyProtection="1">
      <alignment horizontal="center" vertical="center"/>
      <protection/>
    </xf>
    <xf numFmtId="0" fontId="17" fillId="34" borderId="13" xfId="0" applyFont="1" applyFill="1" applyBorder="1" applyAlignment="1">
      <alignment horizontal="center" vertical="center"/>
    </xf>
    <xf numFmtId="0" fontId="43" fillId="0" borderId="13" xfId="0" applyFont="1" applyFill="1" applyBorder="1" applyAlignment="1">
      <alignment horizontal="center" vertical="center"/>
    </xf>
    <xf numFmtId="181" fontId="43" fillId="0" borderId="13" xfId="0" applyNumberFormat="1" applyFont="1" applyFill="1" applyBorder="1" applyAlignment="1">
      <alignment horizontal="center" vertical="center"/>
    </xf>
    <xf numFmtId="179" fontId="5" fillId="0" borderId="13" xfId="0" applyNumberFormat="1" applyFont="1" applyFill="1" applyBorder="1" applyAlignment="1" applyProtection="1">
      <alignment horizontal="center" vertical="center"/>
      <protection locked="0"/>
    </xf>
    <xf numFmtId="0" fontId="70" fillId="34" borderId="0" xfId="0" applyFont="1" applyFill="1" applyAlignment="1">
      <alignment horizontal="center" vertical="center"/>
    </xf>
    <xf numFmtId="0" fontId="71" fillId="34" borderId="0" xfId="0" applyNumberFormat="1" applyFont="1" applyFill="1" applyAlignment="1">
      <alignment horizontal="center" vertical="center"/>
    </xf>
    <xf numFmtId="0" fontId="72" fillId="34" borderId="0" xfId="0" applyFont="1" applyFill="1" applyBorder="1" applyAlignment="1" applyProtection="1">
      <alignment horizontal="center" vertical="center"/>
      <protection locked="0"/>
    </xf>
    <xf numFmtId="0" fontId="73" fillId="35" borderId="11" xfId="0" applyFont="1" applyFill="1" applyBorder="1" applyAlignment="1" applyProtection="1">
      <alignment horizontal="center"/>
      <protection locked="0"/>
    </xf>
    <xf numFmtId="0" fontId="73" fillId="35" borderId="12" xfId="0" applyNumberFormat="1" applyFont="1" applyFill="1" applyBorder="1" applyAlignment="1" applyProtection="1">
      <alignment horizontal="center" vertical="center" textRotation="90"/>
      <protection locked="0"/>
    </xf>
    <xf numFmtId="1" fontId="5" fillId="0" borderId="13" xfId="0" applyNumberFormat="1" applyFont="1" applyFill="1" applyBorder="1" applyAlignment="1">
      <alignment horizontal="center" vertical="center"/>
    </xf>
    <xf numFmtId="0" fontId="74"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pplyProtection="1">
      <alignment horizontal="center" vertical="center"/>
      <protection/>
    </xf>
    <xf numFmtId="4" fontId="5" fillId="0" borderId="13" xfId="45" applyNumberFormat="1" applyFont="1" applyFill="1" applyBorder="1" applyAlignment="1">
      <alignment vertical="center"/>
    </xf>
    <xf numFmtId="3" fontId="5" fillId="0" borderId="13" xfId="45" applyNumberFormat="1" applyFont="1" applyFill="1" applyBorder="1" applyAlignment="1">
      <alignment vertical="center"/>
    </xf>
    <xf numFmtId="4" fontId="75" fillId="0" borderId="13" xfId="0" applyNumberFormat="1" applyFont="1" applyFill="1" applyBorder="1" applyAlignment="1">
      <alignment vertical="center"/>
    </xf>
    <xf numFmtId="3" fontId="75" fillId="0" borderId="13" xfId="0" applyNumberFormat="1" applyFont="1" applyFill="1" applyBorder="1" applyAlignment="1">
      <alignment vertical="center"/>
    </xf>
    <xf numFmtId="3" fontId="5" fillId="0" borderId="13" xfId="130" applyNumberFormat="1" applyFont="1" applyFill="1" applyBorder="1" applyAlignment="1" applyProtection="1">
      <alignment vertical="center"/>
      <protection/>
    </xf>
    <xf numFmtId="2" fontId="5" fillId="0" borderId="13" xfId="130" applyNumberFormat="1" applyFont="1" applyFill="1" applyBorder="1" applyAlignment="1" applyProtection="1">
      <alignment vertical="center"/>
      <protection/>
    </xf>
    <xf numFmtId="4" fontId="5" fillId="0" borderId="13" xfId="0" applyNumberFormat="1" applyFont="1" applyFill="1" applyBorder="1" applyAlignment="1">
      <alignment vertical="center"/>
    </xf>
    <xf numFmtId="3" fontId="5" fillId="0" borderId="13" xfId="0" applyNumberFormat="1" applyFont="1" applyFill="1" applyBorder="1" applyAlignment="1">
      <alignment vertical="center"/>
    </xf>
    <xf numFmtId="4" fontId="75" fillId="0" borderId="13" xfId="43" applyNumberFormat="1" applyFont="1" applyFill="1" applyBorder="1" applyAlignment="1" applyProtection="1">
      <alignment vertical="center"/>
      <protection locked="0"/>
    </xf>
    <xf numFmtId="3" fontId="75" fillId="0" borderId="13" xfId="45" applyNumberFormat="1" applyFont="1" applyFill="1" applyBorder="1" applyAlignment="1" applyProtection="1">
      <alignment vertical="center"/>
      <protection locked="0"/>
    </xf>
    <xf numFmtId="3" fontId="75" fillId="0" borderId="13" xfId="43" applyNumberFormat="1" applyFont="1" applyFill="1" applyBorder="1" applyAlignment="1" applyProtection="1">
      <alignment vertical="center"/>
      <protection locked="0"/>
    </xf>
    <xf numFmtId="4" fontId="5" fillId="0" borderId="13" xfId="45" applyNumberFormat="1" applyFont="1" applyFill="1" applyBorder="1" applyAlignment="1" applyProtection="1">
      <alignment horizontal="right" vertical="center"/>
      <protection locked="0"/>
    </xf>
    <xf numFmtId="3" fontId="5" fillId="0" borderId="13" xfId="45" applyNumberFormat="1" applyFont="1" applyFill="1" applyBorder="1" applyAlignment="1" applyProtection="1">
      <alignment horizontal="right" vertical="center"/>
      <protection locked="0"/>
    </xf>
    <xf numFmtId="9" fontId="5" fillId="0" borderId="13" xfId="132" applyNumberFormat="1" applyFont="1" applyFill="1" applyBorder="1" applyAlignment="1" applyProtection="1">
      <alignment horizontal="right" vertical="center"/>
      <protection/>
    </xf>
    <xf numFmtId="4" fontId="5" fillId="0" borderId="13" xfId="43" applyNumberFormat="1" applyFont="1" applyFill="1" applyBorder="1" applyAlignment="1" applyProtection="1">
      <alignment horizontal="right" vertical="center"/>
      <protection locked="0"/>
    </xf>
    <xf numFmtId="3" fontId="5" fillId="0" borderId="13" xfId="43" applyNumberFormat="1" applyFont="1" applyFill="1" applyBorder="1" applyAlignment="1" applyProtection="1">
      <alignment horizontal="right" vertical="center"/>
      <protection locked="0"/>
    </xf>
    <xf numFmtId="4" fontId="5" fillId="0" borderId="13" xfId="45" applyNumberFormat="1" applyFont="1" applyFill="1" applyBorder="1" applyAlignment="1" applyProtection="1">
      <alignment vertical="center"/>
      <protection locked="0"/>
    </xf>
    <xf numFmtId="3" fontId="5" fillId="0" borderId="13" xfId="45" applyNumberFormat="1" applyFont="1" applyFill="1" applyBorder="1" applyAlignment="1" applyProtection="1">
      <alignment vertical="center"/>
      <protection locked="0"/>
    </xf>
    <xf numFmtId="4" fontId="5" fillId="0" borderId="13" xfId="43" applyNumberFormat="1" applyFont="1" applyFill="1" applyBorder="1" applyAlignment="1" applyProtection="1">
      <alignment vertical="center"/>
      <protection locked="0"/>
    </xf>
    <xf numFmtId="3" fontId="5" fillId="0" borderId="13" xfId="43" applyNumberFormat="1" applyFont="1" applyFill="1" applyBorder="1" applyAlignment="1" applyProtection="1">
      <alignment vertical="center"/>
      <protection locked="0"/>
    </xf>
    <xf numFmtId="0" fontId="43" fillId="0" borderId="13" xfId="0" applyNumberFormat="1" applyFont="1" applyFill="1" applyBorder="1" applyAlignment="1" applyProtection="1">
      <alignment horizontal="center" vertical="center"/>
      <protection/>
    </xf>
    <xf numFmtId="0" fontId="13" fillId="35" borderId="11" xfId="0" applyFont="1" applyFill="1" applyBorder="1" applyAlignment="1">
      <alignment horizontal="center" vertical="center" wrapText="1"/>
    </xf>
    <xf numFmtId="0" fontId="3" fillId="0" borderId="11" xfId="0" applyFont="1" applyBorder="1" applyAlignment="1">
      <alignment horizontal="center" wrapText="1"/>
    </xf>
    <xf numFmtId="0" fontId="13" fillId="35"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2" fillId="34" borderId="0" xfId="68" applyNumberFormat="1" applyFont="1" applyFill="1" applyBorder="1" applyAlignment="1" applyProtection="1">
      <alignment horizontal="center" vertical="center" wrapText="1"/>
      <protection locked="0"/>
    </xf>
    <xf numFmtId="0" fontId="6" fillId="34" borderId="0" xfId="0" applyFont="1" applyFill="1" applyAlignment="1">
      <alignment vertical="center" wrapText="1"/>
    </xf>
    <xf numFmtId="0" fontId="76" fillId="34" borderId="16" xfId="0" applyNumberFormat="1" applyFont="1" applyFill="1" applyBorder="1" applyAlignment="1" applyProtection="1">
      <alignment horizontal="center" vertical="center" wrapText="1"/>
      <protection locked="0"/>
    </xf>
    <xf numFmtId="3" fontId="14" fillId="34" borderId="0" xfId="0" applyNumberFormat="1" applyFont="1" applyFill="1" applyBorder="1" applyAlignment="1" applyProtection="1">
      <alignment horizontal="right" vertical="center" wrapText="1"/>
      <protection locked="0"/>
    </xf>
    <xf numFmtId="0" fontId="15" fillId="34" borderId="0" xfId="0" applyFont="1" applyFill="1" applyAlignment="1" applyProtection="1">
      <alignment wrapText="1"/>
      <protection locked="0"/>
    </xf>
    <xf numFmtId="0" fontId="16" fillId="34" borderId="0" xfId="0" applyFont="1" applyFill="1" applyAlignment="1">
      <alignment wrapText="1"/>
    </xf>
    <xf numFmtId="0" fontId="16" fillId="34" borderId="16" xfId="0" applyFont="1" applyFill="1" applyBorder="1" applyAlignment="1">
      <alignment wrapText="1"/>
    </xf>
    <xf numFmtId="0" fontId="13"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2"/>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5" bestFit="1" customWidth="1"/>
    <col min="3" max="3" width="35.140625" style="6" customWidth="1"/>
    <col min="4" max="4" width="4.00390625" style="7" bestFit="1" customWidth="1"/>
    <col min="5" max="5" width="21.140625" style="8" bestFit="1" customWidth="1"/>
    <col min="6" max="6" width="5.8515625" style="9" bestFit="1" customWidth="1"/>
    <col min="7" max="7" width="13.57421875" style="10" bestFit="1" customWidth="1"/>
    <col min="8" max="9" width="3.140625" style="11" bestFit="1" customWidth="1"/>
    <col min="10" max="10" width="3.140625" style="54" bestFit="1" customWidth="1"/>
    <col min="11" max="11" width="2.57421875" style="12" bestFit="1" customWidth="1"/>
    <col min="12" max="12" width="8.28125" style="13" bestFit="1" customWidth="1"/>
    <col min="13" max="13" width="5.57421875" style="14" bestFit="1" customWidth="1"/>
    <col min="14" max="14" width="8.28125" style="13" bestFit="1" customWidth="1"/>
    <col min="15" max="15" width="5.57421875" style="14" bestFit="1" customWidth="1"/>
    <col min="16" max="16" width="8.28125" style="15" bestFit="1" customWidth="1"/>
    <col min="17" max="17" width="5.57421875" style="16" bestFit="1" customWidth="1"/>
    <col min="18" max="18" width="8.28125" style="17" bestFit="1" customWidth="1"/>
    <col min="19" max="19" width="5.57421875" style="18" bestFit="1" customWidth="1"/>
    <col min="20" max="20" width="4.28125" style="19" hidden="1" customWidth="1"/>
    <col min="21" max="21" width="4.28125" style="20" hidden="1" customWidth="1"/>
    <col min="22" max="22" width="8.28125" style="20" hidden="1" customWidth="1"/>
    <col min="23" max="23" width="5.57421875" style="20" hidden="1" customWidth="1"/>
    <col min="24" max="24" width="8.28125" style="15" hidden="1" customWidth="1"/>
    <col min="25" max="25" width="5.57421875" style="16" hidden="1" customWidth="1"/>
    <col min="26" max="26" width="4.28125" style="14" hidden="1" customWidth="1"/>
    <col min="27" max="27" width="4.28125" style="13" hidden="1" customWidth="1"/>
    <col min="28" max="28" width="8.28125" style="13" hidden="1" customWidth="1"/>
    <col min="29" max="29" width="5.57421875" style="13" hidden="1" customWidth="1"/>
    <col min="30" max="31" width="3.140625" style="14" hidden="1" customWidth="1"/>
    <col min="32" max="32" width="9.00390625" style="15" bestFit="1" customWidth="1"/>
    <col min="33" max="33" width="6.7109375" style="21" customWidth="1"/>
    <col min="34" max="16384" width="4.57421875" style="6" customWidth="1"/>
  </cols>
  <sheetData>
    <row r="1" spans="1:33" s="1" customFormat="1" ht="12.75">
      <c r="A1" s="22" t="s">
        <v>0</v>
      </c>
      <c r="B1" s="101" t="s">
        <v>1</v>
      </c>
      <c r="C1" s="101"/>
      <c r="D1" s="101"/>
      <c r="E1" s="23"/>
      <c r="F1" s="36"/>
      <c r="G1" s="23"/>
      <c r="H1" s="32"/>
      <c r="I1" s="32"/>
      <c r="J1" s="67"/>
      <c r="K1" s="32"/>
      <c r="L1" s="105" t="s">
        <v>2</v>
      </c>
      <c r="M1" s="106"/>
      <c r="N1" s="106"/>
      <c r="O1" s="106"/>
      <c r="P1" s="106"/>
      <c r="Q1" s="106"/>
      <c r="R1" s="106"/>
      <c r="S1" s="106"/>
      <c r="T1" s="106"/>
      <c r="U1" s="106"/>
      <c r="V1" s="106"/>
      <c r="W1" s="106"/>
      <c r="X1" s="106"/>
      <c r="Y1" s="106"/>
      <c r="Z1" s="106"/>
      <c r="AA1" s="106"/>
      <c r="AB1" s="106"/>
      <c r="AC1" s="106"/>
      <c r="AD1" s="106"/>
      <c r="AE1" s="106"/>
      <c r="AF1" s="106"/>
      <c r="AG1" s="106"/>
    </row>
    <row r="2" spans="1:33" s="1" customFormat="1" ht="12.75">
      <c r="A2" s="22"/>
      <c r="B2" s="102" t="s">
        <v>3</v>
      </c>
      <c r="C2" s="103"/>
      <c r="D2" s="103"/>
      <c r="E2" s="24"/>
      <c r="F2" s="37"/>
      <c r="G2" s="24"/>
      <c r="H2" s="33"/>
      <c r="I2" s="33"/>
      <c r="J2" s="68"/>
      <c r="K2" s="44"/>
      <c r="L2" s="107"/>
      <c r="M2" s="107"/>
      <c r="N2" s="107"/>
      <c r="O2" s="107"/>
      <c r="P2" s="107"/>
      <c r="Q2" s="107"/>
      <c r="R2" s="107"/>
      <c r="S2" s="107"/>
      <c r="T2" s="107"/>
      <c r="U2" s="107"/>
      <c r="V2" s="107"/>
      <c r="W2" s="107"/>
      <c r="X2" s="107"/>
      <c r="Y2" s="107"/>
      <c r="Z2" s="107"/>
      <c r="AA2" s="107"/>
      <c r="AB2" s="107"/>
      <c r="AC2" s="107"/>
      <c r="AD2" s="107"/>
      <c r="AE2" s="107"/>
      <c r="AF2" s="107"/>
      <c r="AG2" s="107"/>
    </row>
    <row r="3" spans="1:33" s="1" customFormat="1" ht="11.25">
      <c r="A3" s="22"/>
      <c r="B3" s="104" t="s">
        <v>95</v>
      </c>
      <c r="C3" s="104"/>
      <c r="D3" s="104"/>
      <c r="E3" s="34"/>
      <c r="F3" s="38"/>
      <c r="G3" s="34"/>
      <c r="H3" s="39"/>
      <c r="I3" s="39"/>
      <c r="J3" s="69"/>
      <c r="K3" s="39"/>
      <c r="L3" s="108"/>
      <c r="M3" s="108"/>
      <c r="N3" s="108"/>
      <c r="O3" s="108"/>
      <c r="P3" s="108"/>
      <c r="Q3" s="108"/>
      <c r="R3" s="108"/>
      <c r="S3" s="108"/>
      <c r="T3" s="108"/>
      <c r="U3" s="108"/>
      <c r="V3" s="108"/>
      <c r="W3" s="108"/>
      <c r="X3" s="108"/>
      <c r="Y3" s="108"/>
      <c r="Z3" s="108"/>
      <c r="AA3" s="108"/>
      <c r="AB3" s="108"/>
      <c r="AC3" s="108"/>
      <c r="AD3" s="108"/>
      <c r="AE3" s="108"/>
      <c r="AF3" s="108"/>
      <c r="AG3" s="108"/>
    </row>
    <row r="4" spans="1:33" s="2" customFormat="1" ht="11.25" customHeight="1">
      <c r="A4" s="25"/>
      <c r="B4" s="26"/>
      <c r="C4" s="27"/>
      <c r="D4" s="55"/>
      <c r="E4" s="27"/>
      <c r="F4" s="40"/>
      <c r="G4" s="41"/>
      <c r="H4" s="41"/>
      <c r="I4" s="41"/>
      <c r="J4" s="70"/>
      <c r="K4" s="41"/>
      <c r="L4" s="99" t="s">
        <v>4</v>
      </c>
      <c r="M4" s="100"/>
      <c r="N4" s="99" t="s">
        <v>5</v>
      </c>
      <c r="O4" s="100"/>
      <c r="P4" s="99" t="s">
        <v>6</v>
      </c>
      <c r="Q4" s="100"/>
      <c r="R4" s="99" t="s">
        <v>7</v>
      </c>
      <c r="S4" s="109"/>
      <c r="T4" s="109"/>
      <c r="U4" s="100"/>
      <c r="V4" s="99" t="s">
        <v>8</v>
      </c>
      <c r="W4" s="100"/>
      <c r="X4" s="97" t="s">
        <v>10</v>
      </c>
      <c r="Y4" s="98"/>
      <c r="Z4" s="99" t="s">
        <v>10</v>
      </c>
      <c r="AA4" s="100"/>
      <c r="AB4" s="99" t="s">
        <v>11</v>
      </c>
      <c r="AC4" s="100"/>
      <c r="AD4" s="99" t="s">
        <v>9</v>
      </c>
      <c r="AE4" s="100"/>
      <c r="AF4" s="97" t="s">
        <v>12</v>
      </c>
      <c r="AG4" s="97"/>
    </row>
    <row r="5" spans="1:33" s="3" customFormat="1" ht="45.75">
      <c r="A5" s="28"/>
      <c r="B5" s="29"/>
      <c r="C5" s="30" t="s">
        <v>13</v>
      </c>
      <c r="D5" s="56" t="s">
        <v>14</v>
      </c>
      <c r="E5" s="30" t="s">
        <v>15</v>
      </c>
      <c r="F5" s="42" t="s">
        <v>16</v>
      </c>
      <c r="G5" s="43" t="s">
        <v>17</v>
      </c>
      <c r="H5" s="31" t="s">
        <v>18</v>
      </c>
      <c r="I5" s="31" t="s">
        <v>19</v>
      </c>
      <c r="J5" s="71" t="s">
        <v>20</v>
      </c>
      <c r="K5" s="31" t="s">
        <v>21</v>
      </c>
      <c r="L5" s="35" t="s">
        <v>22</v>
      </c>
      <c r="M5" s="45" t="s">
        <v>23</v>
      </c>
      <c r="N5" s="35" t="s">
        <v>22</v>
      </c>
      <c r="O5" s="45" t="s">
        <v>23</v>
      </c>
      <c r="P5" s="35" t="s">
        <v>22</v>
      </c>
      <c r="Q5" s="45" t="s">
        <v>23</v>
      </c>
      <c r="R5" s="35" t="s">
        <v>106</v>
      </c>
      <c r="S5" s="45" t="s">
        <v>107</v>
      </c>
      <c r="T5" s="46" t="s">
        <v>24</v>
      </c>
      <c r="U5" s="46" t="s">
        <v>25</v>
      </c>
      <c r="V5" s="35" t="s">
        <v>22</v>
      </c>
      <c r="W5" s="45" t="s">
        <v>26</v>
      </c>
      <c r="X5" s="35" t="s">
        <v>22</v>
      </c>
      <c r="Y5" s="45" t="s">
        <v>94</v>
      </c>
      <c r="Z5" s="46" t="s">
        <v>24</v>
      </c>
      <c r="AA5" s="46" t="s">
        <v>25</v>
      </c>
      <c r="AB5" s="35" t="s">
        <v>22</v>
      </c>
      <c r="AC5" s="45" t="s">
        <v>26</v>
      </c>
      <c r="AD5" s="46" t="s">
        <v>27</v>
      </c>
      <c r="AE5" s="46" t="s">
        <v>28</v>
      </c>
      <c r="AF5" s="35" t="s">
        <v>22</v>
      </c>
      <c r="AG5" s="45" t="s">
        <v>23</v>
      </c>
    </row>
    <row r="6" ht="11.25">
      <c r="D6" s="53"/>
    </row>
    <row r="7" spans="1:33" s="48" customFormat="1" ht="11.25">
      <c r="A7" s="49">
        <v>1</v>
      </c>
      <c r="B7" s="57" t="s">
        <v>29</v>
      </c>
      <c r="C7" s="61" t="s">
        <v>103</v>
      </c>
      <c r="D7" s="62" t="s">
        <v>67</v>
      </c>
      <c r="E7" s="50" t="s">
        <v>103</v>
      </c>
      <c r="F7" s="47">
        <v>42741</v>
      </c>
      <c r="G7" s="51" t="s">
        <v>65</v>
      </c>
      <c r="H7" s="74">
        <v>386</v>
      </c>
      <c r="I7" s="74">
        <v>386</v>
      </c>
      <c r="J7" s="73">
        <v>865</v>
      </c>
      <c r="K7" s="75">
        <v>1</v>
      </c>
      <c r="L7" s="76">
        <v>1667885.35</v>
      </c>
      <c r="M7" s="77">
        <v>138330</v>
      </c>
      <c r="N7" s="76">
        <v>2740194.93</v>
      </c>
      <c r="O7" s="77">
        <v>221551</v>
      </c>
      <c r="P7" s="76">
        <v>3104378</v>
      </c>
      <c r="Q7" s="77">
        <v>247252</v>
      </c>
      <c r="R7" s="78">
        <f aca="true" t="shared" si="0" ref="R7:R42">L7+N7+P7</f>
        <v>7512458.28</v>
      </c>
      <c r="S7" s="79">
        <f aca="true" t="shared" si="1" ref="S7:S42">M7+O7+Q7</f>
        <v>607133</v>
      </c>
      <c r="T7" s="80">
        <f aca="true" t="shared" si="2" ref="T7:T42">S7/J7</f>
        <v>701.8878612716763</v>
      </c>
      <c r="U7" s="81">
        <f aca="true" t="shared" si="3" ref="U7:U42">R7/S7</f>
        <v>12.373661586505758</v>
      </c>
      <c r="V7" s="82"/>
      <c r="W7" s="83"/>
      <c r="X7" s="84"/>
      <c r="Y7" s="86"/>
      <c r="Z7" s="80"/>
      <c r="AA7" s="81"/>
      <c r="AB7" s="90"/>
      <c r="AC7" s="91"/>
      <c r="AD7" s="89"/>
      <c r="AE7" s="89"/>
      <c r="AF7" s="90">
        <v>7512458.28</v>
      </c>
      <c r="AG7" s="91">
        <v>607133</v>
      </c>
    </row>
    <row r="8" spans="1:33" s="48" customFormat="1" ht="11.25">
      <c r="A8" s="49">
        <v>2</v>
      </c>
      <c r="B8" s="60"/>
      <c r="C8" s="61" t="s">
        <v>33</v>
      </c>
      <c r="D8" s="62"/>
      <c r="E8" s="50" t="s">
        <v>33</v>
      </c>
      <c r="F8" s="47">
        <v>42678</v>
      </c>
      <c r="G8" s="51" t="s">
        <v>34</v>
      </c>
      <c r="H8" s="74">
        <v>253</v>
      </c>
      <c r="I8" s="74">
        <v>233</v>
      </c>
      <c r="J8" s="73">
        <v>239</v>
      </c>
      <c r="K8" s="75">
        <v>10</v>
      </c>
      <c r="L8" s="76">
        <v>195612.61</v>
      </c>
      <c r="M8" s="77">
        <v>15682</v>
      </c>
      <c r="N8" s="76">
        <v>393530.13</v>
      </c>
      <c r="O8" s="77">
        <v>30524</v>
      </c>
      <c r="P8" s="76">
        <v>532827.5</v>
      </c>
      <c r="Q8" s="77">
        <v>40883</v>
      </c>
      <c r="R8" s="78">
        <f t="shared" si="0"/>
        <v>1121970.24</v>
      </c>
      <c r="S8" s="79">
        <f t="shared" si="1"/>
        <v>87089</v>
      </c>
      <c r="T8" s="80">
        <f t="shared" si="2"/>
        <v>364.38912133891216</v>
      </c>
      <c r="U8" s="81">
        <f t="shared" si="3"/>
        <v>12.883030463089483</v>
      </c>
      <c r="V8" s="82">
        <v>1454811.9100000001</v>
      </c>
      <c r="W8" s="83">
        <v>115300</v>
      </c>
      <c r="X8" s="84">
        <v>2352077.49</v>
      </c>
      <c r="Y8" s="86">
        <v>197322</v>
      </c>
      <c r="Z8" s="80">
        <f aca="true" t="shared" si="4" ref="Z8:Z14">Y8/J8</f>
        <v>825.6150627615062</v>
      </c>
      <c r="AA8" s="81">
        <f aca="true" t="shared" si="5" ref="AA8:AA14">X8/Y8</f>
        <v>11.91999619910603</v>
      </c>
      <c r="AB8" s="90">
        <v>2352077.49</v>
      </c>
      <c r="AC8" s="91">
        <v>197322</v>
      </c>
      <c r="AD8" s="89">
        <f aca="true" t="shared" si="6" ref="AD8:AE14">IF(AB8&lt;&gt;0,-(AB8-X8)/AB8,"")</f>
        <v>0</v>
      </c>
      <c r="AE8" s="89">
        <f t="shared" si="6"/>
        <v>0</v>
      </c>
      <c r="AF8" s="94">
        <v>35291422.98</v>
      </c>
      <c r="AG8" s="95">
        <v>3143584</v>
      </c>
    </row>
    <row r="9" spans="1:33" s="48" customFormat="1" ht="11.25">
      <c r="A9" s="49">
        <v>3</v>
      </c>
      <c r="B9" s="60"/>
      <c r="C9" s="58" t="s">
        <v>30</v>
      </c>
      <c r="D9" s="59"/>
      <c r="E9" s="52" t="s">
        <v>32</v>
      </c>
      <c r="F9" s="66">
        <v>42734</v>
      </c>
      <c r="G9" s="51" t="s">
        <v>31</v>
      </c>
      <c r="H9" s="72">
        <v>239</v>
      </c>
      <c r="I9" s="72">
        <v>237</v>
      </c>
      <c r="J9" s="73">
        <v>237</v>
      </c>
      <c r="K9" s="75">
        <v>2</v>
      </c>
      <c r="L9" s="76">
        <v>192740</v>
      </c>
      <c r="M9" s="77">
        <v>13124</v>
      </c>
      <c r="N9" s="76">
        <v>334297</v>
      </c>
      <c r="O9" s="77">
        <v>22025</v>
      </c>
      <c r="P9" s="76">
        <v>418976</v>
      </c>
      <c r="Q9" s="77">
        <v>27729</v>
      </c>
      <c r="R9" s="78">
        <f t="shared" si="0"/>
        <v>946013</v>
      </c>
      <c r="S9" s="79">
        <f t="shared" si="1"/>
        <v>62878</v>
      </c>
      <c r="T9" s="80">
        <f t="shared" si="2"/>
        <v>265.30801687763716</v>
      </c>
      <c r="U9" s="81">
        <f t="shared" si="3"/>
        <v>15.04521454244728</v>
      </c>
      <c r="V9" s="82">
        <v>1524528</v>
      </c>
      <c r="W9" s="83">
        <v>101872</v>
      </c>
      <c r="X9" s="84">
        <v>2339635</v>
      </c>
      <c r="Y9" s="85">
        <v>165347</v>
      </c>
      <c r="Z9" s="80">
        <f t="shared" si="4"/>
        <v>697.6666666666666</v>
      </c>
      <c r="AA9" s="81">
        <f t="shared" si="5"/>
        <v>14.149848500426376</v>
      </c>
      <c r="AB9" s="87">
        <v>2339635</v>
      </c>
      <c r="AC9" s="88">
        <v>165347</v>
      </c>
      <c r="AD9" s="89">
        <f t="shared" si="6"/>
        <v>0</v>
      </c>
      <c r="AE9" s="89">
        <f t="shared" si="6"/>
        <v>0</v>
      </c>
      <c r="AF9" s="92">
        <v>3285648</v>
      </c>
      <c r="AG9" s="93">
        <v>228225</v>
      </c>
    </row>
    <row r="10" spans="1:33" s="48" customFormat="1" ht="11.25">
      <c r="A10" s="49">
        <v>4</v>
      </c>
      <c r="B10" s="60"/>
      <c r="C10" s="58" t="s">
        <v>38</v>
      </c>
      <c r="D10" s="59"/>
      <c r="E10" s="52" t="s">
        <v>38</v>
      </c>
      <c r="F10" s="66">
        <v>42727</v>
      </c>
      <c r="G10" s="51" t="s">
        <v>31</v>
      </c>
      <c r="H10" s="72">
        <v>341</v>
      </c>
      <c r="I10" s="72">
        <v>332</v>
      </c>
      <c r="J10" s="73">
        <v>332</v>
      </c>
      <c r="K10" s="75">
        <v>3</v>
      </c>
      <c r="L10" s="76">
        <v>137631</v>
      </c>
      <c r="M10" s="77">
        <v>11606</v>
      </c>
      <c r="N10" s="76">
        <v>261200</v>
      </c>
      <c r="O10" s="77">
        <v>21663</v>
      </c>
      <c r="P10" s="76">
        <v>317396</v>
      </c>
      <c r="Q10" s="77">
        <v>25663</v>
      </c>
      <c r="R10" s="78">
        <f t="shared" si="0"/>
        <v>716227</v>
      </c>
      <c r="S10" s="79">
        <f t="shared" si="1"/>
        <v>58932</v>
      </c>
      <c r="T10" s="80">
        <f t="shared" si="2"/>
        <v>177.50602409638554</v>
      </c>
      <c r="U10" s="81">
        <f t="shared" si="3"/>
        <v>12.1534480418109</v>
      </c>
      <c r="V10" s="82">
        <v>1186215</v>
      </c>
      <c r="W10" s="83">
        <v>97949</v>
      </c>
      <c r="X10" s="84">
        <v>1798487</v>
      </c>
      <c r="Y10" s="85">
        <v>155128</v>
      </c>
      <c r="Z10" s="80">
        <f t="shared" si="4"/>
        <v>467.2530120481928</v>
      </c>
      <c r="AA10" s="81">
        <f t="shared" si="5"/>
        <v>11.59356789232118</v>
      </c>
      <c r="AB10" s="87">
        <v>1798487</v>
      </c>
      <c r="AC10" s="88">
        <v>155128</v>
      </c>
      <c r="AD10" s="89">
        <f t="shared" si="6"/>
        <v>0</v>
      </c>
      <c r="AE10" s="89">
        <f t="shared" si="6"/>
        <v>0</v>
      </c>
      <c r="AF10" s="92">
        <v>5150066</v>
      </c>
      <c r="AG10" s="93">
        <v>440981</v>
      </c>
    </row>
    <row r="11" spans="1:33" s="48" customFormat="1" ht="11.25">
      <c r="A11" s="49">
        <v>5</v>
      </c>
      <c r="B11" s="63"/>
      <c r="C11" s="58" t="s">
        <v>35</v>
      </c>
      <c r="D11" s="96" t="s">
        <v>36</v>
      </c>
      <c r="E11" s="52" t="s">
        <v>35</v>
      </c>
      <c r="F11" s="66">
        <v>42727</v>
      </c>
      <c r="G11" s="51" t="s">
        <v>37</v>
      </c>
      <c r="H11" s="72">
        <v>270</v>
      </c>
      <c r="I11" s="72">
        <v>253</v>
      </c>
      <c r="J11" s="73">
        <v>293</v>
      </c>
      <c r="K11" s="75">
        <v>3</v>
      </c>
      <c r="L11" s="76">
        <v>141799</v>
      </c>
      <c r="M11" s="77">
        <v>10313</v>
      </c>
      <c r="N11" s="76">
        <v>255470.5</v>
      </c>
      <c r="O11" s="77">
        <v>18498</v>
      </c>
      <c r="P11" s="76">
        <v>285869.04</v>
      </c>
      <c r="Q11" s="77">
        <v>20468</v>
      </c>
      <c r="R11" s="78">
        <f t="shared" si="0"/>
        <v>683138.54</v>
      </c>
      <c r="S11" s="79">
        <f t="shared" si="1"/>
        <v>49279</v>
      </c>
      <c r="T11" s="80">
        <f t="shared" si="2"/>
        <v>168.1877133105802</v>
      </c>
      <c r="U11" s="81">
        <f t="shared" si="3"/>
        <v>13.862670508735974</v>
      </c>
      <c r="V11" s="82">
        <v>1197704.58</v>
      </c>
      <c r="W11" s="83">
        <v>88698</v>
      </c>
      <c r="X11" s="84">
        <v>1769301</v>
      </c>
      <c r="Y11" s="86">
        <v>136977</v>
      </c>
      <c r="Z11" s="80">
        <f t="shared" si="4"/>
        <v>467.49829351535834</v>
      </c>
      <c r="AA11" s="81">
        <f t="shared" si="5"/>
        <v>12.916774348978295</v>
      </c>
      <c r="AB11" s="87">
        <v>1769301</v>
      </c>
      <c r="AC11" s="88">
        <v>136977</v>
      </c>
      <c r="AD11" s="89">
        <f t="shared" si="6"/>
        <v>0</v>
      </c>
      <c r="AE11" s="89">
        <f t="shared" si="6"/>
        <v>0</v>
      </c>
      <c r="AF11" s="92">
        <v>6416804.99</v>
      </c>
      <c r="AG11" s="93">
        <v>486176</v>
      </c>
    </row>
    <row r="12" spans="1:33" s="48" customFormat="1" ht="11.25">
      <c r="A12" s="49">
        <v>6</v>
      </c>
      <c r="B12" s="60"/>
      <c r="C12" s="61" t="s">
        <v>39</v>
      </c>
      <c r="D12" s="62"/>
      <c r="E12" s="50" t="s">
        <v>39</v>
      </c>
      <c r="F12" s="47">
        <v>42706</v>
      </c>
      <c r="G12" s="51" t="s">
        <v>34</v>
      </c>
      <c r="H12" s="74">
        <v>327</v>
      </c>
      <c r="I12" s="74">
        <v>276</v>
      </c>
      <c r="J12" s="73">
        <v>276</v>
      </c>
      <c r="K12" s="75">
        <v>6</v>
      </c>
      <c r="L12" s="76">
        <v>93898.49</v>
      </c>
      <c r="M12" s="77">
        <v>7582</v>
      </c>
      <c r="N12" s="76">
        <v>192301.28</v>
      </c>
      <c r="O12" s="77">
        <v>15381</v>
      </c>
      <c r="P12" s="76">
        <v>263047.54</v>
      </c>
      <c r="Q12" s="77">
        <v>20809</v>
      </c>
      <c r="R12" s="78">
        <f t="shared" si="0"/>
        <v>549247.31</v>
      </c>
      <c r="S12" s="79">
        <f t="shared" si="1"/>
        <v>43772</v>
      </c>
      <c r="T12" s="80">
        <f t="shared" si="2"/>
        <v>158.59420289855072</v>
      </c>
      <c r="U12" s="81">
        <f t="shared" si="3"/>
        <v>12.547914420177284</v>
      </c>
      <c r="V12" s="82">
        <v>1156347.44</v>
      </c>
      <c r="W12" s="83">
        <v>94638</v>
      </c>
      <c r="X12" s="84">
        <v>1667330.96</v>
      </c>
      <c r="Y12" s="86">
        <v>142178</v>
      </c>
      <c r="Z12" s="80">
        <f t="shared" si="4"/>
        <v>515.1376811594203</v>
      </c>
      <c r="AA12" s="81">
        <f t="shared" si="5"/>
        <v>11.727067197456709</v>
      </c>
      <c r="AB12" s="90">
        <v>1667330.96</v>
      </c>
      <c r="AC12" s="91">
        <v>142178</v>
      </c>
      <c r="AD12" s="89">
        <f t="shared" si="6"/>
        <v>0</v>
      </c>
      <c r="AE12" s="89">
        <f t="shared" si="6"/>
        <v>0</v>
      </c>
      <c r="AF12" s="94">
        <v>21104584.22</v>
      </c>
      <c r="AG12" s="95">
        <v>1814463</v>
      </c>
    </row>
    <row r="13" spans="1:33" s="48" customFormat="1" ht="11.25">
      <c r="A13" s="49">
        <v>7</v>
      </c>
      <c r="B13" s="63"/>
      <c r="C13" s="58" t="s">
        <v>42</v>
      </c>
      <c r="D13" s="59" t="s">
        <v>43</v>
      </c>
      <c r="E13" s="52" t="s">
        <v>44</v>
      </c>
      <c r="F13" s="66">
        <v>42734</v>
      </c>
      <c r="G13" s="51" t="s">
        <v>37</v>
      </c>
      <c r="H13" s="72">
        <v>126</v>
      </c>
      <c r="I13" s="72">
        <v>84</v>
      </c>
      <c r="J13" s="73">
        <v>84</v>
      </c>
      <c r="K13" s="75">
        <v>2</v>
      </c>
      <c r="L13" s="76">
        <v>79250.5</v>
      </c>
      <c r="M13" s="77">
        <v>5364</v>
      </c>
      <c r="N13" s="76">
        <v>109400</v>
      </c>
      <c r="O13" s="77">
        <v>6786</v>
      </c>
      <c r="P13" s="76">
        <v>121148.5</v>
      </c>
      <c r="Q13" s="77">
        <v>7704</v>
      </c>
      <c r="R13" s="78">
        <f t="shared" si="0"/>
        <v>309799</v>
      </c>
      <c r="S13" s="79">
        <f t="shared" si="1"/>
        <v>19854</v>
      </c>
      <c r="T13" s="80">
        <f t="shared" si="2"/>
        <v>236.35714285714286</v>
      </c>
      <c r="U13" s="81">
        <f t="shared" si="3"/>
        <v>15.603858164601592</v>
      </c>
      <c r="V13" s="82">
        <v>327701.46</v>
      </c>
      <c r="W13" s="83">
        <v>22506</v>
      </c>
      <c r="X13" s="84">
        <v>614342.4</v>
      </c>
      <c r="Y13" s="86">
        <v>45959</v>
      </c>
      <c r="Z13" s="80">
        <f t="shared" si="4"/>
        <v>547.1309523809524</v>
      </c>
      <c r="AA13" s="81">
        <f t="shared" si="5"/>
        <v>13.367183794251398</v>
      </c>
      <c r="AB13" s="87">
        <v>614342.4</v>
      </c>
      <c r="AC13" s="88">
        <v>45959</v>
      </c>
      <c r="AD13" s="89">
        <f t="shared" si="6"/>
        <v>0</v>
      </c>
      <c r="AE13" s="89">
        <f t="shared" si="6"/>
        <v>0</v>
      </c>
      <c r="AF13" s="92">
        <v>924141.46</v>
      </c>
      <c r="AG13" s="93">
        <v>65813</v>
      </c>
    </row>
    <row r="14" spans="1:33" s="48" customFormat="1" ht="11.25">
      <c r="A14" s="49">
        <v>8</v>
      </c>
      <c r="B14" s="60"/>
      <c r="C14" s="61" t="s">
        <v>46</v>
      </c>
      <c r="D14" s="62"/>
      <c r="E14" s="50" t="s">
        <v>47</v>
      </c>
      <c r="F14" s="47">
        <v>42727</v>
      </c>
      <c r="G14" s="51" t="s">
        <v>34</v>
      </c>
      <c r="H14" s="74">
        <v>123</v>
      </c>
      <c r="I14" s="74">
        <v>122</v>
      </c>
      <c r="J14" s="73">
        <v>122</v>
      </c>
      <c r="K14" s="75">
        <v>3</v>
      </c>
      <c r="L14" s="76">
        <v>15761.5</v>
      </c>
      <c r="M14" s="77">
        <v>1417</v>
      </c>
      <c r="N14" s="76">
        <v>55434.5</v>
      </c>
      <c r="O14" s="77">
        <v>4234</v>
      </c>
      <c r="P14" s="76">
        <v>81444.14</v>
      </c>
      <c r="Q14" s="77">
        <v>6105</v>
      </c>
      <c r="R14" s="78">
        <f t="shared" si="0"/>
        <v>152640.14</v>
      </c>
      <c r="S14" s="79">
        <f t="shared" si="1"/>
        <v>11756</v>
      </c>
      <c r="T14" s="80">
        <f t="shared" si="2"/>
        <v>96.36065573770492</v>
      </c>
      <c r="U14" s="81">
        <f t="shared" si="3"/>
        <v>12.984020074855394</v>
      </c>
      <c r="V14" s="82">
        <v>256206.28</v>
      </c>
      <c r="W14" s="83">
        <v>20231</v>
      </c>
      <c r="X14" s="84">
        <v>323592.28</v>
      </c>
      <c r="Y14" s="86">
        <v>26799</v>
      </c>
      <c r="Z14" s="80">
        <f t="shared" si="4"/>
        <v>219.6639344262295</v>
      </c>
      <c r="AA14" s="81">
        <f t="shared" si="5"/>
        <v>12.07478935781186</v>
      </c>
      <c r="AB14" s="90">
        <v>323592.28</v>
      </c>
      <c r="AC14" s="91">
        <v>26799</v>
      </c>
      <c r="AD14" s="89">
        <f t="shared" si="6"/>
        <v>0</v>
      </c>
      <c r="AE14" s="89">
        <f t="shared" si="6"/>
        <v>0</v>
      </c>
      <c r="AF14" s="94">
        <v>980444.16</v>
      </c>
      <c r="AG14" s="95">
        <v>78732</v>
      </c>
    </row>
    <row r="15" spans="1:33" s="48" customFormat="1" ht="11.25">
      <c r="A15" s="49">
        <v>9</v>
      </c>
      <c r="B15" s="57" t="s">
        <v>29</v>
      </c>
      <c r="C15" s="61" t="s">
        <v>100</v>
      </c>
      <c r="D15" s="62" t="s">
        <v>97</v>
      </c>
      <c r="E15" s="50" t="s">
        <v>100</v>
      </c>
      <c r="F15" s="47">
        <v>42741</v>
      </c>
      <c r="G15" s="51" t="s">
        <v>58</v>
      </c>
      <c r="H15" s="74">
        <v>35</v>
      </c>
      <c r="I15" s="74">
        <v>35</v>
      </c>
      <c r="J15" s="73">
        <v>35</v>
      </c>
      <c r="K15" s="75">
        <v>1</v>
      </c>
      <c r="L15" s="76">
        <v>33295</v>
      </c>
      <c r="M15" s="77">
        <v>2147</v>
      </c>
      <c r="N15" s="76">
        <v>52751.28</v>
      </c>
      <c r="O15" s="77">
        <v>3222</v>
      </c>
      <c r="P15" s="76">
        <v>72484.5</v>
      </c>
      <c r="Q15" s="77">
        <v>4621</v>
      </c>
      <c r="R15" s="78">
        <f t="shared" si="0"/>
        <v>158530.78</v>
      </c>
      <c r="S15" s="79">
        <f t="shared" si="1"/>
        <v>9990</v>
      </c>
      <c r="T15" s="80">
        <f t="shared" si="2"/>
        <v>285.42857142857144</v>
      </c>
      <c r="U15" s="81">
        <f t="shared" si="3"/>
        <v>15.868946946946947</v>
      </c>
      <c r="V15" s="82"/>
      <c r="W15" s="83"/>
      <c r="X15" s="84"/>
      <c r="Y15" s="86"/>
      <c r="Z15" s="80"/>
      <c r="AA15" s="81"/>
      <c r="AB15" s="90"/>
      <c r="AC15" s="91"/>
      <c r="AD15" s="89"/>
      <c r="AE15" s="89"/>
      <c r="AF15" s="94">
        <v>159482.78</v>
      </c>
      <c r="AG15" s="95">
        <v>10096</v>
      </c>
    </row>
    <row r="16" spans="1:33" s="48" customFormat="1" ht="11.25">
      <c r="A16" s="49">
        <v>10</v>
      </c>
      <c r="B16" s="63"/>
      <c r="C16" s="58" t="s">
        <v>48</v>
      </c>
      <c r="D16" s="59" t="s">
        <v>49</v>
      </c>
      <c r="E16" s="52" t="s">
        <v>104</v>
      </c>
      <c r="F16" s="66">
        <v>42734</v>
      </c>
      <c r="G16" s="51" t="s">
        <v>37</v>
      </c>
      <c r="H16" s="72">
        <v>162</v>
      </c>
      <c r="I16" s="72">
        <v>118</v>
      </c>
      <c r="J16" s="73">
        <v>118</v>
      </c>
      <c r="K16" s="75">
        <v>2</v>
      </c>
      <c r="L16" s="76">
        <v>7327.5</v>
      </c>
      <c r="M16" s="77">
        <v>739</v>
      </c>
      <c r="N16" s="76">
        <v>29616</v>
      </c>
      <c r="O16" s="77">
        <v>2591</v>
      </c>
      <c r="P16" s="76">
        <v>44809</v>
      </c>
      <c r="Q16" s="77">
        <v>3889</v>
      </c>
      <c r="R16" s="78">
        <f t="shared" si="0"/>
        <v>81752.5</v>
      </c>
      <c r="S16" s="79">
        <f t="shared" si="1"/>
        <v>7219</v>
      </c>
      <c r="T16" s="80">
        <f t="shared" si="2"/>
        <v>61.17796610169491</v>
      </c>
      <c r="U16" s="81">
        <f t="shared" si="3"/>
        <v>11.324629450062336</v>
      </c>
      <c r="V16" s="82">
        <v>161757.08000000002</v>
      </c>
      <c r="W16" s="83">
        <v>13872</v>
      </c>
      <c r="X16" s="84">
        <v>206758.7</v>
      </c>
      <c r="Y16" s="86">
        <v>18797</v>
      </c>
      <c r="Z16" s="80">
        <f>Y16/J16</f>
        <v>159.29661016949152</v>
      </c>
      <c r="AA16" s="81">
        <f>X16/Y16</f>
        <v>10.999558440176624</v>
      </c>
      <c r="AB16" s="87">
        <v>206758.7</v>
      </c>
      <c r="AC16" s="88">
        <v>18797</v>
      </c>
      <c r="AD16" s="89">
        <f aca="true" t="shared" si="7" ref="AD16:AE20">IF(AB16&lt;&gt;0,-(AB16-X16)/AB16,"")</f>
        <v>0</v>
      </c>
      <c r="AE16" s="89">
        <f t="shared" si="7"/>
        <v>0</v>
      </c>
      <c r="AF16" s="92">
        <v>288511.17</v>
      </c>
      <c r="AG16" s="93">
        <v>26016</v>
      </c>
    </row>
    <row r="17" spans="1:33" s="48" customFormat="1" ht="11.25">
      <c r="A17" s="49">
        <v>11</v>
      </c>
      <c r="B17" s="60"/>
      <c r="C17" s="58" t="s">
        <v>40</v>
      </c>
      <c r="D17" s="59"/>
      <c r="E17" s="52" t="s">
        <v>41</v>
      </c>
      <c r="F17" s="66">
        <v>42718</v>
      </c>
      <c r="G17" s="51" t="s">
        <v>31</v>
      </c>
      <c r="H17" s="72">
        <v>298</v>
      </c>
      <c r="I17" s="72">
        <v>54</v>
      </c>
      <c r="J17" s="73">
        <v>54</v>
      </c>
      <c r="K17" s="75">
        <v>4</v>
      </c>
      <c r="L17" s="76">
        <v>19314</v>
      </c>
      <c r="M17" s="77">
        <v>1173</v>
      </c>
      <c r="N17" s="76">
        <v>33168</v>
      </c>
      <c r="O17" s="77">
        <v>1969</v>
      </c>
      <c r="P17" s="76">
        <v>39014</v>
      </c>
      <c r="Q17" s="77">
        <v>2312</v>
      </c>
      <c r="R17" s="78">
        <f t="shared" si="0"/>
        <v>91496</v>
      </c>
      <c r="S17" s="79">
        <f t="shared" si="1"/>
        <v>5454</v>
      </c>
      <c r="T17" s="80">
        <f t="shared" si="2"/>
        <v>101</v>
      </c>
      <c r="U17" s="81">
        <f t="shared" si="3"/>
        <v>16.775944261092775</v>
      </c>
      <c r="V17" s="82">
        <v>339042</v>
      </c>
      <c r="W17" s="83">
        <v>22669</v>
      </c>
      <c r="X17" s="84">
        <v>487189</v>
      </c>
      <c r="Y17" s="85">
        <v>34609</v>
      </c>
      <c r="Z17" s="80">
        <f>Y17/J17</f>
        <v>640.9074074074074</v>
      </c>
      <c r="AA17" s="81">
        <f>X17/Y17</f>
        <v>14.076945303244822</v>
      </c>
      <c r="AB17" s="87">
        <v>487189</v>
      </c>
      <c r="AC17" s="88">
        <v>34609</v>
      </c>
      <c r="AD17" s="89">
        <f t="shared" si="7"/>
        <v>0</v>
      </c>
      <c r="AE17" s="89">
        <f t="shared" si="7"/>
        <v>0</v>
      </c>
      <c r="AF17" s="92">
        <v>6298027</v>
      </c>
      <c r="AG17" s="93">
        <v>417458</v>
      </c>
    </row>
    <row r="18" spans="1:33" s="48" customFormat="1" ht="11.25">
      <c r="A18" s="49">
        <v>12</v>
      </c>
      <c r="B18" s="63"/>
      <c r="C18" s="58" t="s">
        <v>50</v>
      </c>
      <c r="D18" s="64" t="s">
        <v>51</v>
      </c>
      <c r="E18" s="52" t="s">
        <v>52</v>
      </c>
      <c r="F18" s="66">
        <v>42727</v>
      </c>
      <c r="G18" s="51" t="s">
        <v>53</v>
      </c>
      <c r="H18" s="72">
        <v>72</v>
      </c>
      <c r="I18" s="72">
        <v>29</v>
      </c>
      <c r="J18" s="73">
        <v>29</v>
      </c>
      <c r="K18" s="75">
        <v>3</v>
      </c>
      <c r="L18" s="76">
        <v>11973</v>
      </c>
      <c r="M18" s="77">
        <v>717</v>
      </c>
      <c r="N18" s="76">
        <v>22375</v>
      </c>
      <c r="O18" s="77">
        <v>1243</v>
      </c>
      <c r="P18" s="76">
        <v>28544</v>
      </c>
      <c r="Q18" s="77">
        <v>1641</v>
      </c>
      <c r="R18" s="78">
        <f t="shared" si="0"/>
        <v>62892</v>
      </c>
      <c r="S18" s="79">
        <f t="shared" si="1"/>
        <v>3601</v>
      </c>
      <c r="T18" s="80">
        <f t="shared" si="2"/>
        <v>124.17241379310344</v>
      </c>
      <c r="U18" s="81">
        <f t="shared" si="3"/>
        <v>17.46514856984171</v>
      </c>
      <c r="V18" s="82">
        <v>157540</v>
      </c>
      <c r="W18" s="83">
        <v>10783</v>
      </c>
      <c r="X18" s="84">
        <v>282570</v>
      </c>
      <c r="Y18" s="86">
        <v>20733</v>
      </c>
      <c r="Z18" s="80">
        <f>Y18/J18</f>
        <v>714.9310344827586</v>
      </c>
      <c r="AA18" s="81">
        <f>X18/Y18</f>
        <v>13.628997250759658</v>
      </c>
      <c r="AB18" s="87">
        <v>282570</v>
      </c>
      <c r="AC18" s="88">
        <v>20733</v>
      </c>
      <c r="AD18" s="89">
        <f t="shared" si="7"/>
        <v>0</v>
      </c>
      <c r="AE18" s="89">
        <f t="shared" si="7"/>
        <v>0</v>
      </c>
      <c r="AF18" s="92">
        <v>873710</v>
      </c>
      <c r="AG18" s="93">
        <v>63078</v>
      </c>
    </row>
    <row r="19" spans="1:33" s="48" customFormat="1" ht="11.25">
      <c r="A19" s="49">
        <v>13</v>
      </c>
      <c r="B19" s="60"/>
      <c r="C19" s="58" t="s">
        <v>45</v>
      </c>
      <c r="D19" s="59"/>
      <c r="E19" s="52" t="s">
        <v>45</v>
      </c>
      <c r="F19" s="66">
        <v>42699</v>
      </c>
      <c r="G19" s="51" t="s">
        <v>31</v>
      </c>
      <c r="H19" s="72">
        <v>348</v>
      </c>
      <c r="I19" s="72">
        <v>31</v>
      </c>
      <c r="J19" s="73">
        <v>31</v>
      </c>
      <c r="K19" s="75">
        <v>7</v>
      </c>
      <c r="L19" s="76">
        <v>7318</v>
      </c>
      <c r="M19" s="77">
        <v>618</v>
      </c>
      <c r="N19" s="76">
        <v>13084</v>
      </c>
      <c r="O19" s="77">
        <v>1017</v>
      </c>
      <c r="P19" s="76">
        <v>21895</v>
      </c>
      <c r="Q19" s="77">
        <v>1602</v>
      </c>
      <c r="R19" s="78">
        <f t="shared" si="0"/>
        <v>42297</v>
      </c>
      <c r="S19" s="79">
        <f t="shared" si="1"/>
        <v>3237</v>
      </c>
      <c r="T19" s="80">
        <f t="shared" si="2"/>
        <v>104.41935483870968</v>
      </c>
      <c r="U19" s="81">
        <f t="shared" si="3"/>
        <v>13.06672845227062</v>
      </c>
      <c r="V19" s="82">
        <v>261913</v>
      </c>
      <c r="W19" s="83">
        <v>20387</v>
      </c>
      <c r="X19" s="84">
        <v>396361</v>
      </c>
      <c r="Y19" s="85">
        <v>32465</v>
      </c>
      <c r="Z19" s="80">
        <f>Y19/J19</f>
        <v>1047.258064516129</v>
      </c>
      <c r="AA19" s="81">
        <f>X19/Y19</f>
        <v>12.208871091945172</v>
      </c>
      <c r="AB19" s="87">
        <v>396361</v>
      </c>
      <c r="AC19" s="88">
        <v>32465</v>
      </c>
      <c r="AD19" s="89">
        <f t="shared" si="7"/>
        <v>0</v>
      </c>
      <c r="AE19" s="89">
        <f t="shared" si="7"/>
        <v>0</v>
      </c>
      <c r="AF19" s="92">
        <v>15154164</v>
      </c>
      <c r="AG19" s="93">
        <v>1346930</v>
      </c>
    </row>
    <row r="20" spans="1:33" s="48" customFormat="1" ht="11.25">
      <c r="A20" s="49">
        <v>14</v>
      </c>
      <c r="B20" s="60"/>
      <c r="C20" s="61" t="s">
        <v>56</v>
      </c>
      <c r="D20" s="65" t="s">
        <v>36</v>
      </c>
      <c r="E20" s="50" t="s">
        <v>57</v>
      </c>
      <c r="F20" s="47">
        <v>42734</v>
      </c>
      <c r="G20" s="51" t="s">
        <v>58</v>
      </c>
      <c r="H20" s="74">
        <v>78</v>
      </c>
      <c r="I20" s="74">
        <v>46</v>
      </c>
      <c r="J20" s="73">
        <v>46</v>
      </c>
      <c r="K20" s="75">
        <v>2</v>
      </c>
      <c r="L20" s="76">
        <v>6747</v>
      </c>
      <c r="M20" s="77">
        <v>604</v>
      </c>
      <c r="N20" s="76">
        <v>11490</v>
      </c>
      <c r="O20" s="77">
        <v>1091</v>
      </c>
      <c r="P20" s="76">
        <v>14910.5</v>
      </c>
      <c r="Q20" s="77">
        <v>1293</v>
      </c>
      <c r="R20" s="78">
        <f t="shared" si="0"/>
        <v>33147.5</v>
      </c>
      <c r="S20" s="79">
        <f t="shared" si="1"/>
        <v>2988</v>
      </c>
      <c r="T20" s="80">
        <f t="shared" si="2"/>
        <v>64.95652173913044</v>
      </c>
      <c r="U20" s="81">
        <f t="shared" si="3"/>
        <v>11.093540829986614</v>
      </c>
      <c r="V20" s="82">
        <v>88475.62</v>
      </c>
      <c r="W20" s="83">
        <v>7812</v>
      </c>
      <c r="X20" s="84">
        <v>136301.87</v>
      </c>
      <c r="Y20" s="85">
        <v>12551</v>
      </c>
      <c r="Z20" s="80">
        <f>Y20/J20</f>
        <v>272.8478260869565</v>
      </c>
      <c r="AA20" s="81">
        <f>X20/Y20</f>
        <v>10.859841446896661</v>
      </c>
      <c r="AB20" s="90">
        <v>136301.87</v>
      </c>
      <c r="AC20" s="91">
        <v>12551</v>
      </c>
      <c r="AD20" s="89">
        <f t="shared" si="7"/>
        <v>0</v>
      </c>
      <c r="AE20" s="89">
        <f t="shared" si="7"/>
        <v>0</v>
      </c>
      <c r="AF20" s="92">
        <v>169449.37</v>
      </c>
      <c r="AG20" s="93">
        <v>15539</v>
      </c>
    </row>
    <row r="21" spans="1:33" s="48" customFormat="1" ht="11.25">
      <c r="A21" s="49">
        <v>15</v>
      </c>
      <c r="B21" s="57" t="s">
        <v>29</v>
      </c>
      <c r="C21" s="61" t="s">
        <v>101</v>
      </c>
      <c r="D21" s="62" t="s">
        <v>67</v>
      </c>
      <c r="E21" s="50" t="s">
        <v>102</v>
      </c>
      <c r="F21" s="47">
        <v>42741</v>
      </c>
      <c r="G21" s="51" t="s">
        <v>69</v>
      </c>
      <c r="H21" s="74">
        <v>14</v>
      </c>
      <c r="I21" s="74">
        <v>14</v>
      </c>
      <c r="J21" s="73">
        <v>14</v>
      </c>
      <c r="K21" s="75">
        <v>1</v>
      </c>
      <c r="L21" s="76">
        <v>8171.5</v>
      </c>
      <c r="M21" s="77">
        <v>507</v>
      </c>
      <c r="N21" s="76">
        <v>9607.5</v>
      </c>
      <c r="O21" s="77">
        <v>584</v>
      </c>
      <c r="P21" s="76">
        <v>14354</v>
      </c>
      <c r="Q21" s="77">
        <v>842</v>
      </c>
      <c r="R21" s="78">
        <f t="shared" si="0"/>
        <v>32133</v>
      </c>
      <c r="S21" s="79">
        <f t="shared" si="1"/>
        <v>1933</v>
      </c>
      <c r="T21" s="80">
        <f t="shared" si="2"/>
        <v>138.07142857142858</v>
      </c>
      <c r="U21" s="81">
        <f t="shared" si="3"/>
        <v>16.62338334195551</v>
      </c>
      <c r="V21" s="82"/>
      <c r="W21" s="83"/>
      <c r="X21" s="84"/>
      <c r="Y21" s="86"/>
      <c r="Z21" s="80"/>
      <c r="AA21" s="81"/>
      <c r="AB21" s="90"/>
      <c r="AC21" s="91"/>
      <c r="AD21" s="89"/>
      <c r="AE21" s="89"/>
      <c r="AF21" s="94">
        <v>32133</v>
      </c>
      <c r="AG21" s="95">
        <v>1933</v>
      </c>
    </row>
    <row r="22" spans="1:33" s="48" customFormat="1" ht="11.25">
      <c r="A22" s="49">
        <v>16</v>
      </c>
      <c r="B22" s="63"/>
      <c r="C22" s="58" t="s">
        <v>92</v>
      </c>
      <c r="D22" s="59"/>
      <c r="E22" s="52" t="s">
        <v>93</v>
      </c>
      <c r="F22" s="66">
        <v>42636</v>
      </c>
      <c r="G22" s="51" t="s">
        <v>53</v>
      </c>
      <c r="H22" s="72">
        <v>254</v>
      </c>
      <c r="I22" s="72">
        <v>1</v>
      </c>
      <c r="J22" s="73">
        <v>1</v>
      </c>
      <c r="K22" s="75">
        <v>13</v>
      </c>
      <c r="L22" s="76">
        <v>3570</v>
      </c>
      <c r="M22" s="77">
        <v>595</v>
      </c>
      <c r="N22" s="76">
        <v>3570</v>
      </c>
      <c r="O22" s="77">
        <v>595</v>
      </c>
      <c r="P22" s="76">
        <v>3570</v>
      </c>
      <c r="Q22" s="77">
        <v>595</v>
      </c>
      <c r="R22" s="78">
        <f t="shared" si="0"/>
        <v>10710</v>
      </c>
      <c r="S22" s="79">
        <f t="shared" si="1"/>
        <v>1785</v>
      </c>
      <c r="T22" s="80">
        <f t="shared" si="2"/>
        <v>1785</v>
      </c>
      <c r="U22" s="81">
        <f t="shared" si="3"/>
        <v>6</v>
      </c>
      <c r="V22" s="82">
        <v>459</v>
      </c>
      <c r="W22" s="83">
        <v>64</v>
      </c>
      <c r="X22" s="84">
        <v>802</v>
      </c>
      <c r="Y22" s="86">
        <v>113</v>
      </c>
      <c r="Z22" s="80">
        <f>Y22/J22</f>
        <v>113</v>
      </c>
      <c r="AA22" s="81">
        <f>X22/Y22</f>
        <v>7.097345132743363</v>
      </c>
      <c r="AB22" s="87">
        <v>802</v>
      </c>
      <c r="AC22" s="88">
        <v>113</v>
      </c>
      <c r="AD22" s="89">
        <f>IF(AB22&lt;&gt;0,-(AB22-X22)/AB22,"")</f>
        <v>0</v>
      </c>
      <c r="AE22" s="89">
        <f>IF(AC22&lt;&gt;0,-(AC22-Y22)/AC22,"")</f>
        <v>0</v>
      </c>
      <c r="AF22" s="92">
        <v>3014845</v>
      </c>
      <c r="AG22" s="93">
        <v>250011</v>
      </c>
    </row>
    <row r="23" spans="1:33" s="48" customFormat="1" ht="11.25">
      <c r="A23" s="49">
        <v>17</v>
      </c>
      <c r="B23" s="57" t="s">
        <v>29</v>
      </c>
      <c r="C23" s="58" t="s">
        <v>105</v>
      </c>
      <c r="D23" s="59"/>
      <c r="E23" s="52" t="s">
        <v>105</v>
      </c>
      <c r="F23" s="66">
        <v>42741</v>
      </c>
      <c r="G23" s="51" t="s">
        <v>31</v>
      </c>
      <c r="H23" s="72">
        <v>12</v>
      </c>
      <c r="I23" s="72">
        <v>12</v>
      </c>
      <c r="J23" s="73">
        <v>12</v>
      </c>
      <c r="K23" s="75">
        <v>1</v>
      </c>
      <c r="L23" s="76">
        <v>5544</v>
      </c>
      <c r="M23" s="77">
        <v>365</v>
      </c>
      <c r="N23" s="76">
        <v>9426</v>
      </c>
      <c r="O23" s="77">
        <v>609</v>
      </c>
      <c r="P23" s="76">
        <v>10918</v>
      </c>
      <c r="Q23" s="77">
        <v>661</v>
      </c>
      <c r="R23" s="78">
        <f t="shared" si="0"/>
        <v>25888</v>
      </c>
      <c r="S23" s="79">
        <f t="shared" si="1"/>
        <v>1635</v>
      </c>
      <c r="T23" s="80">
        <f t="shared" si="2"/>
        <v>136.25</v>
      </c>
      <c r="U23" s="81">
        <f t="shared" si="3"/>
        <v>15.833639143730887</v>
      </c>
      <c r="V23" s="82"/>
      <c r="W23" s="83"/>
      <c r="X23" s="84"/>
      <c r="Y23" s="85"/>
      <c r="Z23" s="80"/>
      <c r="AA23" s="81"/>
      <c r="AB23" s="87"/>
      <c r="AC23" s="88"/>
      <c r="AD23" s="89"/>
      <c r="AE23" s="89"/>
      <c r="AF23" s="92">
        <v>25888</v>
      </c>
      <c r="AG23" s="93">
        <v>1635</v>
      </c>
    </row>
    <row r="24" spans="1:33" s="48" customFormat="1" ht="11.25">
      <c r="A24" s="49">
        <v>18</v>
      </c>
      <c r="B24" s="60"/>
      <c r="C24" s="61" t="s">
        <v>71</v>
      </c>
      <c r="D24" s="62"/>
      <c r="E24" s="50" t="s">
        <v>72</v>
      </c>
      <c r="F24" s="47">
        <v>42734</v>
      </c>
      <c r="G24" s="51" t="s">
        <v>99</v>
      </c>
      <c r="H24" s="74">
        <v>8</v>
      </c>
      <c r="I24" s="74">
        <v>12</v>
      </c>
      <c r="J24" s="73">
        <v>12</v>
      </c>
      <c r="K24" s="75">
        <v>2</v>
      </c>
      <c r="L24" s="76">
        <v>3979.5</v>
      </c>
      <c r="M24" s="77">
        <v>334</v>
      </c>
      <c r="N24" s="76">
        <v>5590</v>
      </c>
      <c r="O24" s="77">
        <v>449</v>
      </c>
      <c r="P24" s="76">
        <v>7085.5</v>
      </c>
      <c r="Q24" s="77">
        <v>434</v>
      </c>
      <c r="R24" s="78">
        <f t="shared" si="0"/>
        <v>16655</v>
      </c>
      <c r="S24" s="79">
        <f t="shared" si="1"/>
        <v>1217</v>
      </c>
      <c r="T24" s="80">
        <f t="shared" si="2"/>
        <v>101.41666666666667</v>
      </c>
      <c r="U24" s="81">
        <f t="shared" si="3"/>
        <v>13.685291700903862</v>
      </c>
      <c r="V24" s="82">
        <v>16641.5</v>
      </c>
      <c r="W24" s="83">
        <v>1105</v>
      </c>
      <c r="X24" s="84">
        <v>40254.9</v>
      </c>
      <c r="Y24" s="86">
        <v>3028</v>
      </c>
      <c r="Z24" s="80">
        <f>Y24/J24</f>
        <v>252.33333333333334</v>
      </c>
      <c r="AA24" s="81">
        <f>X24/Y24</f>
        <v>13.294220607661824</v>
      </c>
      <c r="AB24" s="90">
        <v>40254.9</v>
      </c>
      <c r="AC24" s="91">
        <v>3028</v>
      </c>
      <c r="AD24" s="89">
        <f aca="true" t="shared" si="8" ref="AD24:AE28">IF(AB24&lt;&gt;0,-(AB24-X24)/AB24,"")</f>
        <v>0</v>
      </c>
      <c r="AE24" s="89">
        <f t="shared" si="8"/>
        <v>0</v>
      </c>
      <c r="AF24" s="94">
        <v>60016.9</v>
      </c>
      <c r="AG24" s="95">
        <v>4523</v>
      </c>
    </row>
    <row r="25" spans="1:33" s="48" customFormat="1" ht="11.25">
      <c r="A25" s="49">
        <v>19</v>
      </c>
      <c r="B25" s="60"/>
      <c r="C25" s="61" t="s">
        <v>70</v>
      </c>
      <c r="D25" s="62"/>
      <c r="E25" s="50" t="s">
        <v>70</v>
      </c>
      <c r="F25" s="47">
        <v>42692</v>
      </c>
      <c r="G25" s="51" t="s">
        <v>34</v>
      </c>
      <c r="H25" s="74">
        <v>356</v>
      </c>
      <c r="I25" s="74">
        <v>4</v>
      </c>
      <c r="J25" s="73">
        <v>4</v>
      </c>
      <c r="K25" s="75">
        <v>8</v>
      </c>
      <c r="L25" s="76">
        <v>1408</v>
      </c>
      <c r="M25" s="77">
        <v>178</v>
      </c>
      <c r="N25" s="76">
        <v>2934</v>
      </c>
      <c r="O25" s="77">
        <v>368</v>
      </c>
      <c r="P25" s="76">
        <v>3976</v>
      </c>
      <c r="Q25" s="77">
        <v>513</v>
      </c>
      <c r="R25" s="78">
        <f t="shared" si="0"/>
        <v>8318</v>
      </c>
      <c r="S25" s="79">
        <f t="shared" si="1"/>
        <v>1059</v>
      </c>
      <c r="T25" s="80">
        <f t="shared" si="2"/>
        <v>264.75</v>
      </c>
      <c r="U25" s="81">
        <f t="shared" si="3"/>
        <v>7.854579792256846</v>
      </c>
      <c r="V25" s="82">
        <v>23583</v>
      </c>
      <c r="W25" s="83">
        <v>2905</v>
      </c>
      <c r="X25" s="84">
        <v>33781.5</v>
      </c>
      <c r="Y25" s="86">
        <v>4172</v>
      </c>
      <c r="Z25" s="80">
        <f>Y25/J25</f>
        <v>1043</v>
      </c>
      <c r="AA25" s="81">
        <f>X25/Y25</f>
        <v>8.097195589645255</v>
      </c>
      <c r="AB25" s="90">
        <v>33781.5</v>
      </c>
      <c r="AC25" s="91">
        <v>4172</v>
      </c>
      <c r="AD25" s="89">
        <f t="shared" si="8"/>
        <v>0</v>
      </c>
      <c r="AE25" s="89">
        <f t="shared" si="8"/>
        <v>0</v>
      </c>
      <c r="AF25" s="94">
        <v>9016825.29</v>
      </c>
      <c r="AG25" s="95">
        <v>812562</v>
      </c>
    </row>
    <row r="26" spans="1:33" s="48" customFormat="1" ht="11.25">
      <c r="A26" s="49">
        <v>20</v>
      </c>
      <c r="B26" s="60"/>
      <c r="C26" s="58" t="s">
        <v>59</v>
      </c>
      <c r="D26" s="59"/>
      <c r="E26" s="52" t="s">
        <v>60</v>
      </c>
      <c r="F26" s="66">
        <v>42706</v>
      </c>
      <c r="G26" s="51" t="s">
        <v>31</v>
      </c>
      <c r="H26" s="72">
        <v>116</v>
      </c>
      <c r="I26" s="72">
        <v>7</v>
      </c>
      <c r="J26" s="73">
        <v>7</v>
      </c>
      <c r="K26" s="75">
        <v>6</v>
      </c>
      <c r="L26" s="76">
        <v>5954</v>
      </c>
      <c r="M26" s="77">
        <v>274</v>
      </c>
      <c r="N26" s="76">
        <v>7516</v>
      </c>
      <c r="O26" s="77">
        <v>331</v>
      </c>
      <c r="P26" s="76">
        <v>9386</v>
      </c>
      <c r="Q26" s="77">
        <v>428</v>
      </c>
      <c r="R26" s="78">
        <f t="shared" si="0"/>
        <v>22856</v>
      </c>
      <c r="S26" s="79">
        <f t="shared" si="1"/>
        <v>1033</v>
      </c>
      <c r="T26" s="80">
        <f t="shared" si="2"/>
        <v>147.57142857142858</v>
      </c>
      <c r="U26" s="81">
        <f t="shared" si="3"/>
        <v>22.125847047434657</v>
      </c>
      <c r="V26" s="82">
        <v>86745</v>
      </c>
      <c r="W26" s="83">
        <v>5475</v>
      </c>
      <c r="X26" s="84">
        <v>146407</v>
      </c>
      <c r="Y26" s="85">
        <v>9832</v>
      </c>
      <c r="Z26" s="80">
        <f>Y26/J26</f>
        <v>1404.5714285714287</v>
      </c>
      <c r="AA26" s="81">
        <f>X26/Y26</f>
        <v>14.89086655817738</v>
      </c>
      <c r="AB26" s="87">
        <v>146407</v>
      </c>
      <c r="AC26" s="88">
        <v>9832</v>
      </c>
      <c r="AD26" s="89">
        <f t="shared" si="8"/>
        <v>0</v>
      </c>
      <c r="AE26" s="89">
        <f t="shared" si="8"/>
        <v>0</v>
      </c>
      <c r="AF26" s="92">
        <v>3587211</v>
      </c>
      <c r="AG26" s="93">
        <v>259070</v>
      </c>
    </row>
    <row r="27" spans="1:33" s="48" customFormat="1" ht="11.25">
      <c r="A27" s="49">
        <v>21</v>
      </c>
      <c r="B27" s="60"/>
      <c r="C27" s="61" t="s">
        <v>55</v>
      </c>
      <c r="D27" s="62"/>
      <c r="E27" s="50" t="s">
        <v>55</v>
      </c>
      <c r="F27" s="47">
        <v>42720</v>
      </c>
      <c r="G27" s="51" t="s">
        <v>34</v>
      </c>
      <c r="H27" s="74">
        <v>220</v>
      </c>
      <c r="I27" s="74">
        <v>7</v>
      </c>
      <c r="J27" s="73">
        <v>7</v>
      </c>
      <c r="K27" s="75">
        <v>4</v>
      </c>
      <c r="L27" s="76">
        <v>1712</v>
      </c>
      <c r="M27" s="77">
        <v>170</v>
      </c>
      <c r="N27" s="76">
        <v>3794</v>
      </c>
      <c r="O27" s="77">
        <v>371</v>
      </c>
      <c r="P27" s="76">
        <v>3688</v>
      </c>
      <c r="Q27" s="77">
        <v>346</v>
      </c>
      <c r="R27" s="78">
        <f t="shared" si="0"/>
        <v>9194</v>
      </c>
      <c r="S27" s="79">
        <f t="shared" si="1"/>
        <v>887</v>
      </c>
      <c r="T27" s="80">
        <f t="shared" si="2"/>
        <v>126.71428571428571</v>
      </c>
      <c r="U27" s="81">
        <f t="shared" si="3"/>
        <v>10.365276211950395</v>
      </c>
      <c r="V27" s="82">
        <v>123649.32</v>
      </c>
      <c r="W27" s="83">
        <v>10065</v>
      </c>
      <c r="X27" s="84">
        <v>178069.96</v>
      </c>
      <c r="Y27" s="86">
        <v>15057</v>
      </c>
      <c r="Z27" s="80">
        <f>Y27/J27</f>
        <v>2151</v>
      </c>
      <c r="AA27" s="81">
        <f>X27/Y27</f>
        <v>11.826390383210466</v>
      </c>
      <c r="AB27" s="90">
        <v>178069.96</v>
      </c>
      <c r="AC27" s="91">
        <v>15057</v>
      </c>
      <c r="AD27" s="89">
        <f t="shared" si="8"/>
        <v>0</v>
      </c>
      <c r="AE27" s="89">
        <f t="shared" si="8"/>
        <v>0</v>
      </c>
      <c r="AF27" s="94">
        <v>1722014.54</v>
      </c>
      <c r="AG27" s="95">
        <v>148975</v>
      </c>
    </row>
    <row r="28" spans="1:33" s="48" customFormat="1" ht="11.25">
      <c r="A28" s="49">
        <v>22</v>
      </c>
      <c r="B28" s="60"/>
      <c r="C28" s="61" t="s">
        <v>66</v>
      </c>
      <c r="D28" s="65" t="s">
        <v>67</v>
      </c>
      <c r="E28" s="50" t="s">
        <v>68</v>
      </c>
      <c r="F28" s="47">
        <v>42727</v>
      </c>
      <c r="G28" s="51" t="s">
        <v>58</v>
      </c>
      <c r="H28" s="74">
        <v>24</v>
      </c>
      <c r="I28" s="74">
        <v>18</v>
      </c>
      <c r="J28" s="73">
        <v>3</v>
      </c>
      <c r="K28" s="75">
        <v>3</v>
      </c>
      <c r="L28" s="76">
        <v>2982</v>
      </c>
      <c r="M28" s="77">
        <v>153</v>
      </c>
      <c r="N28" s="76">
        <v>6246.5</v>
      </c>
      <c r="O28" s="77">
        <v>283</v>
      </c>
      <c r="P28" s="76">
        <v>7360</v>
      </c>
      <c r="Q28" s="77">
        <v>338</v>
      </c>
      <c r="R28" s="78">
        <f t="shared" si="0"/>
        <v>16588.5</v>
      </c>
      <c r="S28" s="79">
        <f t="shared" si="1"/>
        <v>774</v>
      </c>
      <c r="T28" s="80">
        <f t="shared" si="2"/>
        <v>258</v>
      </c>
      <c r="U28" s="81">
        <f t="shared" si="3"/>
        <v>21.43217054263566</v>
      </c>
      <c r="V28" s="82">
        <v>37263.5</v>
      </c>
      <c r="W28" s="83">
        <v>1933</v>
      </c>
      <c r="X28" s="84">
        <v>66379</v>
      </c>
      <c r="Y28" s="85">
        <v>3895</v>
      </c>
      <c r="Z28" s="80">
        <f>Y28/J28</f>
        <v>1298.3333333333333</v>
      </c>
      <c r="AA28" s="81">
        <f>X28/Y28</f>
        <v>17.042105263157893</v>
      </c>
      <c r="AB28" s="90">
        <v>66379</v>
      </c>
      <c r="AC28" s="91">
        <v>3895</v>
      </c>
      <c r="AD28" s="89">
        <f t="shared" si="8"/>
        <v>0</v>
      </c>
      <c r="AE28" s="89">
        <f t="shared" si="8"/>
        <v>0</v>
      </c>
      <c r="AF28" s="92">
        <v>259436.88</v>
      </c>
      <c r="AG28" s="93">
        <v>15238</v>
      </c>
    </row>
    <row r="29" spans="1:33" s="48" customFormat="1" ht="11.25">
      <c r="A29" s="49">
        <v>23</v>
      </c>
      <c r="B29" s="57" t="s">
        <v>29</v>
      </c>
      <c r="C29" s="61" t="s">
        <v>96</v>
      </c>
      <c r="D29" s="62" t="s">
        <v>97</v>
      </c>
      <c r="E29" s="50" t="s">
        <v>98</v>
      </c>
      <c r="F29" s="47">
        <v>42741</v>
      </c>
      <c r="G29" s="51" t="s">
        <v>99</v>
      </c>
      <c r="H29" s="74">
        <v>9</v>
      </c>
      <c r="I29" s="74">
        <v>9</v>
      </c>
      <c r="J29" s="73">
        <v>9</v>
      </c>
      <c r="K29" s="75">
        <v>1</v>
      </c>
      <c r="L29" s="76">
        <v>2071</v>
      </c>
      <c r="M29" s="77">
        <v>137</v>
      </c>
      <c r="N29" s="76">
        <v>2717</v>
      </c>
      <c r="O29" s="77">
        <v>187</v>
      </c>
      <c r="P29" s="76">
        <v>2971</v>
      </c>
      <c r="Q29" s="77">
        <v>182</v>
      </c>
      <c r="R29" s="78">
        <f t="shared" si="0"/>
        <v>7759</v>
      </c>
      <c r="S29" s="79">
        <f t="shared" si="1"/>
        <v>506</v>
      </c>
      <c r="T29" s="80">
        <f t="shared" si="2"/>
        <v>56.22222222222222</v>
      </c>
      <c r="U29" s="81">
        <f t="shared" si="3"/>
        <v>15.33399209486166</v>
      </c>
      <c r="V29" s="82"/>
      <c r="W29" s="83"/>
      <c r="X29" s="84"/>
      <c r="Y29" s="86"/>
      <c r="Z29" s="80"/>
      <c r="AA29" s="81"/>
      <c r="AB29" s="90"/>
      <c r="AC29" s="91"/>
      <c r="AD29" s="89"/>
      <c r="AE29" s="89"/>
      <c r="AF29" s="94">
        <v>8791</v>
      </c>
      <c r="AG29" s="95">
        <v>611</v>
      </c>
    </row>
    <row r="30" spans="1:33" s="48" customFormat="1" ht="11.25">
      <c r="A30" s="49">
        <v>24</v>
      </c>
      <c r="B30" s="60"/>
      <c r="C30" s="61" t="s">
        <v>76</v>
      </c>
      <c r="D30" s="65" t="s">
        <v>36</v>
      </c>
      <c r="E30" s="50" t="s">
        <v>76</v>
      </c>
      <c r="F30" s="47">
        <v>42720</v>
      </c>
      <c r="G30" s="51" t="s">
        <v>58</v>
      </c>
      <c r="H30" s="74">
        <v>16</v>
      </c>
      <c r="I30" s="74">
        <v>10</v>
      </c>
      <c r="J30" s="73">
        <v>10</v>
      </c>
      <c r="K30" s="75">
        <v>4</v>
      </c>
      <c r="L30" s="76">
        <v>1626.5</v>
      </c>
      <c r="M30" s="77">
        <v>117</v>
      </c>
      <c r="N30" s="76">
        <v>2159.5</v>
      </c>
      <c r="O30" s="77">
        <v>150</v>
      </c>
      <c r="P30" s="76">
        <v>2275</v>
      </c>
      <c r="Q30" s="77">
        <v>182</v>
      </c>
      <c r="R30" s="78">
        <f t="shared" si="0"/>
        <v>6061</v>
      </c>
      <c r="S30" s="79">
        <f t="shared" si="1"/>
        <v>449</v>
      </c>
      <c r="T30" s="80">
        <f t="shared" si="2"/>
        <v>44.9</v>
      </c>
      <c r="U30" s="81">
        <f t="shared" si="3"/>
        <v>13.498886414253898</v>
      </c>
      <c r="V30" s="82">
        <v>9938</v>
      </c>
      <c r="W30" s="83">
        <v>673</v>
      </c>
      <c r="X30" s="84">
        <v>21765.5</v>
      </c>
      <c r="Y30" s="85">
        <v>1553</v>
      </c>
      <c r="Z30" s="80">
        <f aca="true" t="shared" si="9" ref="Z30:Z42">Y30/J30</f>
        <v>155.3</v>
      </c>
      <c r="AA30" s="81">
        <f aca="true" t="shared" si="10" ref="AA30:AA42">X30/Y30</f>
        <v>14.01513200257566</v>
      </c>
      <c r="AB30" s="90">
        <v>21765.5</v>
      </c>
      <c r="AC30" s="91">
        <v>1553</v>
      </c>
      <c r="AD30" s="89">
        <f aca="true" t="shared" si="11" ref="AD30:AD42">IF(AB30&lt;&gt;0,-(AB30-X30)/AB30,"")</f>
        <v>0</v>
      </c>
      <c r="AE30" s="89">
        <f aca="true" t="shared" si="12" ref="AE30:AE42">IF(AC30&lt;&gt;0,-(AC30-Y30)/AC30,"")</f>
        <v>0</v>
      </c>
      <c r="AF30" s="92">
        <v>176357.8</v>
      </c>
      <c r="AG30" s="93">
        <v>13107</v>
      </c>
    </row>
    <row r="31" spans="1:33" s="48" customFormat="1" ht="11.25">
      <c r="A31" s="49">
        <v>25</v>
      </c>
      <c r="B31" s="60"/>
      <c r="C31" s="58" t="s">
        <v>61</v>
      </c>
      <c r="D31" s="59"/>
      <c r="E31" s="52" t="s">
        <v>62</v>
      </c>
      <c r="F31" s="66">
        <v>42713</v>
      </c>
      <c r="G31" s="51" t="s">
        <v>31</v>
      </c>
      <c r="H31" s="72">
        <v>215</v>
      </c>
      <c r="I31" s="72">
        <v>10</v>
      </c>
      <c r="J31" s="73">
        <v>10</v>
      </c>
      <c r="K31" s="75">
        <v>5</v>
      </c>
      <c r="L31" s="76">
        <v>245</v>
      </c>
      <c r="M31" s="77">
        <v>17</v>
      </c>
      <c r="N31" s="76">
        <v>1684</v>
      </c>
      <c r="O31" s="77">
        <v>139</v>
      </c>
      <c r="P31" s="76">
        <v>2485</v>
      </c>
      <c r="Q31" s="77">
        <v>173</v>
      </c>
      <c r="R31" s="78">
        <f t="shared" si="0"/>
        <v>4414</v>
      </c>
      <c r="S31" s="79">
        <f t="shared" si="1"/>
        <v>329</v>
      </c>
      <c r="T31" s="80">
        <f t="shared" si="2"/>
        <v>32.9</v>
      </c>
      <c r="U31" s="81">
        <f t="shared" si="3"/>
        <v>13.416413373860182</v>
      </c>
      <c r="V31" s="82">
        <v>81428</v>
      </c>
      <c r="W31" s="83">
        <v>5677</v>
      </c>
      <c r="X31" s="84">
        <v>101345</v>
      </c>
      <c r="Y31" s="85">
        <v>7365</v>
      </c>
      <c r="Z31" s="80">
        <f t="shared" si="9"/>
        <v>736.5</v>
      </c>
      <c r="AA31" s="81">
        <f t="shared" si="10"/>
        <v>13.760353021045486</v>
      </c>
      <c r="AB31" s="87">
        <v>101345</v>
      </c>
      <c r="AC31" s="88">
        <v>7365</v>
      </c>
      <c r="AD31" s="89">
        <f t="shared" si="11"/>
        <v>0</v>
      </c>
      <c r="AE31" s="89">
        <f t="shared" si="12"/>
        <v>0</v>
      </c>
      <c r="AF31" s="92">
        <v>2468479</v>
      </c>
      <c r="AG31" s="93">
        <v>188198</v>
      </c>
    </row>
    <row r="32" spans="1:33" s="48" customFormat="1" ht="11.25">
      <c r="A32" s="49">
        <v>26</v>
      </c>
      <c r="B32" s="60"/>
      <c r="C32" s="61" t="s">
        <v>74</v>
      </c>
      <c r="D32" s="62" t="s">
        <v>43</v>
      </c>
      <c r="E32" s="50" t="s">
        <v>74</v>
      </c>
      <c r="F32" s="47">
        <v>42734</v>
      </c>
      <c r="G32" s="51" t="s">
        <v>75</v>
      </c>
      <c r="H32" s="74">
        <v>30</v>
      </c>
      <c r="I32" s="74">
        <v>13</v>
      </c>
      <c r="J32" s="73">
        <v>13</v>
      </c>
      <c r="K32" s="75">
        <v>2</v>
      </c>
      <c r="L32" s="76">
        <v>379</v>
      </c>
      <c r="M32" s="77">
        <v>40</v>
      </c>
      <c r="N32" s="76">
        <v>1174</v>
      </c>
      <c r="O32" s="77">
        <v>132</v>
      </c>
      <c r="P32" s="76">
        <v>1402</v>
      </c>
      <c r="Q32" s="77">
        <v>143</v>
      </c>
      <c r="R32" s="78">
        <f t="shared" si="0"/>
        <v>2955</v>
      </c>
      <c r="S32" s="79">
        <f t="shared" si="1"/>
        <v>315</v>
      </c>
      <c r="T32" s="80">
        <f t="shared" si="2"/>
        <v>24.23076923076923</v>
      </c>
      <c r="U32" s="81">
        <f t="shared" si="3"/>
        <v>9.380952380952381</v>
      </c>
      <c r="V32" s="82">
        <v>12350</v>
      </c>
      <c r="W32" s="83">
        <v>1159</v>
      </c>
      <c r="X32" s="84">
        <v>20411</v>
      </c>
      <c r="Y32" s="85">
        <v>1993</v>
      </c>
      <c r="Z32" s="80">
        <f t="shared" si="9"/>
        <v>153.30769230769232</v>
      </c>
      <c r="AA32" s="81">
        <f t="shared" si="10"/>
        <v>10.241344706472654</v>
      </c>
      <c r="AB32" s="90">
        <v>20411</v>
      </c>
      <c r="AC32" s="91">
        <v>1993</v>
      </c>
      <c r="AD32" s="89">
        <f t="shared" si="11"/>
        <v>0</v>
      </c>
      <c r="AE32" s="89">
        <f t="shared" si="12"/>
        <v>0</v>
      </c>
      <c r="AF32" s="92">
        <v>23366</v>
      </c>
      <c r="AG32" s="93">
        <v>2308</v>
      </c>
    </row>
    <row r="33" spans="1:33" s="48" customFormat="1" ht="11.25">
      <c r="A33" s="49">
        <v>27</v>
      </c>
      <c r="B33" s="60"/>
      <c r="C33" s="61" t="s">
        <v>78</v>
      </c>
      <c r="D33" s="62"/>
      <c r="E33" s="50" t="s">
        <v>79</v>
      </c>
      <c r="F33" s="47">
        <v>42706</v>
      </c>
      <c r="G33" s="51" t="s">
        <v>58</v>
      </c>
      <c r="H33" s="74">
        <v>107</v>
      </c>
      <c r="I33" s="74">
        <v>9</v>
      </c>
      <c r="J33" s="73">
        <v>9</v>
      </c>
      <c r="K33" s="75">
        <v>6</v>
      </c>
      <c r="L33" s="76">
        <v>704</v>
      </c>
      <c r="M33" s="77">
        <v>90</v>
      </c>
      <c r="N33" s="76">
        <v>774</v>
      </c>
      <c r="O33" s="77">
        <v>108</v>
      </c>
      <c r="P33" s="76">
        <v>778</v>
      </c>
      <c r="Q33" s="77">
        <v>100</v>
      </c>
      <c r="R33" s="78">
        <f t="shared" si="0"/>
        <v>2256</v>
      </c>
      <c r="S33" s="79">
        <f t="shared" si="1"/>
        <v>298</v>
      </c>
      <c r="T33" s="80">
        <f t="shared" si="2"/>
        <v>33.111111111111114</v>
      </c>
      <c r="U33" s="81">
        <f t="shared" si="3"/>
        <v>7.570469798657718</v>
      </c>
      <c r="V33" s="82">
        <v>3078.5</v>
      </c>
      <c r="W33" s="83">
        <v>392</v>
      </c>
      <c r="X33" s="84">
        <v>4344.5</v>
      </c>
      <c r="Y33" s="85">
        <v>553</v>
      </c>
      <c r="Z33" s="80">
        <f t="shared" si="9"/>
        <v>61.44444444444444</v>
      </c>
      <c r="AA33" s="81">
        <f t="shared" si="10"/>
        <v>7.85623869801085</v>
      </c>
      <c r="AB33" s="90">
        <v>4344.5</v>
      </c>
      <c r="AC33" s="91">
        <v>553</v>
      </c>
      <c r="AD33" s="89">
        <f t="shared" si="11"/>
        <v>0</v>
      </c>
      <c r="AE33" s="89">
        <f t="shared" si="12"/>
        <v>0</v>
      </c>
      <c r="AF33" s="92">
        <v>558240.56</v>
      </c>
      <c r="AG33" s="93">
        <v>51289</v>
      </c>
    </row>
    <row r="34" spans="1:33" s="48" customFormat="1" ht="11.25">
      <c r="A34" s="49">
        <v>28</v>
      </c>
      <c r="B34" s="60"/>
      <c r="C34" s="61" t="s">
        <v>63</v>
      </c>
      <c r="D34" s="62" t="s">
        <v>64</v>
      </c>
      <c r="E34" s="50" t="s">
        <v>63</v>
      </c>
      <c r="F34" s="47">
        <v>42734</v>
      </c>
      <c r="G34" s="51" t="s">
        <v>65</v>
      </c>
      <c r="H34" s="74">
        <v>57</v>
      </c>
      <c r="I34" s="74">
        <v>14</v>
      </c>
      <c r="J34" s="73">
        <v>14</v>
      </c>
      <c r="K34" s="75">
        <v>2</v>
      </c>
      <c r="L34" s="76">
        <v>385</v>
      </c>
      <c r="M34" s="77">
        <v>42</v>
      </c>
      <c r="N34" s="76">
        <v>1040</v>
      </c>
      <c r="O34" s="77">
        <v>118</v>
      </c>
      <c r="P34" s="76">
        <v>1067</v>
      </c>
      <c r="Q34" s="77">
        <v>121</v>
      </c>
      <c r="R34" s="78">
        <f t="shared" si="0"/>
        <v>2492</v>
      </c>
      <c r="S34" s="79">
        <f t="shared" si="1"/>
        <v>281</v>
      </c>
      <c r="T34" s="80">
        <f t="shared" si="2"/>
        <v>20.071428571428573</v>
      </c>
      <c r="U34" s="81">
        <f t="shared" si="3"/>
        <v>8.86832740213523</v>
      </c>
      <c r="V34" s="82">
        <v>42284.72</v>
      </c>
      <c r="W34" s="83">
        <v>3861</v>
      </c>
      <c r="X34" s="84">
        <v>57010.5</v>
      </c>
      <c r="Y34" s="86">
        <v>5242</v>
      </c>
      <c r="Z34" s="80">
        <f t="shared" si="9"/>
        <v>374.42857142857144</v>
      </c>
      <c r="AA34" s="81">
        <f t="shared" si="10"/>
        <v>10.87571537581076</v>
      </c>
      <c r="AB34" s="90">
        <v>57010.5</v>
      </c>
      <c r="AC34" s="91">
        <v>5242</v>
      </c>
      <c r="AD34" s="89">
        <f t="shared" si="11"/>
        <v>0</v>
      </c>
      <c r="AE34" s="89">
        <f t="shared" si="12"/>
        <v>0</v>
      </c>
      <c r="AF34" s="90">
        <v>59502.5</v>
      </c>
      <c r="AG34" s="91">
        <v>5523</v>
      </c>
    </row>
    <row r="35" spans="1:33" s="48" customFormat="1" ht="11.25">
      <c r="A35" s="49">
        <v>29</v>
      </c>
      <c r="B35" s="60"/>
      <c r="C35" s="61" t="s">
        <v>80</v>
      </c>
      <c r="D35" s="62"/>
      <c r="E35" s="50" t="s">
        <v>80</v>
      </c>
      <c r="F35" s="47">
        <v>42720</v>
      </c>
      <c r="G35" s="51" t="s">
        <v>81</v>
      </c>
      <c r="H35" s="74">
        <v>45</v>
      </c>
      <c r="I35" s="74">
        <v>8</v>
      </c>
      <c r="J35" s="73">
        <v>8</v>
      </c>
      <c r="K35" s="75">
        <v>4</v>
      </c>
      <c r="L35" s="76">
        <v>432</v>
      </c>
      <c r="M35" s="77">
        <v>51</v>
      </c>
      <c r="N35" s="76">
        <v>801</v>
      </c>
      <c r="O35" s="77">
        <v>92</v>
      </c>
      <c r="P35" s="76">
        <v>1241</v>
      </c>
      <c r="Q35" s="77">
        <v>138</v>
      </c>
      <c r="R35" s="78">
        <f t="shared" si="0"/>
        <v>2474</v>
      </c>
      <c r="S35" s="79">
        <f t="shared" si="1"/>
        <v>281</v>
      </c>
      <c r="T35" s="80">
        <f t="shared" si="2"/>
        <v>35.125</v>
      </c>
      <c r="U35" s="81">
        <f t="shared" si="3"/>
        <v>8.804270462633452</v>
      </c>
      <c r="V35" s="82">
        <v>2752</v>
      </c>
      <c r="W35" s="83">
        <v>306</v>
      </c>
      <c r="X35" s="84">
        <v>5135</v>
      </c>
      <c r="Y35" s="86">
        <v>588</v>
      </c>
      <c r="Z35" s="80">
        <f t="shared" si="9"/>
        <v>73.5</v>
      </c>
      <c r="AA35" s="81">
        <f t="shared" si="10"/>
        <v>8.732993197278912</v>
      </c>
      <c r="AB35" s="90">
        <v>5135</v>
      </c>
      <c r="AC35" s="91">
        <v>588</v>
      </c>
      <c r="AD35" s="89">
        <f t="shared" si="11"/>
        <v>0</v>
      </c>
      <c r="AE35" s="89">
        <f t="shared" si="12"/>
        <v>0</v>
      </c>
      <c r="AF35" s="94">
        <v>42025.28</v>
      </c>
      <c r="AG35" s="95">
        <v>4752</v>
      </c>
    </row>
    <row r="36" spans="1:33" s="48" customFormat="1" ht="11.25">
      <c r="A36" s="49">
        <v>30</v>
      </c>
      <c r="B36" s="63"/>
      <c r="C36" s="58" t="s">
        <v>54</v>
      </c>
      <c r="D36" s="59"/>
      <c r="E36" s="52" t="s">
        <v>54</v>
      </c>
      <c r="F36" s="66">
        <v>42713</v>
      </c>
      <c r="G36" s="51" t="s">
        <v>37</v>
      </c>
      <c r="H36" s="72">
        <v>307</v>
      </c>
      <c r="I36" s="72">
        <v>8</v>
      </c>
      <c r="J36" s="73">
        <v>8</v>
      </c>
      <c r="K36" s="75">
        <v>5</v>
      </c>
      <c r="L36" s="76">
        <v>486</v>
      </c>
      <c r="M36" s="77">
        <v>46</v>
      </c>
      <c r="N36" s="76">
        <v>1023</v>
      </c>
      <c r="O36" s="77">
        <v>93</v>
      </c>
      <c r="P36" s="76">
        <v>1200</v>
      </c>
      <c r="Q36" s="77">
        <v>100</v>
      </c>
      <c r="R36" s="78">
        <f t="shared" si="0"/>
        <v>2709</v>
      </c>
      <c r="S36" s="79">
        <f t="shared" si="1"/>
        <v>239</v>
      </c>
      <c r="T36" s="80">
        <f t="shared" si="2"/>
        <v>29.875</v>
      </c>
      <c r="U36" s="81">
        <f t="shared" si="3"/>
        <v>11.334728033472803</v>
      </c>
      <c r="V36" s="82">
        <v>125133.08</v>
      </c>
      <c r="W36" s="83">
        <v>10220</v>
      </c>
      <c r="X36" s="84">
        <v>176708.1</v>
      </c>
      <c r="Y36" s="86">
        <v>15058</v>
      </c>
      <c r="Z36" s="80">
        <f t="shared" si="9"/>
        <v>1882.25</v>
      </c>
      <c r="AA36" s="81">
        <f t="shared" si="10"/>
        <v>11.735164032408022</v>
      </c>
      <c r="AB36" s="87">
        <v>176708.1</v>
      </c>
      <c r="AC36" s="88">
        <v>15058</v>
      </c>
      <c r="AD36" s="89">
        <f t="shared" si="11"/>
        <v>0</v>
      </c>
      <c r="AE36" s="89">
        <f t="shared" si="12"/>
        <v>0</v>
      </c>
      <c r="AF36" s="92">
        <v>4039944.92</v>
      </c>
      <c r="AG36" s="93">
        <v>350539</v>
      </c>
    </row>
    <row r="37" spans="1:33" s="48" customFormat="1" ht="11.25">
      <c r="A37" s="49">
        <v>31</v>
      </c>
      <c r="B37" s="60"/>
      <c r="C37" s="61" t="s">
        <v>82</v>
      </c>
      <c r="D37" s="65" t="s">
        <v>67</v>
      </c>
      <c r="E37" s="50" t="s">
        <v>83</v>
      </c>
      <c r="F37" s="47">
        <v>42720</v>
      </c>
      <c r="G37" s="51" t="s">
        <v>84</v>
      </c>
      <c r="H37" s="74">
        <v>26</v>
      </c>
      <c r="I37" s="74">
        <v>2</v>
      </c>
      <c r="J37" s="73">
        <v>2</v>
      </c>
      <c r="K37" s="75">
        <v>4</v>
      </c>
      <c r="L37" s="76">
        <v>455</v>
      </c>
      <c r="M37" s="77">
        <v>37</v>
      </c>
      <c r="N37" s="76">
        <v>436</v>
      </c>
      <c r="O37" s="77">
        <v>33</v>
      </c>
      <c r="P37" s="76">
        <v>588</v>
      </c>
      <c r="Q37" s="77">
        <v>46</v>
      </c>
      <c r="R37" s="78">
        <f t="shared" si="0"/>
        <v>1479</v>
      </c>
      <c r="S37" s="79">
        <f t="shared" si="1"/>
        <v>116</v>
      </c>
      <c r="T37" s="80">
        <f t="shared" si="2"/>
        <v>58</v>
      </c>
      <c r="U37" s="81">
        <f t="shared" si="3"/>
        <v>12.75</v>
      </c>
      <c r="V37" s="82">
        <v>2262</v>
      </c>
      <c r="W37" s="83">
        <v>129</v>
      </c>
      <c r="X37" s="84">
        <v>3642</v>
      </c>
      <c r="Y37" s="86">
        <v>225</v>
      </c>
      <c r="Z37" s="80">
        <f t="shared" si="9"/>
        <v>112.5</v>
      </c>
      <c r="AA37" s="81">
        <f t="shared" si="10"/>
        <v>16.186666666666667</v>
      </c>
      <c r="AB37" s="90">
        <v>3642</v>
      </c>
      <c r="AC37" s="91">
        <v>225</v>
      </c>
      <c r="AD37" s="89">
        <f t="shared" si="11"/>
        <v>0</v>
      </c>
      <c r="AE37" s="89">
        <f t="shared" si="12"/>
        <v>0</v>
      </c>
      <c r="AF37" s="94">
        <v>172265</v>
      </c>
      <c r="AG37" s="95">
        <v>10438</v>
      </c>
    </row>
    <row r="38" spans="1:33" s="48" customFormat="1" ht="11.25">
      <c r="A38" s="49">
        <v>32</v>
      </c>
      <c r="B38" s="60"/>
      <c r="C38" s="61" t="s">
        <v>85</v>
      </c>
      <c r="D38" s="64" t="s">
        <v>86</v>
      </c>
      <c r="E38" s="50" t="s">
        <v>87</v>
      </c>
      <c r="F38" s="47">
        <v>42727</v>
      </c>
      <c r="G38" s="51" t="s">
        <v>73</v>
      </c>
      <c r="H38" s="74">
        <v>10</v>
      </c>
      <c r="I38" s="74">
        <v>3</v>
      </c>
      <c r="J38" s="73">
        <v>3</v>
      </c>
      <c r="K38" s="75">
        <v>3</v>
      </c>
      <c r="L38" s="76">
        <v>112</v>
      </c>
      <c r="M38" s="77">
        <v>8</v>
      </c>
      <c r="N38" s="76">
        <v>182</v>
      </c>
      <c r="O38" s="77">
        <v>13</v>
      </c>
      <c r="P38" s="76">
        <v>154</v>
      </c>
      <c r="Q38" s="77">
        <v>11</v>
      </c>
      <c r="R38" s="78">
        <f t="shared" si="0"/>
        <v>448</v>
      </c>
      <c r="S38" s="79">
        <f t="shared" si="1"/>
        <v>32</v>
      </c>
      <c r="T38" s="80">
        <f t="shared" si="2"/>
        <v>10.666666666666666</v>
      </c>
      <c r="U38" s="81">
        <f t="shared" si="3"/>
        <v>14</v>
      </c>
      <c r="V38" s="82">
        <v>1411</v>
      </c>
      <c r="W38" s="83">
        <v>90</v>
      </c>
      <c r="X38" s="84">
        <v>3615.5</v>
      </c>
      <c r="Y38" s="86">
        <v>271</v>
      </c>
      <c r="Z38" s="80">
        <f t="shared" si="9"/>
        <v>90.33333333333333</v>
      </c>
      <c r="AA38" s="81">
        <f t="shared" si="10"/>
        <v>13.341328413284133</v>
      </c>
      <c r="AB38" s="90">
        <v>3615.5</v>
      </c>
      <c r="AC38" s="91">
        <v>271</v>
      </c>
      <c r="AD38" s="89">
        <f t="shared" si="11"/>
        <v>0</v>
      </c>
      <c r="AE38" s="89">
        <f t="shared" si="12"/>
        <v>0</v>
      </c>
      <c r="AF38" s="94">
        <v>21223</v>
      </c>
      <c r="AG38" s="95">
        <v>1658</v>
      </c>
    </row>
    <row r="39" spans="1:33" s="48" customFormat="1" ht="11.25">
      <c r="A39" s="49">
        <v>33</v>
      </c>
      <c r="B39" s="60"/>
      <c r="C39" s="61" t="s">
        <v>77</v>
      </c>
      <c r="D39" s="62"/>
      <c r="E39" s="50" t="s">
        <v>77</v>
      </c>
      <c r="F39" s="47">
        <v>42706</v>
      </c>
      <c r="G39" s="51" t="s">
        <v>73</v>
      </c>
      <c r="H39" s="74">
        <v>16</v>
      </c>
      <c r="I39" s="74">
        <v>4</v>
      </c>
      <c r="J39" s="73">
        <v>4</v>
      </c>
      <c r="K39" s="75">
        <v>6</v>
      </c>
      <c r="L39" s="76">
        <v>78</v>
      </c>
      <c r="M39" s="77">
        <v>6</v>
      </c>
      <c r="N39" s="76">
        <v>0</v>
      </c>
      <c r="O39" s="77">
        <v>0</v>
      </c>
      <c r="P39" s="76">
        <v>106</v>
      </c>
      <c r="Q39" s="77">
        <v>12</v>
      </c>
      <c r="R39" s="78">
        <f t="shared" si="0"/>
        <v>184</v>
      </c>
      <c r="S39" s="79">
        <f t="shared" si="1"/>
        <v>18</v>
      </c>
      <c r="T39" s="80">
        <f t="shared" si="2"/>
        <v>4.5</v>
      </c>
      <c r="U39" s="81">
        <f t="shared" si="3"/>
        <v>10.222222222222221</v>
      </c>
      <c r="V39" s="82">
        <v>3209</v>
      </c>
      <c r="W39" s="83">
        <v>272</v>
      </c>
      <c r="X39" s="84">
        <v>10723.5</v>
      </c>
      <c r="Y39" s="86">
        <v>1051</v>
      </c>
      <c r="Z39" s="80">
        <f t="shared" si="9"/>
        <v>262.75</v>
      </c>
      <c r="AA39" s="81">
        <f t="shared" si="10"/>
        <v>10.20313986679353</v>
      </c>
      <c r="AB39" s="90">
        <v>10723.5</v>
      </c>
      <c r="AC39" s="91">
        <v>1051</v>
      </c>
      <c r="AD39" s="89">
        <f t="shared" si="11"/>
        <v>0</v>
      </c>
      <c r="AE39" s="89">
        <f t="shared" si="12"/>
        <v>0</v>
      </c>
      <c r="AF39" s="94">
        <v>180612.8</v>
      </c>
      <c r="AG39" s="95">
        <v>16617</v>
      </c>
    </row>
    <row r="40" spans="1:33" s="48" customFormat="1" ht="11.25">
      <c r="A40" s="49">
        <v>34</v>
      </c>
      <c r="B40" s="60"/>
      <c r="C40" s="61" t="s">
        <v>91</v>
      </c>
      <c r="D40" s="65" t="s">
        <v>86</v>
      </c>
      <c r="E40" s="50" t="s">
        <v>91</v>
      </c>
      <c r="F40" s="47">
        <v>42720</v>
      </c>
      <c r="G40" s="51" t="s">
        <v>75</v>
      </c>
      <c r="H40" s="74">
        <v>47</v>
      </c>
      <c r="I40" s="74">
        <v>1</v>
      </c>
      <c r="J40" s="73">
        <v>1</v>
      </c>
      <c r="K40" s="75">
        <v>4</v>
      </c>
      <c r="L40" s="76">
        <v>18</v>
      </c>
      <c r="M40" s="77">
        <v>2</v>
      </c>
      <c r="N40" s="76">
        <v>38</v>
      </c>
      <c r="O40" s="77">
        <v>4</v>
      </c>
      <c r="P40" s="76">
        <v>38</v>
      </c>
      <c r="Q40" s="77">
        <v>4</v>
      </c>
      <c r="R40" s="78">
        <f t="shared" si="0"/>
        <v>94</v>
      </c>
      <c r="S40" s="79">
        <f t="shared" si="1"/>
        <v>10</v>
      </c>
      <c r="T40" s="80">
        <f t="shared" si="2"/>
        <v>10</v>
      </c>
      <c r="U40" s="81">
        <f t="shared" si="3"/>
        <v>9.4</v>
      </c>
      <c r="V40" s="82"/>
      <c r="W40" s="83"/>
      <c r="X40" s="84">
        <v>335</v>
      </c>
      <c r="Y40" s="85">
        <v>40</v>
      </c>
      <c r="Z40" s="80">
        <f t="shared" si="9"/>
        <v>40</v>
      </c>
      <c r="AA40" s="81">
        <f t="shared" si="10"/>
        <v>8.375</v>
      </c>
      <c r="AB40" s="90">
        <v>335</v>
      </c>
      <c r="AC40" s="91">
        <v>40</v>
      </c>
      <c r="AD40" s="89">
        <f t="shared" si="11"/>
        <v>0</v>
      </c>
      <c r="AE40" s="89">
        <f t="shared" si="12"/>
        <v>0</v>
      </c>
      <c r="AF40" s="92">
        <v>48279</v>
      </c>
      <c r="AG40" s="93">
        <v>4541</v>
      </c>
    </row>
    <row r="41" spans="1:33" s="48" customFormat="1" ht="11.25">
      <c r="A41" s="49">
        <v>35</v>
      </c>
      <c r="B41" s="60"/>
      <c r="C41" s="61" t="s">
        <v>90</v>
      </c>
      <c r="D41" s="62"/>
      <c r="E41" s="50" t="s">
        <v>90</v>
      </c>
      <c r="F41" s="47">
        <v>42671</v>
      </c>
      <c r="G41" s="51" t="s">
        <v>34</v>
      </c>
      <c r="H41" s="74">
        <v>357</v>
      </c>
      <c r="I41" s="74">
        <v>1</v>
      </c>
      <c r="J41" s="73">
        <v>1</v>
      </c>
      <c r="K41" s="75">
        <v>11</v>
      </c>
      <c r="L41" s="76">
        <v>24</v>
      </c>
      <c r="M41" s="77">
        <v>4</v>
      </c>
      <c r="N41" s="76">
        <v>24</v>
      </c>
      <c r="O41" s="77">
        <v>4</v>
      </c>
      <c r="P41" s="76">
        <v>12</v>
      </c>
      <c r="Q41" s="77">
        <v>2</v>
      </c>
      <c r="R41" s="78">
        <f t="shared" si="0"/>
        <v>60</v>
      </c>
      <c r="S41" s="79">
        <f t="shared" si="1"/>
        <v>10</v>
      </c>
      <c r="T41" s="80">
        <f t="shared" si="2"/>
        <v>10</v>
      </c>
      <c r="U41" s="81">
        <f t="shared" si="3"/>
        <v>6</v>
      </c>
      <c r="V41" s="82">
        <v>446</v>
      </c>
      <c r="W41" s="83">
        <v>46</v>
      </c>
      <c r="X41" s="84">
        <v>770</v>
      </c>
      <c r="Y41" s="86">
        <v>84</v>
      </c>
      <c r="Z41" s="80">
        <f t="shared" si="9"/>
        <v>84</v>
      </c>
      <c r="AA41" s="81">
        <f t="shared" si="10"/>
        <v>9.166666666666666</v>
      </c>
      <c r="AB41" s="90">
        <v>770</v>
      </c>
      <c r="AC41" s="91">
        <v>84</v>
      </c>
      <c r="AD41" s="89">
        <f t="shared" si="11"/>
        <v>0</v>
      </c>
      <c r="AE41" s="89">
        <f t="shared" si="12"/>
        <v>0</v>
      </c>
      <c r="AF41" s="94">
        <v>13915208.64</v>
      </c>
      <c r="AG41" s="95">
        <v>1219376</v>
      </c>
    </row>
    <row r="42" spans="1:33" s="48" customFormat="1" ht="11.25">
      <c r="A42" s="49">
        <v>36</v>
      </c>
      <c r="B42" s="63"/>
      <c r="C42" s="58" t="s">
        <v>88</v>
      </c>
      <c r="D42" s="59"/>
      <c r="E42" s="52" t="s">
        <v>89</v>
      </c>
      <c r="F42" s="66">
        <v>42678</v>
      </c>
      <c r="G42" s="51" t="s">
        <v>37</v>
      </c>
      <c r="H42" s="72">
        <v>206</v>
      </c>
      <c r="I42" s="72">
        <v>2</v>
      </c>
      <c r="J42" s="73">
        <v>2</v>
      </c>
      <c r="K42" s="75">
        <v>10</v>
      </c>
      <c r="L42" s="76">
        <v>50</v>
      </c>
      <c r="M42" s="77">
        <v>10</v>
      </c>
      <c r="N42" s="76">
        <v>0</v>
      </c>
      <c r="O42" s="77">
        <v>0</v>
      </c>
      <c r="P42" s="76">
        <v>0</v>
      </c>
      <c r="Q42" s="77">
        <v>0</v>
      </c>
      <c r="R42" s="78">
        <f t="shared" si="0"/>
        <v>50</v>
      </c>
      <c r="S42" s="79">
        <f t="shared" si="1"/>
        <v>10</v>
      </c>
      <c r="T42" s="80">
        <f t="shared" si="2"/>
        <v>5</v>
      </c>
      <c r="U42" s="81">
        <f t="shared" si="3"/>
        <v>5</v>
      </c>
      <c r="V42" s="82">
        <v>568</v>
      </c>
      <c r="W42" s="83">
        <v>57</v>
      </c>
      <c r="X42" s="84">
        <v>712</v>
      </c>
      <c r="Y42" s="86">
        <v>71</v>
      </c>
      <c r="Z42" s="80">
        <f t="shared" si="9"/>
        <v>35.5</v>
      </c>
      <c r="AA42" s="81">
        <f t="shared" si="10"/>
        <v>10.028169014084508</v>
      </c>
      <c r="AB42" s="87">
        <v>712</v>
      </c>
      <c r="AC42" s="88">
        <v>71</v>
      </c>
      <c r="AD42" s="89">
        <f t="shared" si="11"/>
        <v>0</v>
      </c>
      <c r="AE42" s="89">
        <f t="shared" si="12"/>
        <v>0</v>
      </c>
      <c r="AF42" s="92">
        <v>3931216.98</v>
      </c>
      <c r="AG42" s="93">
        <v>322437</v>
      </c>
    </row>
  </sheetData>
  <sheetProtection formatCells="0" formatColumns="0" formatRows="0" insertColumns="0" insertRows="0" insertHyperlinks="0" deleteColumns="0" deleteRows="0" sort="0" autoFilter="0" pivotTables="0"/>
  <mergeCells count="14">
    <mergeCell ref="AB4:AC4"/>
    <mergeCell ref="AD4:AE4"/>
    <mergeCell ref="AF4:AG4"/>
    <mergeCell ref="L1:AG3"/>
    <mergeCell ref="R4:U4"/>
    <mergeCell ref="V4:W4"/>
    <mergeCell ref="X4:Y4"/>
    <mergeCell ref="Z4:AA4"/>
    <mergeCell ref="B1:D1"/>
    <mergeCell ref="B2:D2"/>
    <mergeCell ref="B3:D3"/>
    <mergeCell ref="L4:M4"/>
    <mergeCell ref="N4:O4"/>
    <mergeCell ref="P4:Q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2017-01-09T15:43:50Z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1033-10.1.0.5795</vt:lpwstr>
  </property>
</Properties>
</file>