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45" windowWidth="20610" windowHeight="6225" tabRatio="660" activeTab="0"/>
  </bookViews>
  <sheets>
    <sheet name="2-4.9.2016 (hafta sonu) detay" sheetId="1" r:id="rId1"/>
  </sheets>
  <definedNames>
    <definedName name="_xlnm.Print_Area" localSheetId="0">'2-4.9.2016 (hafta sonu) detay'!#REF!</definedName>
  </definedNames>
  <calcPr fullCalcOnLoad="1"/>
</workbook>
</file>

<file path=xl/sharedStrings.xml><?xml version="1.0" encoding="utf-8"?>
<sst xmlns="http://schemas.openxmlformats.org/spreadsheetml/2006/main" count="163" uniqueCount="103">
  <si>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</si>
  <si>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</si>
  <si>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</si>
  <si>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</si>
  <si>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</si>
  <si>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</si>
  <si>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</si>
  <si>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</si>
  <si>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</si>
  <si>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</si>
  <si>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</si>
  <si>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</si>
  <si>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</si>
  <si>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</si>
  <si>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</si>
  <si>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</si>
  <si>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</si>
  <si>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</si>
  <si>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</si>
  <si>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</si>
  <si>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</si>
  <si>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</si>
  <si>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</si>
  <si>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</si>
  <si>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</si>
  <si>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</si>
  <si>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</si>
  <si>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PİNEMART</t>
  </si>
  <si>
    <t>BİLET %</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</si>
  <si>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</si>
  <si>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</si>
  <si>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THE MARTIAN</t>
  </si>
  <si>
    <t>MARSLI</t>
  </si>
  <si>
    <t>GASSAL</t>
  </si>
  <si>
    <t>ALVIN VE SİNCAPLAR: YOL MACERASI</t>
  </si>
  <si>
    <t>ALVIN AND THE CHIPMUNKS: THE ROAD CHIP</t>
  </si>
  <si>
    <t>UIP TURKEY</t>
  </si>
  <si>
    <t>WARNER BROS. TURKEY</t>
  </si>
  <si>
    <t>ÖZEN FİLM</t>
  </si>
  <si>
    <t>BİR FİLM</t>
  </si>
  <si>
    <t>M3 FİLM</t>
  </si>
  <si>
    <t>LOKASYON</t>
  </si>
  <si>
    <t>SUİKASTÇİ</t>
  </si>
  <si>
    <t>LE DERNIER DE LOUP</t>
  </si>
  <si>
    <t>KURDUN UYANIŞI</t>
  </si>
  <si>
    <t>ALAMET-İ KIYAMET: TARİKAT</t>
  </si>
  <si>
    <t>X-MEN: APOCALYPSE</t>
  </si>
  <si>
    <t>NOW YOU SEE ME 2</t>
  </si>
  <si>
    <t>SİHİRBAZLAR ÇETESİ 2</t>
  </si>
  <si>
    <t>ME BEFORE YOU</t>
  </si>
  <si>
    <t>SENDEN ÖNCE BEN</t>
  </si>
  <si>
    <t>ÜÇ HARFLİLER 3: KARABÜYÜ</t>
  </si>
  <si>
    <t>ICE AGE: COLLISION COURSE</t>
  </si>
  <si>
    <t>BUZ DEVRİ. BÜYÜK ÇARPIŞMA</t>
  </si>
  <si>
    <t>EIGA DORAEMON: SHIN NOBITA NO NIPPON TANJOU</t>
  </si>
  <si>
    <t>DORAEMON: TAŞ DEVRİ MACERASI</t>
  </si>
  <si>
    <t>JASON BOURNE</t>
  </si>
  <si>
    <t>GHOSTBUSTERS: HAYALET AVCILARI</t>
  </si>
  <si>
    <t>GHOSTBUSTERS</t>
  </si>
  <si>
    <t>BAD MOMS</t>
  </si>
  <si>
    <t>EYVAH ANNEM DAĞITTI!</t>
  </si>
  <si>
    <t>THE NEON DEMON</t>
  </si>
  <si>
    <t>NEON ŞEYTAN</t>
  </si>
  <si>
    <t>EVCİL HAYVANLARIN GİZLİ YAŞAMI</t>
  </si>
  <si>
    <t>SECRET LIFE OF PETS</t>
  </si>
  <si>
    <t>THE SHALLOWS</t>
  </si>
  <si>
    <t>KARANLIK SULAR</t>
  </si>
  <si>
    <t>VAHŞET GECESİ</t>
  </si>
  <si>
    <t>BOUND TO VENGEANCE</t>
  </si>
  <si>
    <t>CAFE SOCIETY</t>
  </si>
  <si>
    <t>THE DOUBLE LIFE OF VERONIQUE</t>
  </si>
  <si>
    <t>VERONIQUE'İN İKİLİ YAŞAMI</t>
  </si>
  <si>
    <t>LANETLİ ANAHTAR</t>
  </si>
  <si>
    <t>SUICIDE SQUAD</t>
  </si>
  <si>
    <t>SUICIDE SQUAD: GERÇEK KÖTÜLER</t>
  </si>
  <si>
    <t>BOL ŞANS</t>
  </si>
  <si>
    <t>BARBIE: STARLIGHT ADVENTURE</t>
  </si>
  <si>
    <t>THE WHOLE TRUTH</t>
  </si>
  <si>
    <t>YÜCE ADALET</t>
  </si>
  <si>
    <t>BARBIE: UZAY MACERASI</t>
  </si>
  <si>
    <t>SARAYBOSNA'DA ÖLÜM</t>
  </si>
  <si>
    <t>DEATH IN SARAJEVO</t>
  </si>
  <si>
    <t>MECHANIC: RESURRECTION</t>
  </si>
  <si>
    <t>SEVİMLİ KEDİ İŞBAŞINDA 2</t>
  </si>
  <si>
    <t>DON GATO: EL INICIO DE LA PANDILLA</t>
  </si>
  <si>
    <t>NERVE</t>
  </si>
  <si>
    <t>OYUN</t>
  </si>
  <si>
    <t>STAR TREK: BEYOND</t>
  </si>
  <si>
    <t>STAR TREK: SONSUZLUK</t>
  </si>
  <si>
    <t>NEFESİNİ TUT</t>
  </si>
  <si>
    <t>DON'T BREATHE</t>
  </si>
  <si>
    <t>2 - 4 EYLÜL 2016 / 36. VİZYON HAFTASI</t>
  </si>
  <si>
    <t>KORKU KOMEDİ: BANA NORMAL AKTİVİTELER</t>
  </si>
  <si>
    <t>BLOOD FATHER</t>
  </si>
  <si>
    <t>KAN BAĞI</t>
  </si>
  <si>
    <t>MASAL</t>
  </si>
  <si>
    <t>TUTMAYIN BENİ</t>
  </si>
  <si>
    <t>THE LIGHT BETWEEN OCEANS</t>
  </si>
  <si>
    <t>HAYAT IŞIĞIM</t>
  </si>
  <si>
    <t>SİCCİN 3: CÜRMÜ AŞK</t>
  </si>
  <si>
    <t>KAYIP BALIK DORİ</t>
  </si>
  <si>
    <t>FINDING DORY</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</si>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</sst>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4">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63"/>
      <name val="Calibri"/>
      <family val="2"/>
    </font>
    <font>
      <b/>
      <sz val="7"/>
      <color indexed="63"/>
      <name val="Calibri"/>
      <family val="2"/>
    </font>
    <font>
      <b/>
      <sz val="7"/>
      <color indexed="9"/>
      <name val="Calibri"/>
      <family val="2"/>
    </font>
    <font>
      <b/>
      <sz val="7"/>
      <color indexed="57"/>
      <name val="Calibri"/>
      <family val="2"/>
    </font>
    <font>
      <sz val="7"/>
      <color indexed="23"/>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24" borderId="0" applyNumberFormat="0" applyBorder="0" applyAlignment="0" applyProtection="0"/>
    <xf numFmtId="203"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7" fillId="0" borderId="0">
      <alignment/>
      <protection/>
    </xf>
    <xf numFmtId="0" fontId="0" fillId="0" borderId="0">
      <alignment/>
      <protection/>
    </xf>
    <xf numFmtId="203" fontId="0" fillId="0" borderId="0">
      <alignment/>
      <protection/>
    </xf>
    <xf numFmtId="0" fontId="47" fillId="0" borderId="0">
      <alignment/>
      <protection/>
    </xf>
    <xf numFmtId="203" fontId="47" fillId="0" borderId="0">
      <alignment/>
      <protection/>
    </xf>
    <xf numFmtId="203" fontId="47" fillId="0" borderId="0">
      <alignment/>
      <protection/>
    </xf>
    <xf numFmtId="203" fontId="47" fillId="0" borderId="0">
      <alignment/>
      <protection/>
    </xf>
    <xf numFmtId="203" fontId="47" fillId="0" borderId="0">
      <alignment/>
      <protection/>
    </xf>
    <xf numFmtId="0" fontId="0" fillId="0" borderId="0">
      <alignment/>
      <protection/>
    </xf>
    <xf numFmtId="0" fontId="0" fillId="0" borderId="0">
      <alignment/>
      <protection/>
    </xf>
    <xf numFmtId="203" fontId="47" fillId="0" borderId="0">
      <alignment/>
      <protection/>
    </xf>
    <xf numFmtId="203" fontId="47" fillId="0" borderId="0">
      <alignment/>
      <protection/>
    </xf>
    <xf numFmtId="0" fontId="47" fillId="0" borderId="0">
      <alignment/>
      <protection/>
    </xf>
    <xf numFmtId="0" fontId="0" fillId="0" borderId="0">
      <alignment/>
      <protection/>
    </xf>
    <xf numFmtId="203" fontId="0" fillId="0" borderId="0">
      <alignment/>
      <protection/>
    </xf>
    <xf numFmtId="203" fontId="47" fillId="0" borderId="0">
      <alignment/>
      <protection/>
    </xf>
    <xf numFmtId="203" fontId="47" fillId="0" borderId="0">
      <alignment/>
      <protection/>
    </xf>
    <xf numFmtId="0" fontId="0" fillId="25" borderId="8" applyNumberFormat="0" applyFont="0" applyAlignment="0" applyProtection="0"/>
    <xf numFmtId="0" fontId="61" fillId="26" borderId="0" applyNumberFormat="0" applyBorder="0" applyAlignment="0" applyProtection="0"/>
    <xf numFmtId="0" fontId="58"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7" fillId="0" borderId="0" applyFon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4" fillId="35" borderId="0" xfId="0" applyFont="1" applyFill="1" applyAlignment="1">
      <alignment vertical="center"/>
    </xf>
    <xf numFmtId="0" fontId="64"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5"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5" fillId="34" borderId="0" xfId="0" applyFont="1" applyFill="1" applyBorder="1" applyAlignment="1" applyProtection="1">
      <alignment horizontal="center"/>
      <protection/>
    </xf>
    <xf numFmtId="0" fontId="66" fillId="35" borderId="11" xfId="0" applyFont="1" applyFill="1" applyBorder="1" applyAlignment="1">
      <alignment horizontal="center" vertical="center"/>
    </xf>
    <xf numFmtId="0" fontId="66" fillId="35" borderId="0" xfId="0" applyFont="1" applyFill="1" applyBorder="1" applyAlignment="1" applyProtection="1">
      <alignment vertical="center"/>
      <protection/>
    </xf>
    <xf numFmtId="0" fontId="67" fillId="35" borderId="0" xfId="0" applyFont="1" applyFill="1" applyBorder="1" applyAlignment="1" applyProtection="1">
      <alignment horizontal="left" vertical="center"/>
      <protection/>
    </xf>
    <xf numFmtId="2" fontId="66"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5" fillId="36" borderId="12" xfId="0" applyNumberFormat="1" applyFont="1" applyFill="1" applyBorder="1" applyAlignment="1" applyProtection="1">
      <alignment horizontal="center" wrapText="1"/>
      <protection locked="0"/>
    </xf>
    <xf numFmtId="171" fontId="68" fillId="36" borderId="12" xfId="43" applyFont="1" applyFill="1" applyBorder="1" applyAlignment="1" applyProtection="1">
      <alignment horizontal="center"/>
      <protection locked="0"/>
    </xf>
    <xf numFmtId="0" fontId="68" fillId="36" borderId="12" xfId="0" applyFont="1" applyFill="1" applyBorder="1" applyAlignment="1" applyProtection="1">
      <alignment horizontal="center"/>
      <protection locked="0"/>
    </xf>
    <xf numFmtId="2" fontId="65" fillId="36" borderId="13" xfId="0" applyNumberFormat="1" applyFont="1" applyFill="1" applyBorder="1" applyAlignment="1" applyProtection="1">
      <alignment horizontal="center" vertical="center"/>
      <protection/>
    </xf>
    <xf numFmtId="171" fontId="68" fillId="36" borderId="13" xfId="43" applyFont="1" applyFill="1" applyBorder="1" applyAlignment="1" applyProtection="1">
      <alignment horizontal="center" vertical="center"/>
      <protection/>
    </xf>
    <xf numFmtId="0" fontId="68" fillId="36" borderId="13" xfId="0" applyNumberFormat="1" applyFont="1" applyFill="1" applyBorder="1" applyAlignment="1" applyProtection="1">
      <alignment horizontal="center" vertical="center" textRotation="90"/>
      <protection locked="0"/>
    </xf>
    <xf numFmtId="4" fontId="68" fillId="36" borderId="13" xfId="0" applyNumberFormat="1" applyFont="1" applyFill="1" applyBorder="1" applyAlignment="1" applyProtection="1">
      <alignment horizontal="center" vertical="center" wrapText="1"/>
      <protection/>
    </xf>
    <xf numFmtId="0" fontId="68" fillId="36" borderId="13" xfId="0" applyFont="1" applyFill="1" applyBorder="1" applyAlignment="1" applyProtection="1">
      <alignment horizontal="center" vertical="center"/>
      <protection/>
    </xf>
    <xf numFmtId="3" fontId="68" fillId="36" borderId="13" xfId="0" applyNumberFormat="1" applyFont="1" applyFill="1" applyBorder="1" applyAlignment="1" applyProtection="1">
      <alignment horizontal="center" vertical="center" wrapText="1"/>
      <protection/>
    </xf>
    <xf numFmtId="4"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9" fillId="0" borderId="11" xfId="0" applyNumberFormat="1" applyFont="1" applyFill="1" applyBorder="1" applyAlignment="1">
      <alignment vertical="center"/>
    </xf>
    <xf numFmtId="0" fontId="69" fillId="0" borderId="11" xfId="0" applyFont="1" applyFill="1" applyBorder="1" applyAlignment="1">
      <alignment vertical="center"/>
    </xf>
    <xf numFmtId="186" fontId="66" fillId="0" borderId="11" xfId="0" applyNumberFormat="1" applyFont="1" applyFill="1" applyBorder="1" applyAlignment="1">
      <alignment vertical="center"/>
    </xf>
    <xf numFmtId="0" fontId="66" fillId="0" borderId="11" xfId="0" applyNumberFormat="1" applyFont="1" applyFill="1" applyBorder="1" applyAlignment="1" applyProtection="1">
      <alignment vertical="center"/>
      <protection/>
    </xf>
    <xf numFmtId="0" fontId="66" fillId="0" borderId="11" xfId="0" applyFont="1" applyFill="1" applyBorder="1" applyAlignment="1">
      <alignment horizontal="center" vertical="center"/>
    </xf>
    <xf numFmtId="0" fontId="66" fillId="0" borderId="11" xfId="0" applyFont="1" applyFill="1" applyBorder="1" applyAlignment="1" applyProtection="1">
      <alignment horizontal="center" vertical="center"/>
      <protection/>
    </xf>
    <xf numFmtId="0" fontId="66" fillId="0" borderId="11" xfId="0" applyNumberFormat="1" applyFont="1" applyFill="1" applyBorder="1" applyAlignment="1" applyProtection="1">
      <alignment vertical="center"/>
      <protection locked="0"/>
    </xf>
    <xf numFmtId="1" fontId="66" fillId="0" borderId="11" xfId="0" applyNumberFormat="1" applyFont="1" applyFill="1" applyBorder="1" applyAlignment="1">
      <alignment horizontal="center" vertical="center"/>
    </xf>
    <xf numFmtId="3" fontId="66" fillId="0" borderId="11" xfId="45" applyNumberFormat="1" applyFont="1" applyFill="1" applyBorder="1" applyAlignment="1" applyProtection="1">
      <alignment horizontal="right" vertical="center"/>
      <protection locked="0"/>
    </xf>
    <xf numFmtId="186" fontId="70" fillId="0" borderId="11" xfId="0" applyNumberFormat="1" applyFont="1" applyFill="1" applyBorder="1" applyAlignment="1">
      <alignment vertical="center"/>
    </xf>
    <xf numFmtId="0" fontId="66" fillId="0" borderId="11" xfId="0" applyFont="1" applyFill="1" applyBorder="1" applyAlignment="1" applyProtection="1">
      <alignment vertical="center"/>
      <protection/>
    </xf>
    <xf numFmtId="4" fontId="69" fillId="0" borderId="11" xfId="0" applyNumberFormat="1" applyFont="1" applyFill="1" applyBorder="1" applyAlignment="1">
      <alignment vertical="center"/>
    </xf>
    <xf numFmtId="3" fontId="69" fillId="0" borderId="11" xfId="0" applyNumberFormat="1" applyFont="1" applyFill="1" applyBorder="1" applyAlignment="1">
      <alignment vertical="center"/>
    </xf>
    <xf numFmtId="3" fontId="71" fillId="0" borderId="11" xfId="130" applyNumberFormat="1" applyFont="1" applyFill="1" applyBorder="1" applyAlignment="1" applyProtection="1">
      <alignment vertical="center"/>
      <protection/>
    </xf>
    <xf numFmtId="3" fontId="66" fillId="0" borderId="11" xfId="0" applyNumberFormat="1" applyFont="1" applyFill="1" applyBorder="1" applyAlignment="1">
      <alignment vertical="center"/>
    </xf>
    <xf numFmtId="9" fontId="71" fillId="0" borderId="11" xfId="132" applyNumberFormat="1" applyFont="1" applyFill="1" applyBorder="1" applyAlignment="1" applyProtection="1">
      <alignment vertical="center"/>
      <protection/>
    </xf>
    <xf numFmtId="185" fontId="66" fillId="0" borderId="11" xfId="0" applyNumberFormat="1" applyFont="1" applyFill="1" applyBorder="1" applyAlignment="1" applyProtection="1">
      <alignment horizontal="center" vertical="center"/>
      <protection/>
    </xf>
    <xf numFmtId="4" fontId="66" fillId="0" borderId="11" xfId="45" applyNumberFormat="1" applyFont="1" applyFill="1" applyBorder="1" applyAlignment="1">
      <alignment vertical="center"/>
    </xf>
    <xf numFmtId="3" fontId="66" fillId="0" borderId="11" xfId="45" applyNumberFormat="1" applyFont="1" applyFill="1" applyBorder="1" applyAlignment="1">
      <alignment vertical="center"/>
    </xf>
    <xf numFmtId="0" fontId="72" fillId="35" borderId="0" xfId="0" applyFont="1" applyFill="1" applyBorder="1" applyAlignment="1" applyProtection="1">
      <alignment horizontal="center" vertical="center"/>
      <protection/>
    </xf>
    <xf numFmtId="0" fontId="73" fillId="0" borderId="11" xfId="0" applyFont="1" applyFill="1" applyBorder="1" applyAlignment="1">
      <alignment horizontal="center" vertical="center"/>
    </xf>
    <xf numFmtId="4" fontId="69" fillId="0" borderId="11" xfId="43" applyNumberFormat="1" applyFont="1" applyFill="1" applyBorder="1" applyAlignment="1" applyProtection="1">
      <alignment vertical="center"/>
      <protection locked="0"/>
    </xf>
    <xf numFmtId="3" fontId="69" fillId="0" borderId="11" xfId="43" applyNumberFormat="1" applyFont="1" applyFill="1" applyBorder="1" applyAlignment="1" applyProtection="1">
      <alignment vertical="center"/>
      <protection locked="0"/>
    </xf>
    <xf numFmtId="3" fontId="69" fillId="0" borderId="11" xfId="45" applyNumberFormat="1" applyFont="1" applyFill="1" applyBorder="1" applyAlignment="1" applyProtection="1">
      <alignment vertical="center"/>
      <protection locked="0"/>
    </xf>
    <xf numFmtId="4" fontId="66" fillId="0" borderId="11" xfId="45" applyNumberFormat="1" applyFont="1" applyFill="1" applyBorder="1" applyAlignment="1" applyProtection="1">
      <alignment vertical="center"/>
      <protection locked="0"/>
    </xf>
    <xf numFmtId="3" fontId="66" fillId="0" borderId="11" xfId="45" applyNumberFormat="1" applyFont="1" applyFill="1" applyBorder="1" applyAlignment="1" applyProtection="1">
      <alignment vertical="center"/>
      <protection locked="0"/>
    </xf>
    <xf numFmtId="4" fontId="66" fillId="0" borderId="11" xfId="43" applyNumberFormat="1" applyFont="1" applyFill="1" applyBorder="1" applyAlignment="1" applyProtection="1">
      <alignment vertical="center"/>
      <protection locked="0"/>
    </xf>
    <xf numFmtId="3" fontId="66" fillId="0" borderId="11" xfId="43" applyNumberFormat="1" applyFont="1" applyFill="1" applyBorder="1" applyAlignment="1" applyProtection="1">
      <alignment vertical="center"/>
      <protection locked="0"/>
    </xf>
    <xf numFmtId="4" fontId="66" fillId="0" borderId="11" xfId="43" applyNumberFormat="1" applyFont="1" applyFill="1" applyBorder="1" applyAlignment="1" applyProtection="1">
      <alignment horizontal="right" vertical="center"/>
      <protection locked="0"/>
    </xf>
    <xf numFmtId="3" fontId="66" fillId="0" borderId="11" xfId="43" applyNumberFormat="1" applyFont="1" applyFill="1" applyBorder="1" applyAlignment="1" applyProtection="1">
      <alignment horizontal="right" vertical="center"/>
      <protection locked="0"/>
    </xf>
    <xf numFmtId="9" fontId="71" fillId="0" borderId="11" xfId="132" applyNumberFormat="1" applyFont="1" applyFill="1" applyBorder="1" applyAlignment="1" applyProtection="1">
      <alignment horizontal="right" vertical="center"/>
      <protection/>
    </xf>
    <xf numFmtId="185" fontId="66" fillId="0" borderId="11" xfId="0" applyNumberFormat="1" applyFont="1" applyFill="1" applyBorder="1" applyAlignment="1" applyProtection="1">
      <alignment horizontal="center" vertical="center"/>
      <protection locked="0"/>
    </xf>
    <xf numFmtId="185" fontId="64"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8" fillId="36" borderId="12" xfId="0" applyNumberFormat="1" applyFont="1" applyFill="1" applyBorder="1" applyAlignment="1" applyProtection="1">
      <alignment horizontal="center"/>
      <protection locked="0"/>
    </xf>
    <xf numFmtId="185" fontId="68"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6" fillId="0" borderId="11" xfId="45" applyNumberFormat="1" applyFont="1" applyFill="1" applyBorder="1" applyAlignment="1" applyProtection="1">
      <alignment vertical="center"/>
      <protection locked="0"/>
    </xf>
    <xf numFmtId="3" fontId="66" fillId="0" borderId="11" xfId="45" applyNumberFormat="1" applyFont="1" applyFill="1" applyBorder="1" applyAlignment="1" applyProtection="1">
      <alignment vertical="center"/>
      <protection locked="0"/>
    </xf>
    <xf numFmtId="3" fontId="68" fillId="37" borderId="12" xfId="0" applyNumberFormat="1" applyFont="1" applyFill="1" applyBorder="1" applyAlignment="1" applyProtection="1">
      <alignment horizontal="center" vertical="center" textRotation="90" wrapText="1"/>
      <protection/>
    </xf>
    <xf numFmtId="0" fontId="68" fillId="36" borderId="12" xfId="0" applyFont="1" applyFill="1" applyBorder="1" applyAlignment="1">
      <alignment horizontal="center" vertical="center" wrapText="1"/>
    </xf>
    <xf numFmtId="0" fontId="68" fillId="36" borderId="14" xfId="0" applyFont="1" applyFill="1" applyBorder="1" applyAlignment="1">
      <alignment horizontal="center" vertical="center" wrapText="1"/>
    </xf>
    <xf numFmtId="0" fontId="68" fillId="37" borderId="12" xfId="0" applyFont="1" applyFill="1" applyBorder="1" applyAlignment="1">
      <alignment horizontal="center" vertical="center" wrapText="1"/>
    </xf>
    <xf numFmtId="0" fontId="72" fillId="35" borderId="11" xfId="0" applyFont="1" applyFill="1" applyBorder="1" applyAlignment="1">
      <alignment horizontal="center"/>
    </xf>
    <xf numFmtId="14" fontId="16" fillId="34" borderId="0" xfId="0" applyNumberFormat="1" applyFont="1" applyFill="1" applyBorder="1" applyAlignment="1" applyProtection="1">
      <alignment horizontal="left" vertical="center" wrapText="1"/>
      <protection/>
    </xf>
    <xf numFmtId="0" fontId="68" fillId="36" borderId="12" xfId="0" applyFont="1" applyFill="1" applyBorder="1" applyAlignment="1">
      <alignment horizontal="center" vertical="center" wrapText="1"/>
    </xf>
    <xf numFmtId="0" fontId="65" fillId="0" borderId="12" xfId="0" applyFont="1" applyBorder="1" applyAlignment="1">
      <alignment horizontal="center" wrapText="1"/>
    </xf>
    <xf numFmtId="0" fontId="45" fillId="35" borderId="15" xfId="0" applyNumberFormat="1" applyFont="1" applyFill="1" applyBorder="1" applyAlignment="1" applyProtection="1">
      <alignment horizontal="center" vertical="center" wrapText="1"/>
      <protection locked="0"/>
    </xf>
    <xf numFmtId="0" fontId="68" fillId="36" borderId="16" xfId="0" applyFont="1" applyFill="1" applyBorder="1" applyAlignment="1">
      <alignment horizontal="center" vertical="center" wrapText="1"/>
    </xf>
    <xf numFmtId="0" fontId="68" fillId="36" borderId="14" xfId="0" applyFont="1" applyFill="1" applyBorder="1" applyAlignment="1">
      <alignment horizontal="center" vertical="center" wrapText="1"/>
    </xf>
    <xf numFmtId="0" fontId="68" fillId="37" borderId="16" xfId="0" applyFont="1" applyFill="1" applyBorder="1" applyAlignment="1">
      <alignment horizontal="center" vertical="center" wrapText="1"/>
    </xf>
    <xf numFmtId="0" fontId="68" fillId="37" borderId="14" xfId="0" applyFont="1" applyFill="1" applyBorder="1" applyAlignment="1">
      <alignment horizontal="center" vertical="center" wrapText="1"/>
    </xf>
    <xf numFmtId="0" fontId="68" fillId="37" borderId="17" xfId="0" applyFont="1" applyFill="1" applyBorder="1" applyAlignment="1">
      <alignment horizontal="center" vertical="center" wrapText="1"/>
    </xf>
    <xf numFmtId="0" fontId="46" fillId="35" borderId="0" xfId="0" applyNumberFormat="1" applyFont="1" applyFill="1" applyBorder="1" applyAlignment="1" applyProtection="1">
      <alignment horizontal="center" vertical="center" wrapText="1"/>
      <protection locked="0"/>
    </xf>
    <xf numFmtId="2" fontId="5" fillId="35" borderId="0" xfId="68"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8" fillId="37" borderId="12"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9"/>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9" sqref="D9"/>
    </sheetView>
  </sheetViews>
  <sheetFormatPr defaultColWidth="4.57421875" defaultRowHeight="12.75"/>
  <cols>
    <col min="1" max="1" width="2.7109375" style="32" bestFit="1" customWidth="1"/>
    <col min="2" max="2" width="3.28125" style="2" bestFit="1" customWidth="1"/>
    <col min="3" max="3" width="29.421875" style="1" bestFit="1" customWidth="1"/>
    <col min="4" max="4" width="25.28125" style="4" bestFit="1" customWidth="1"/>
    <col min="5" max="5" width="5.8515625" style="86"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bestFit="1" customWidth="1"/>
    <col min="12" max="12" width="4.8515625" style="6" bestFit="1" customWidth="1"/>
    <col min="13" max="13" width="7.28125" style="5" bestFit="1" customWidth="1"/>
    <col min="14" max="14" width="4.8515625" style="6" bestFit="1" customWidth="1"/>
    <col min="15" max="15" width="7.28125" style="7" bestFit="1" customWidth="1"/>
    <col min="16" max="16" width="4.8515625" style="8" bestFit="1" customWidth="1"/>
    <col min="17" max="17" width="8.28125" style="9" bestFit="1" customWidth="1"/>
    <col min="18" max="18" width="5.57421875" style="10" bestFit="1" customWidth="1"/>
    <col min="19" max="19" width="4.28125" style="11" bestFit="1" customWidth="1"/>
    <col min="20" max="20" width="5.57421875" style="12" bestFit="1" customWidth="1"/>
    <col min="21" max="21" width="3.7109375" style="13" bestFit="1" customWidth="1"/>
    <col min="22" max="22" width="8.28125" style="7" hidden="1" customWidth="1"/>
    <col min="23" max="23" width="5.57421875" style="8" hidden="1" customWidth="1"/>
    <col min="24" max="24" width="6.00390625" style="6" hidden="1" customWidth="1"/>
    <col min="25" max="25" width="5.57421875" style="5" hidden="1" customWidth="1"/>
    <col min="26" max="26" width="5.00390625" style="6" hidden="1" customWidth="1"/>
    <col min="27" max="27" width="9.00390625" style="7" bestFit="1" customWidth="1"/>
    <col min="28" max="28" width="6.57421875" style="14" bestFit="1" customWidth="1"/>
    <col min="29" max="29" width="3.00390625" style="68" bestFit="1" customWidth="1"/>
    <col min="30" max="16384" width="4.57421875" style="1" customWidth="1"/>
  </cols>
  <sheetData>
    <row r="1" spans="1:29" s="34" customFormat="1" ht="12.75">
      <c r="A1" s="15" t="s">
        <v>0</v>
      </c>
      <c r="B1" s="104" t="s">
        <v>6</v>
      </c>
      <c r="C1" s="104"/>
      <c r="D1" s="16"/>
      <c r="E1" s="81"/>
      <c r="F1" s="16"/>
      <c r="G1" s="17"/>
      <c r="H1" s="17"/>
      <c r="I1" s="17"/>
      <c r="J1" s="17"/>
      <c r="K1" s="107" t="s">
        <v>3</v>
      </c>
      <c r="L1" s="108"/>
      <c r="M1" s="108"/>
      <c r="N1" s="108"/>
      <c r="O1" s="108"/>
      <c r="P1" s="108"/>
      <c r="Q1" s="108"/>
      <c r="R1" s="108"/>
      <c r="S1" s="108"/>
      <c r="T1" s="108"/>
      <c r="U1" s="108"/>
      <c r="V1" s="108"/>
      <c r="W1" s="108"/>
      <c r="X1" s="108"/>
      <c r="Y1" s="108"/>
      <c r="Z1" s="108"/>
      <c r="AA1" s="108"/>
      <c r="AB1" s="108"/>
      <c r="AC1" s="109"/>
    </row>
    <row r="2" spans="1:29" s="34" customFormat="1" ht="12.75">
      <c r="A2" s="15"/>
      <c r="B2" s="105" t="s">
        <v>2</v>
      </c>
      <c r="C2" s="106"/>
      <c r="D2" s="18"/>
      <c r="E2" s="82"/>
      <c r="F2" s="18"/>
      <c r="G2" s="19"/>
      <c r="H2" s="19"/>
      <c r="I2" s="19"/>
      <c r="J2" s="20"/>
      <c r="K2" s="110"/>
      <c r="L2" s="110"/>
      <c r="M2" s="110"/>
      <c r="N2" s="110"/>
      <c r="O2" s="110"/>
      <c r="P2" s="110"/>
      <c r="Q2" s="110"/>
      <c r="R2" s="110"/>
      <c r="S2" s="110"/>
      <c r="T2" s="110"/>
      <c r="U2" s="110"/>
      <c r="V2" s="110"/>
      <c r="W2" s="110"/>
      <c r="X2" s="110"/>
      <c r="Y2" s="110"/>
      <c r="Z2" s="110"/>
      <c r="AA2" s="110"/>
      <c r="AB2" s="110"/>
      <c r="AC2" s="109"/>
    </row>
    <row r="3" spans="1:29" s="34" customFormat="1" ht="12">
      <c r="A3" s="15"/>
      <c r="B3" s="98" t="s">
        <v>91</v>
      </c>
      <c r="C3" s="98"/>
      <c r="D3" s="21"/>
      <c r="E3" s="83"/>
      <c r="F3" s="21"/>
      <c r="G3" s="22"/>
      <c r="H3" s="22"/>
      <c r="I3" s="22"/>
      <c r="J3" s="22"/>
      <c r="K3" s="111"/>
      <c r="L3" s="111"/>
      <c r="M3" s="111"/>
      <c r="N3" s="111"/>
      <c r="O3" s="111"/>
      <c r="P3" s="111"/>
      <c r="Q3" s="111"/>
      <c r="R3" s="111"/>
      <c r="S3" s="111"/>
      <c r="T3" s="111"/>
      <c r="U3" s="111"/>
      <c r="V3" s="111"/>
      <c r="W3" s="111"/>
      <c r="X3" s="111"/>
      <c r="Y3" s="111"/>
      <c r="Z3" s="111"/>
      <c r="AA3" s="111"/>
      <c r="AB3" s="111"/>
      <c r="AC3" s="112"/>
    </row>
    <row r="4" spans="1:29" s="24" customFormat="1" ht="11.25" customHeight="1">
      <c r="A4" s="23"/>
      <c r="B4" s="35"/>
      <c r="C4" s="36"/>
      <c r="D4" s="36"/>
      <c r="E4" s="84"/>
      <c r="F4" s="37"/>
      <c r="G4" s="37"/>
      <c r="H4" s="37"/>
      <c r="I4" s="37"/>
      <c r="J4" s="37"/>
      <c r="K4" s="99" t="s">
        <v>7</v>
      </c>
      <c r="L4" s="100"/>
      <c r="M4" s="101" t="s">
        <v>8</v>
      </c>
      <c r="N4" s="102"/>
      <c r="O4" s="101" t="s">
        <v>9</v>
      </c>
      <c r="P4" s="102"/>
      <c r="Q4" s="101" t="s">
        <v>10</v>
      </c>
      <c r="R4" s="103"/>
      <c r="S4" s="103"/>
      <c r="T4" s="92"/>
      <c r="U4" s="92"/>
      <c r="V4" s="96" t="s">
        <v>11</v>
      </c>
      <c r="W4" s="97"/>
      <c r="X4" s="91" t="s">
        <v>11</v>
      </c>
      <c r="Y4" s="91" t="s">
        <v>102</v>
      </c>
      <c r="Z4" s="91" t="s">
        <v>102</v>
      </c>
      <c r="AA4" s="113" t="s">
        <v>12</v>
      </c>
      <c r="AB4" s="113"/>
      <c r="AC4" s="93"/>
    </row>
    <row r="5" spans="1:29" s="26" customFormat="1" ht="45.75">
      <c r="A5" s="25"/>
      <c r="B5" s="38"/>
      <c r="C5" s="39" t="s">
        <v>13</v>
      </c>
      <c r="D5" s="39" t="s">
        <v>14</v>
      </c>
      <c r="E5" s="85" t="s">
        <v>15</v>
      </c>
      <c r="F5" s="42" t="s">
        <v>16</v>
      </c>
      <c r="G5" s="40" t="s">
        <v>17</v>
      </c>
      <c r="H5" s="40" t="s">
        <v>41</v>
      </c>
      <c r="I5" s="40" t="s">
        <v>18</v>
      </c>
      <c r="J5" s="40" t="s">
        <v>19</v>
      </c>
      <c r="K5" s="41" t="s">
        <v>20</v>
      </c>
      <c r="L5" s="43" t="s">
        <v>21</v>
      </c>
      <c r="M5" s="44" t="s">
        <v>20</v>
      </c>
      <c r="N5" s="45" t="s">
        <v>21</v>
      </c>
      <c r="O5" s="44" t="s">
        <v>20</v>
      </c>
      <c r="P5" s="45" t="s">
        <v>21</v>
      </c>
      <c r="Q5" s="44" t="s">
        <v>26</v>
      </c>
      <c r="R5" s="45" t="s">
        <v>21</v>
      </c>
      <c r="S5" s="46" t="s">
        <v>22</v>
      </c>
      <c r="T5" s="45" t="s">
        <v>23</v>
      </c>
      <c r="U5" s="46" t="s">
        <v>28</v>
      </c>
      <c r="V5" s="44" t="s">
        <v>26</v>
      </c>
      <c r="W5" s="45" t="s">
        <v>23</v>
      </c>
      <c r="X5" s="46" t="s">
        <v>22</v>
      </c>
      <c r="Y5" s="45" t="s">
        <v>23</v>
      </c>
      <c r="Z5" s="46" t="s">
        <v>24</v>
      </c>
      <c r="AA5" s="44" t="s">
        <v>20</v>
      </c>
      <c r="AB5" s="45" t="s">
        <v>21</v>
      </c>
      <c r="AC5" s="90" t="s">
        <v>29</v>
      </c>
    </row>
    <row r="6" ht="11.25">
      <c r="U6" s="64">
        <f>IF(T6&lt;&gt;0,-(T6-R6)/T6,"")</f>
      </c>
    </row>
    <row r="7" spans="1:30" s="29" customFormat="1" ht="11.25">
      <c r="A7" s="31">
        <v>1</v>
      </c>
      <c r="B7" s="87" t="s">
        <v>25</v>
      </c>
      <c r="C7" s="50" t="s">
        <v>101</v>
      </c>
      <c r="D7" s="55" t="s">
        <v>100</v>
      </c>
      <c r="E7" s="80">
        <v>42615</v>
      </c>
      <c r="F7" s="52" t="s">
        <v>36</v>
      </c>
      <c r="G7" s="56">
        <v>285</v>
      </c>
      <c r="H7" s="56">
        <v>285</v>
      </c>
      <c r="I7" s="69">
        <v>285</v>
      </c>
      <c r="J7" s="54">
        <v>1</v>
      </c>
      <c r="K7" s="66">
        <v>384513</v>
      </c>
      <c r="L7" s="67">
        <v>30227</v>
      </c>
      <c r="M7" s="66">
        <v>501199</v>
      </c>
      <c r="N7" s="67">
        <v>39130</v>
      </c>
      <c r="O7" s="66">
        <v>483596</v>
      </c>
      <c r="P7" s="67">
        <v>38393</v>
      </c>
      <c r="Q7" s="60">
        <f aca="true" t="shared" si="0" ref="Q7:Q40">K7+M7+O7</f>
        <v>1369308</v>
      </c>
      <c r="R7" s="61">
        <f aca="true" t="shared" si="1" ref="R7:R40">L7+N7+P7</f>
        <v>107750</v>
      </c>
      <c r="S7" s="62">
        <f aca="true" t="shared" si="2" ref="S7:S44">R7/I7</f>
        <v>378.0701754385965</v>
      </c>
      <c r="T7" s="63"/>
      <c r="U7" s="64"/>
      <c r="V7" s="70"/>
      <c r="W7" s="72"/>
      <c r="X7" s="62"/>
      <c r="Y7" s="57"/>
      <c r="Z7" s="79"/>
      <c r="AA7" s="73">
        <v>1369308</v>
      </c>
      <c r="AB7" s="74">
        <v>107750</v>
      </c>
      <c r="AC7" s="94">
        <v>1583</v>
      </c>
      <c r="AD7" s="28"/>
    </row>
    <row r="8" spans="1:30" s="29" customFormat="1" ht="11.25">
      <c r="A8" s="31">
        <v>2</v>
      </c>
      <c r="B8" s="30"/>
      <c r="C8" s="49" t="s">
        <v>82</v>
      </c>
      <c r="D8" s="51" t="s">
        <v>42</v>
      </c>
      <c r="E8" s="65">
        <v>42608</v>
      </c>
      <c r="F8" s="52" t="s">
        <v>5</v>
      </c>
      <c r="G8" s="53">
        <v>289</v>
      </c>
      <c r="H8" s="53">
        <v>289</v>
      </c>
      <c r="I8" s="69">
        <v>383</v>
      </c>
      <c r="J8" s="54">
        <v>2</v>
      </c>
      <c r="K8" s="66">
        <v>285796.38</v>
      </c>
      <c r="L8" s="67">
        <v>24081</v>
      </c>
      <c r="M8" s="66">
        <v>417355.23</v>
      </c>
      <c r="N8" s="67">
        <v>34105</v>
      </c>
      <c r="O8" s="66">
        <v>538841.65</v>
      </c>
      <c r="P8" s="67">
        <v>45178</v>
      </c>
      <c r="Q8" s="60">
        <f t="shared" si="0"/>
        <v>1241993.26</v>
      </c>
      <c r="R8" s="61">
        <f t="shared" si="1"/>
        <v>103364</v>
      </c>
      <c r="S8" s="62">
        <f t="shared" si="2"/>
        <v>269.8798955613577</v>
      </c>
      <c r="T8" s="63">
        <v>158016</v>
      </c>
      <c r="U8" s="64">
        <f>IF(T8&lt;&gt;0,-(T8-R8)/T8,"")</f>
        <v>-0.3458637100040502</v>
      </c>
      <c r="V8" s="70">
        <v>3296712.83</v>
      </c>
      <c r="W8" s="71">
        <v>300117</v>
      </c>
      <c r="X8" s="62">
        <f>W8/I8</f>
        <v>783.5953002610966</v>
      </c>
      <c r="Y8" s="78">
        <v>300117</v>
      </c>
      <c r="Z8" s="79">
        <f>IF(Y8&lt;&gt;0,-(Y8-W8)/Y8,"")</f>
        <v>0</v>
      </c>
      <c r="AA8" s="75">
        <v>4538709.09</v>
      </c>
      <c r="AB8" s="76">
        <v>403481</v>
      </c>
      <c r="AC8" s="94">
        <v>2638</v>
      </c>
      <c r="AD8" s="28"/>
    </row>
    <row r="9" spans="1:30" s="29" customFormat="1" ht="11.25">
      <c r="A9" s="31">
        <v>3</v>
      </c>
      <c r="B9" s="87" t="s">
        <v>25</v>
      </c>
      <c r="C9" s="50" t="s">
        <v>99</v>
      </c>
      <c r="D9" s="55" t="s">
        <v>99</v>
      </c>
      <c r="E9" s="80">
        <v>42615</v>
      </c>
      <c r="F9" s="52" t="s">
        <v>4</v>
      </c>
      <c r="G9" s="56">
        <v>259</v>
      </c>
      <c r="H9" s="56">
        <v>259</v>
      </c>
      <c r="I9" s="69">
        <v>259</v>
      </c>
      <c r="J9" s="54">
        <v>1</v>
      </c>
      <c r="K9" s="66">
        <v>135554.35</v>
      </c>
      <c r="L9" s="67">
        <v>12636</v>
      </c>
      <c r="M9" s="66">
        <v>164041.85</v>
      </c>
      <c r="N9" s="67">
        <v>14734</v>
      </c>
      <c r="O9" s="66">
        <v>222480.66</v>
      </c>
      <c r="P9" s="67">
        <v>20094</v>
      </c>
      <c r="Q9" s="60">
        <f t="shared" si="0"/>
        <v>522076.86</v>
      </c>
      <c r="R9" s="61">
        <f t="shared" si="1"/>
        <v>47464</v>
      </c>
      <c r="S9" s="62">
        <f t="shared" si="2"/>
        <v>183.25868725868725</v>
      </c>
      <c r="T9" s="63"/>
      <c r="U9" s="64"/>
      <c r="V9" s="70"/>
      <c r="W9" s="71"/>
      <c r="X9" s="62"/>
      <c r="Y9" s="57"/>
      <c r="Z9" s="79"/>
      <c r="AA9" s="73">
        <v>522076.86</v>
      </c>
      <c r="AB9" s="74">
        <v>47464</v>
      </c>
      <c r="AC9" s="94">
        <v>2642</v>
      </c>
      <c r="AD9" s="28"/>
    </row>
    <row r="10" spans="1:30" s="29" customFormat="1" ht="11.25">
      <c r="A10" s="31">
        <v>4</v>
      </c>
      <c r="B10" s="27"/>
      <c r="C10" s="50" t="s">
        <v>73</v>
      </c>
      <c r="D10" s="55" t="s">
        <v>74</v>
      </c>
      <c r="E10" s="80">
        <v>42594</v>
      </c>
      <c r="F10" s="52" t="s">
        <v>37</v>
      </c>
      <c r="G10" s="56">
        <v>306</v>
      </c>
      <c r="H10" s="56">
        <v>274</v>
      </c>
      <c r="I10" s="69">
        <v>335</v>
      </c>
      <c r="J10" s="54">
        <v>4</v>
      </c>
      <c r="K10" s="66">
        <v>132197</v>
      </c>
      <c r="L10" s="67">
        <v>10111</v>
      </c>
      <c r="M10" s="66">
        <v>178829</v>
      </c>
      <c r="N10" s="67">
        <v>13471</v>
      </c>
      <c r="O10" s="66">
        <v>186564</v>
      </c>
      <c r="P10" s="67">
        <v>14480</v>
      </c>
      <c r="Q10" s="60">
        <f t="shared" si="0"/>
        <v>497590</v>
      </c>
      <c r="R10" s="61">
        <f t="shared" si="1"/>
        <v>38062</v>
      </c>
      <c r="S10" s="62">
        <f t="shared" si="2"/>
        <v>113.61791044776119</v>
      </c>
      <c r="T10" s="63">
        <v>54389</v>
      </c>
      <c r="U10" s="64">
        <f>IF(T10&lt;&gt;0,-(T10-R10)/T10,"")</f>
        <v>-0.30018937652834216</v>
      </c>
      <c r="V10" s="70">
        <v>1477847</v>
      </c>
      <c r="W10" s="71">
        <v>125502</v>
      </c>
      <c r="X10" s="62">
        <f>W10/I10</f>
        <v>374.63283582089554</v>
      </c>
      <c r="Y10" s="57">
        <v>125502</v>
      </c>
      <c r="Z10" s="79">
        <f>IF(Y10&lt;&gt;0,-(Y10-W10)/Y10,"")</f>
        <v>0</v>
      </c>
      <c r="AA10" s="73">
        <v>10561605</v>
      </c>
      <c r="AB10" s="74">
        <v>842957</v>
      </c>
      <c r="AC10" s="94">
        <v>2625</v>
      </c>
      <c r="AD10" s="28"/>
    </row>
    <row r="11" spans="1:30" s="29" customFormat="1" ht="11.25">
      <c r="A11" s="31">
        <v>5</v>
      </c>
      <c r="B11" s="30"/>
      <c r="C11" s="50" t="s">
        <v>87</v>
      </c>
      <c r="D11" s="55" t="s">
        <v>88</v>
      </c>
      <c r="E11" s="80">
        <v>42608</v>
      </c>
      <c r="F11" s="52" t="s">
        <v>36</v>
      </c>
      <c r="G11" s="56">
        <v>300</v>
      </c>
      <c r="H11" s="56">
        <v>300</v>
      </c>
      <c r="I11" s="69">
        <v>300</v>
      </c>
      <c r="J11" s="54">
        <v>2</v>
      </c>
      <c r="K11" s="66">
        <v>87422</v>
      </c>
      <c r="L11" s="67">
        <v>5847</v>
      </c>
      <c r="M11" s="66">
        <v>137583</v>
      </c>
      <c r="N11" s="67">
        <v>8926</v>
      </c>
      <c r="O11" s="66">
        <v>137259</v>
      </c>
      <c r="P11" s="67">
        <v>9550</v>
      </c>
      <c r="Q11" s="60">
        <f t="shared" si="0"/>
        <v>362264</v>
      </c>
      <c r="R11" s="61">
        <f t="shared" si="1"/>
        <v>24323</v>
      </c>
      <c r="S11" s="62">
        <f t="shared" si="2"/>
        <v>81.07666666666667</v>
      </c>
      <c r="T11" s="63">
        <v>43410</v>
      </c>
      <c r="U11" s="64">
        <f>IF(T11&lt;&gt;0,-(T11-R11)/T11,"")</f>
        <v>-0.43969131536512324</v>
      </c>
      <c r="V11" s="70">
        <v>1114492</v>
      </c>
      <c r="W11" s="72">
        <v>80745</v>
      </c>
      <c r="X11" s="62">
        <f>W11/I11</f>
        <v>269.15</v>
      </c>
      <c r="Y11" s="57">
        <v>80745</v>
      </c>
      <c r="Z11" s="79">
        <f>IF(Y11&lt;&gt;0,-(Y11-W11)/Y11,"")</f>
        <v>0</v>
      </c>
      <c r="AA11" s="73">
        <v>1476789</v>
      </c>
      <c r="AB11" s="74">
        <v>105071</v>
      </c>
      <c r="AC11" s="94">
        <v>2636</v>
      </c>
      <c r="AD11" s="28"/>
    </row>
    <row r="12" spans="1:30" s="29" customFormat="1" ht="11.25">
      <c r="A12" s="31">
        <v>6</v>
      </c>
      <c r="B12" s="27"/>
      <c r="C12" s="50" t="s">
        <v>52</v>
      </c>
      <c r="D12" s="55" t="s">
        <v>53</v>
      </c>
      <c r="E12" s="80">
        <v>42566</v>
      </c>
      <c r="F12" s="52" t="s">
        <v>4</v>
      </c>
      <c r="G12" s="56">
        <v>345</v>
      </c>
      <c r="H12" s="56">
        <v>159</v>
      </c>
      <c r="I12" s="69">
        <v>159</v>
      </c>
      <c r="J12" s="54">
        <v>8</v>
      </c>
      <c r="K12" s="66">
        <v>51226.88</v>
      </c>
      <c r="L12" s="67">
        <v>4283</v>
      </c>
      <c r="M12" s="66">
        <v>91342.66</v>
      </c>
      <c r="N12" s="67">
        <v>7461</v>
      </c>
      <c r="O12" s="66">
        <v>112249.01</v>
      </c>
      <c r="P12" s="67">
        <v>9059</v>
      </c>
      <c r="Q12" s="60">
        <f t="shared" si="0"/>
        <v>254818.55</v>
      </c>
      <c r="R12" s="61">
        <f t="shared" si="1"/>
        <v>20803</v>
      </c>
      <c r="S12" s="62">
        <f t="shared" si="2"/>
        <v>130.83647798742138</v>
      </c>
      <c r="T12" s="63">
        <v>33755</v>
      </c>
      <c r="U12" s="64">
        <f>IF(T12&lt;&gt;0,-(T12-R12)/T12,"")</f>
        <v>-0.3837061176122056</v>
      </c>
      <c r="V12" s="70">
        <v>787426.79</v>
      </c>
      <c r="W12" s="71">
        <v>71056</v>
      </c>
      <c r="X12" s="62">
        <f>W12/I12</f>
        <v>446.8930817610063</v>
      </c>
      <c r="Y12" s="57">
        <v>71056</v>
      </c>
      <c r="Z12" s="79">
        <f>IF(Y12&lt;&gt;0,-(Y12-W12)/Y12,"")</f>
        <v>0</v>
      </c>
      <c r="AA12" s="73">
        <v>13941331.31</v>
      </c>
      <c r="AB12" s="74">
        <v>1242064</v>
      </c>
      <c r="AC12" s="94">
        <v>2596</v>
      </c>
      <c r="AD12" s="28"/>
    </row>
    <row r="13" spans="1:30" s="29" customFormat="1" ht="11.25">
      <c r="A13" s="31">
        <v>7</v>
      </c>
      <c r="B13" s="27"/>
      <c r="C13" s="50" t="s">
        <v>90</v>
      </c>
      <c r="D13" s="55" t="s">
        <v>89</v>
      </c>
      <c r="E13" s="80">
        <v>42608</v>
      </c>
      <c r="F13" s="52" t="s">
        <v>37</v>
      </c>
      <c r="G13" s="56">
        <v>129</v>
      </c>
      <c r="H13" s="56">
        <v>127</v>
      </c>
      <c r="I13" s="69">
        <v>127</v>
      </c>
      <c r="J13" s="54">
        <v>2</v>
      </c>
      <c r="K13" s="66">
        <v>50857</v>
      </c>
      <c r="L13" s="67">
        <v>3948</v>
      </c>
      <c r="M13" s="66">
        <v>69005</v>
      </c>
      <c r="N13" s="67">
        <v>5333</v>
      </c>
      <c r="O13" s="66">
        <v>77003</v>
      </c>
      <c r="P13" s="67">
        <v>5981</v>
      </c>
      <c r="Q13" s="60">
        <f t="shared" si="0"/>
        <v>196865</v>
      </c>
      <c r="R13" s="61">
        <f t="shared" si="1"/>
        <v>15262</v>
      </c>
      <c r="S13" s="62">
        <f t="shared" si="2"/>
        <v>120.1732283464567</v>
      </c>
      <c r="T13" s="63">
        <v>20740</v>
      </c>
      <c r="U13" s="64">
        <f>IF(T13&lt;&gt;0,-(T13-R13)/T13,"")</f>
        <v>-0.26412729026036647</v>
      </c>
      <c r="V13" s="70">
        <v>549010</v>
      </c>
      <c r="W13" s="71">
        <v>47571</v>
      </c>
      <c r="X13" s="62">
        <f>W13/I13</f>
        <v>374.5748031496063</v>
      </c>
      <c r="Y13" s="57">
        <v>47571</v>
      </c>
      <c r="Z13" s="79">
        <f>IF(Y13&lt;&gt;0,-(Y13-W13)/Y13,"")</f>
        <v>0</v>
      </c>
      <c r="AA13" s="73">
        <v>746801</v>
      </c>
      <c r="AB13" s="74">
        <v>62934</v>
      </c>
      <c r="AC13" s="94">
        <v>2636</v>
      </c>
      <c r="AD13" s="28"/>
    </row>
    <row r="14" spans="1:30" s="29" customFormat="1" ht="11.25">
      <c r="A14" s="31">
        <v>8</v>
      </c>
      <c r="B14" s="87" t="s">
        <v>25</v>
      </c>
      <c r="C14" s="49" t="s">
        <v>93</v>
      </c>
      <c r="D14" s="51" t="s">
        <v>94</v>
      </c>
      <c r="E14" s="65">
        <v>42615</v>
      </c>
      <c r="F14" s="52" t="s">
        <v>5</v>
      </c>
      <c r="G14" s="53">
        <v>122</v>
      </c>
      <c r="H14" s="53">
        <v>122</v>
      </c>
      <c r="I14" s="69">
        <v>122</v>
      </c>
      <c r="J14" s="54">
        <v>1</v>
      </c>
      <c r="K14" s="66">
        <v>46571.25</v>
      </c>
      <c r="L14" s="67">
        <v>3164</v>
      </c>
      <c r="M14" s="66">
        <v>64852.29</v>
      </c>
      <c r="N14" s="67">
        <v>4403</v>
      </c>
      <c r="O14" s="66">
        <v>70649.85</v>
      </c>
      <c r="P14" s="67">
        <v>5071</v>
      </c>
      <c r="Q14" s="60">
        <f t="shared" si="0"/>
        <v>182073.39</v>
      </c>
      <c r="R14" s="61">
        <f t="shared" si="1"/>
        <v>12638</v>
      </c>
      <c r="S14" s="62">
        <f t="shared" si="2"/>
        <v>103.59016393442623</v>
      </c>
      <c r="T14" s="63"/>
      <c r="U14" s="64"/>
      <c r="V14" s="70"/>
      <c r="W14" s="71"/>
      <c r="X14" s="62"/>
      <c r="Y14" s="78"/>
      <c r="Z14" s="79"/>
      <c r="AA14" s="75">
        <v>182073.39</v>
      </c>
      <c r="AB14" s="76">
        <v>12638</v>
      </c>
      <c r="AC14" s="94">
        <v>2640</v>
      </c>
      <c r="AD14" s="28"/>
    </row>
    <row r="15" spans="1:30" s="29" customFormat="1" ht="11.25">
      <c r="A15" s="31">
        <v>9</v>
      </c>
      <c r="B15" s="30"/>
      <c r="C15" s="50" t="s">
        <v>64</v>
      </c>
      <c r="D15" s="55" t="s">
        <v>63</v>
      </c>
      <c r="E15" s="80">
        <v>42587</v>
      </c>
      <c r="F15" s="52" t="s">
        <v>36</v>
      </c>
      <c r="G15" s="56">
        <v>271</v>
      </c>
      <c r="H15" s="56">
        <v>72</v>
      </c>
      <c r="I15" s="69">
        <v>72</v>
      </c>
      <c r="J15" s="54">
        <v>5</v>
      </c>
      <c r="K15" s="66">
        <v>28050</v>
      </c>
      <c r="L15" s="67">
        <v>1946</v>
      </c>
      <c r="M15" s="66">
        <v>49270</v>
      </c>
      <c r="N15" s="67">
        <v>3415</v>
      </c>
      <c r="O15" s="66">
        <v>53610</v>
      </c>
      <c r="P15" s="67">
        <v>3784</v>
      </c>
      <c r="Q15" s="60">
        <f t="shared" si="0"/>
        <v>130930</v>
      </c>
      <c r="R15" s="61">
        <f t="shared" si="1"/>
        <v>9145</v>
      </c>
      <c r="S15" s="62">
        <f t="shared" si="2"/>
        <v>127.01388888888889</v>
      </c>
      <c r="T15" s="63">
        <v>22823</v>
      </c>
      <c r="U15" s="64">
        <f>IF(T15&lt;&gt;0,-(T15-R15)/T15,"")</f>
        <v>-0.5993077159006266</v>
      </c>
      <c r="V15" s="70">
        <v>611573</v>
      </c>
      <c r="W15" s="72">
        <v>51319</v>
      </c>
      <c r="X15" s="62">
        <f>W15/I15</f>
        <v>712.7638888888889</v>
      </c>
      <c r="Y15" s="57">
        <v>51319</v>
      </c>
      <c r="Z15" s="79">
        <f>IF(Y15&lt;&gt;0,-(Y15-W15)/Y15,"")</f>
        <v>0</v>
      </c>
      <c r="AA15" s="73">
        <v>4608709</v>
      </c>
      <c r="AB15" s="74">
        <v>396071</v>
      </c>
      <c r="AC15" s="94">
        <v>2620</v>
      </c>
      <c r="AD15" s="28"/>
    </row>
    <row r="16" spans="1:30" s="29" customFormat="1" ht="11.25">
      <c r="A16" s="31">
        <v>10</v>
      </c>
      <c r="B16" s="30"/>
      <c r="C16" s="50" t="s">
        <v>85</v>
      </c>
      <c r="D16" s="55" t="s">
        <v>86</v>
      </c>
      <c r="E16" s="80">
        <v>42608</v>
      </c>
      <c r="F16" s="52" t="s">
        <v>4</v>
      </c>
      <c r="G16" s="56">
        <v>181</v>
      </c>
      <c r="H16" s="56">
        <v>117</v>
      </c>
      <c r="I16" s="69">
        <v>117</v>
      </c>
      <c r="J16" s="54">
        <v>2</v>
      </c>
      <c r="K16" s="66">
        <v>32978.6</v>
      </c>
      <c r="L16" s="67">
        <v>2425</v>
      </c>
      <c r="M16" s="66">
        <v>44641.05</v>
      </c>
      <c r="N16" s="67">
        <v>3165</v>
      </c>
      <c r="O16" s="66">
        <v>37502.75</v>
      </c>
      <c r="P16" s="67">
        <v>2819</v>
      </c>
      <c r="Q16" s="60">
        <f t="shared" si="0"/>
        <v>115122.4</v>
      </c>
      <c r="R16" s="61">
        <f t="shared" si="1"/>
        <v>8409</v>
      </c>
      <c r="S16" s="62">
        <f t="shared" si="2"/>
        <v>71.87179487179488</v>
      </c>
      <c r="T16" s="63">
        <v>13802</v>
      </c>
      <c r="U16" s="64">
        <f>IF(T16&lt;&gt;0,-(T16-R16)/T16,"")</f>
        <v>-0.390740472395305</v>
      </c>
      <c r="V16" s="70">
        <v>370171.53</v>
      </c>
      <c r="W16" s="71">
        <v>32128</v>
      </c>
      <c r="X16" s="62">
        <f>W16/I16</f>
        <v>274.5982905982906</v>
      </c>
      <c r="Y16" s="57">
        <v>32128</v>
      </c>
      <c r="Z16" s="79">
        <f>IF(Y16&lt;&gt;0,-(Y16-W16)/Y16,"")</f>
        <v>0</v>
      </c>
      <c r="AA16" s="73">
        <v>485293.93</v>
      </c>
      <c r="AB16" s="74">
        <v>40537</v>
      </c>
      <c r="AC16" s="94">
        <v>2635</v>
      </c>
      <c r="AD16" s="28"/>
    </row>
    <row r="17" spans="1:30" s="29" customFormat="1" ht="11.25">
      <c r="A17" s="31">
        <v>11</v>
      </c>
      <c r="B17" s="87" t="s">
        <v>25</v>
      </c>
      <c r="C17" s="49" t="s">
        <v>92</v>
      </c>
      <c r="D17" s="51" t="s">
        <v>92</v>
      </c>
      <c r="E17" s="65">
        <v>42615</v>
      </c>
      <c r="F17" s="52" t="s">
        <v>5</v>
      </c>
      <c r="G17" s="53">
        <v>106</v>
      </c>
      <c r="H17" s="53">
        <v>106</v>
      </c>
      <c r="I17" s="69">
        <v>106</v>
      </c>
      <c r="J17" s="54">
        <v>1</v>
      </c>
      <c r="K17" s="66">
        <v>19721.32</v>
      </c>
      <c r="L17" s="67">
        <v>1773</v>
      </c>
      <c r="M17" s="66">
        <v>28877.42</v>
      </c>
      <c r="N17" s="67">
        <v>2531</v>
      </c>
      <c r="O17" s="66">
        <v>40443.4</v>
      </c>
      <c r="P17" s="67">
        <v>3554</v>
      </c>
      <c r="Q17" s="60">
        <f t="shared" si="0"/>
        <v>89042.14</v>
      </c>
      <c r="R17" s="61">
        <f t="shared" si="1"/>
        <v>7858</v>
      </c>
      <c r="S17" s="62">
        <f t="shared" si="2"/>
        <v>74.13207547169812</v>
      </c>
      <c r="T17" s="63"/>
      <c r="U17" s="64"/>
      <c r="V17" s="70"/>
      <c r="W17" s="71"/>
      <c r="X17" s="62"/>
      <c r="Y17" s="78"/>
      <c r="Z17" s="79"/>
      <c r="AA17" s="75">
        <v>89042.14</v>
      </c>
      <c r="AB17" s="76">
        <v>7858</v>
      </c>
      <c r="AC17" s="94">
        <v>2644</v>
      </c>
      <c r="AD17" s="28"/>
    </row>
    <row r="18" spans="1:30" s="29" customFormat="1" ht="11.25">
      <c r="A18" s="31">
        <v>12</v>
      </c>
      <c r="B18" s="30"/>
      <c r="C18" s="50" t="s">
        <v>76</v>
      </c>
      <c r="D18" s="55" t="s">
        <v>79</v>
      </c>
      <c r="E18" s="80">
        <v>42601</v>
      </c>
      <c r="F18" s="52" t="s">
        <v>36</v>
      </c>
      <c r="G18" s="56">
        <v>200</v>
      </c>
      <c r="H18" s="56">
        <v>109</v>
      </c>
      <c r="I18" s="69">
        <v>109</v>
      </c>
      <c r="J18" s="54">
        <v>3</v>
      </c>
      <c r="K18" s="66">
        <v>19479</v>
      </c>
      <c r="L18" s="67">
        <v>1612</v>
      </c>
      <c r="M18" s="66">
        <v>33239</v>
      </c>
      <c r="N18" s="67">
        <v>2676</v>
      </c>
      <c r="O18" s="66">
        <v>34782</v>
      </c>
      <c r="P18" s="67">
        <v>2776</v>
      </c>
      <c r="Q18" s="60">
        <f t="shared" si="0"/>
        <v>87500</v>
      </c>
      <c r="R18" s="61">
        <f t="shared" si="1"/>
        <v>7064</v>
      </c>
      <c r="S18" s="62">
        <f t="shared" si="2"/>
        <v>64.80733944954129</v>
      </c>
      <c r="T18" s="63">
        <v>18535</v>
      </c>
      <c r="U18" s="64">
        <f>IF(T18&lt;&gt;0,-(T18-R18)/T18,"")</f>
        <v>-0.6188831939573779</v>
      </c>
      <c r="V18" s="70">
        <v>421525</v>
      </c>
      <c r="W18" s="72">
        <v>37769</v>
      </c>
      <c r="X18" s="62">
        <f>W18/I18</f>
        <v>346.5045871559633</v>
      </c>
      <c r="Y18" s="57">
        <v>37769</v>
      </c>
      <c r="Z18" s="79">
        <f>IF(Y18&lt;&gt;0,-(Y18-W18)/Y18,"")</f>
        <v>0</v>
      </c>
      <c r="AA18" s="73">
        <v>1154479</v>
      </c>
      <c r="AB18" s="74">
        <v>103720</v>
      </c>
      <c r="AC18" s="94">
        <v>2638</v>
      </c>
      <c r="AD18" s="28"/>
    </row>
    <row r="19" spans="1:30" s="29" customFormat="1" ht="11.25">
      <c r="A19" s="31">
        <v>13</v>
      </c>
      <c r="B19" s="87" t="s">
        <v>25</v>
      </c>
      <c r="C19" s="49" t="s">
        <v>96</v>
      </c>
      <c r="D19" s="51" t="s">
        <v>96</v>
      </c>
      <c r="E19" s="65">
        <v>42615</v>
      </c>
      <c r="F19" s="52" t="s">
        <v>1</v>
      </c>
      <c r="G19" s="53">
        <v>80</v>
      </c>
      <c r="H19" s="53">
        <v>80</v>
      </c>
      <c r="I19" s="69">
        <v>80</v>
      </c>
      <c r="J19" s="54">
        <v>1</v>
      </c>
      <c r="K19" s="66">
        <v>14221.75</v>
      </c>
      <c r="L19" s="67">
        <v>1214</v>
      </c>
      <c r="M19" s="66">
        <v>22401.65</v>
      </c>
      <c r="N19" s="67">
        <v>1893</v>
      </c>
      <c r="O19" s="66">
        <v>29437.8</v>
      </c>
      <c r="P19" s="67">
        <v>2478</v>
      </c>
      <c r="Q19" s="60">
        <f t="shared" si="0"/>
        <v>66061.2</v>
      </c>
      <c r="R19" s="61">
        <f t="shared" si="1"/>
        <v>5585</v>
      </c>
      <c r="S19" s="62">
        <f t="shared" si="2"/>
        <v>69.8125</v>
      </c>
      <c r="T19" s="63"/>
      <c r="U19" s="64"/>
      <c r="V19" s="70"/>
      <c r="W19" s="71"/>
      <c r="X19" s="62"/>
      <c r="Y19" s="78"/>
      <c r="Z19" s="79"/>
      <c r="AA19" s="77">
        <v>66061.2</v>
      </c>
      <c r="AB19" s="78">
        <v>5585</v>
      </c>
      <c r="AC19" s="94">
        <v>2645</v>
      </c>
      <c r="AD19" s="28"/>
    </row>
    <row r="20" spans="1:30" s="29" customFormat="1" ht="11.25">
      <c r="A20" s="31">
        <v>14</v>
      </c>
      <c r="B20" s="87" t="s">
        <v>25</v>
      </c>
      <c r="C20" s="49" t="s">
        <v>97</v>
      </c>
      <c r="D20" s="51" t="s">
        <v>98</v>
      </c>
      <c r="E20" s="65">
        <v>42615</v>
      </c>
      <c r="F20" s="52" t="s">
        <v>27</v>
      </c>
      <c r="G20" s="53">
        <v>32</v>
      </c>
      <c r="H20" s="53">
        <v>32</v>
      </c>
      <c r="I20" s="69">
        <v>32</v>
      </c>
      <c r="J20" s="54">
        <v>1</v>
      </c>
      <c r="K20" s="66">
        <v>13814.35</v>
      </c>
      <c r="L20" s="67">
        <v>901</v>
      </c>
      <c r="M20" s="66">
        <v>21264.25</v>
      </c>
      <c r="N20" s="67">
        <v>1295</v>
      </c>
      <c r="O20" s="66">
        <v>20920.35</v>
      </c>
      <c r="P20" s="67">
        <v>1380</v>
      </c>
      <c r="Q20" s="60">
        <f t="shared" si="0"/>
        <v>55998.95</v>
      </c>
      <c r="R20" s="61">
        <f t="shared" si="1"/>
        <v>3576</v>
      </c>
      <c r="S20" s="62">
        <f t="shared" si="2"/>
        <v>111.75</v>
      </c>
      <c r="T20" s="63"/>
      <c r="U20" s="64"/>
      <c r="V20" s="70"/>
      <c r="W20" s="71"/>
      <c r="X20" s="62"/>
      <c r="Y20" s="78"/>
      <c r="Z20" s="79"/>
      <c r="AA20" s="75">
        <v>55998.95</v>
      </c>
      <c r="AB20" s="76">
        <v>3576</v>
      </c>
      <c r="AC20" s="94">
        <v>2653</v>
      </c>
      <c r="AD20" s="28"/>
    </row>
    <row r="21" spans="1:30" s="29" customFormat="1" ht="11.25">
      <c r="A21" s="31">
        <v>15</v>
      </c>
      <c r="B21" s="30"/>
      <c r="C21" s="49" t="s">
        <v>69</v>
      </c>
      <c r="D21" s="51" t="s">
        <v>69</v>
      </c>
      <c r="E21" s="65">
        <v>42594</v>
      </c>
      <c r="F21" s="52" t="s">
        <v>39</v>
      </c>
      <c r="G21" s="53">
        <v>74</v>
      </c>
      <c r="H21" s="53">
        <v>6</v>
      </c>
      <c r="I21" s="69">
        <v>6</v>
      </c>
      <c r="J21" s="54">
        <v>4</v>
      </c>
      <c r="K21" s="66">
        <v>10344.95</v>
      </c>
      <c r="L21" s="67">
        <v>557</v>
      </c>
      <c r="M21" s="66">
        <v>17755.45</v>
      </c>
      <c r="N21" s="67">
        <v>901</v>
      </c>
      <c r="O21" s="66">
        <v>15098.9</v>
      </c>
      <c r="P21" s="67">
        <v>810</v>
      </c>
      <c r="Q21" s="60">
        <f t="shared" si="0"/>
        <v>43199.3</v>
      </c>
      <c r="R21" s="61">
        <f t="shared" si="1"/>
        <v>2268</v>
      </c>
      <c r="S21" s="62">
        <f t="shared" si="2"/>
        <v>378</v>
      </c>
      <c r="T21" s="63">
        <v>3948</v>
      </c>
      <c r="U21" s="64">
        <f aca="true" t="shared" si="3" ref="U21:U28">IF(T21&lt;&gt;0,-(T21-R21)/T21,"")</f>
        <v>-0.425531914893617</v>
      </c>
      <c r="V21" s="70">
        <v>122105.35</v>
      </c>
      <c r="W21" s="72">
        <v>8044</v>
      </c>
      <c r="X21" s="62">
        <f aca="true" t="shared" si="4" ref="X21:X28">W21/I21</f>
        <v>1340.6666666666667</v>
      </c>
      <c r="Y21" s="78">
        <v>8044</v>
      </c>
      <c r="Z21" s="79">
        <f aca="true" t="shared" si="5" ref="Z21:Z28">IF(Y21&lt;&gt;0,-(Y21-W21)/Y21,"")</f>
        <v>0</v>
      </c>
      <c r="AA21" s="73">
        <v>675709.05</v>
      </c>
      <c r="AB21" s="74">
        <v>47405</v>
      </c>
      <c r="AC21" s="94">
        <v>2623</v>
      </c>
      <c r="AD21" s="28"/>
    </row>
    <row r="22" spans="1:30" s="29" customFormat="1" ht="11.25">
      <c r="A22" s="31">
        <v>16</v>
      </c>
      <c r="B22" s="30"/>
      <c r="C22" s="49" t="s">
        <v>84</v>
      </c>
      <c r="D22" s="51" t="s">
        <v>83</v>
      </c>
      <c r="E22" s="65">
        <v>42608</v>
      </c>
      <c r="F22" s="52" t="s">
        <v>5</v>
      </c>
      <c r="G22" s="53">
        <v>136</v>
      </c>
      <c r="H22" s="53">
        <v>104</v>
      </c>
      <c r="I22" s="69">
        <v>104</v>
      </c>
      <c r="J22" s="54">
        <v>2</v>
      </c>
      <c r="K22" s="66">
        <v>5417.95</v>
      </c>
      <c r="L22" s="67">
        <v>488</v>
      </c>
      <c r="M22" s="66">
        <v>9569.6</v>
      </c>
      <c r="N22" s="67">
        <v>749</v>
      </c>
      <c r="O22" s="66">
        <v>12088.18</v>
      </c>
      <c r="P22" s="67">
        <v>990</v>
      </c>
      <c r="Q22" s="60">
        <f t="shared" si="0"/>
        <v>27075.73</v>
      </c>
      <c r="R22" s="61">
        <f t="shared" si="1"/>
        <v>2227</v>
      </c>
      <c r="S22" s="62">
        <f t="shared" si="2"/>
        <v>21.41346153846154</v>
      </c>
      <c r="T22" s="63">
        <v>7846</v>
      </c>
      <c r="U22" s="64">
        <f t="shared" si="3"/>
        <v>-0.7161611011980628</v>
      </c>
      <c r="V22" s="70">
        <v>175723.5</v>
      </c>
      <c r="W22" s="71">
        <v>15720</v>
      </c>
      <c r="X22" s="62">
        <f t="shared" si="4"/>
        <v>151.15384615384616</v>
      </c>
      <c r="Y22" s="78">
        <v>15720</v>
      </c>
      <c r="Z22" s="79">
        <f t="shared" si="5"/>
        <v>0</v>
      </c>
      <c r="AA22" s="75">
        <v>202799.2</v>
      </c>
      <c r="AB22" s="76">
        <v>17947</v>
      </c>
      <c r="AC22" s="94">
        <v>2367</v>
      </c>
      <c r="AD22" s="28"/>
    </row>
    <row r="23" spans="1:30" s="29" customFormat="1" ht="11.25">
      <c r="A23" s="31">
        <v>17</v>
      </c>
      <c r="B23" s="30"/>
      <c r="C23" s="50" t="s">
        <v>56</v>
      </c>
      <c r="D23" s="55" t="s">
        <v>56</v>
      </c>
      <c r="E23" s="80">
        <v>42580</v>
      </c>
      <c r="F23" s="52" t="s">
        <v>36</v>
      </c>
      <c r="G23" s="56">
        <v>298</v>
      </c>
      <c r="H23" s="56">
        <v>10</v>
      </c>
      <c r="I23" s="69">
        <v>10</v>
      </c>
      <c r="J23" s="54">
        <v>6</v>
      </c>
      <c r="K23" s="66">
        <v>5479</v>
      </c>
      <c r="L23" s="67">
        <v>284</v>
      </c>
      <c r="M23" s="66">
        <v>11594</v>
      </c>
      <c r="N23" s="67">
        <v>549</v>
      </c>
      <c r="O23" s="66">
        <v>9501</v>
      </c>
      <c r="P23" s="67">
        <v>475</v>
      </c>
      <c r="Q23" s="60">
        <f t="shared" si="0"/>
        <v>26574</v>
      </c>
      <c r="R23" s="61">
        <f t="shared" si="1"/>
        <v>1308</v>
      </c>
      <c r="S23" s="62">
        <f t="shared" si="2"/>
        <v>130.8</v>
      </c>
      <c r="T23" s="63">
        <v>4822</v>
      </c>
      <c r="U23" s="64">
        <f t="shared" si="3"/>
        <v>-0.7287432600580672</v>
      </c>
      <c r="V23" s="70">
        <v>141984</v>
      </c>
      <c r="W23" s="72">
        <v>10361</v>
      </c>
      <c r="X23" s="62">
        <f t="shared" si="4"/>
        <v>1036.1</v>
      </c>
      <c r="Y23" s="57">
        <v>10361</v>
      </c>
      <c r="Z23" s="79">
        <f t="shared" si="5"/>
        <v>0</v>
      </c>
      <c r="AA23" s="73">
        <v>4209790</v>
      </c>
      <c r="AB23" s="74">
        <v>351291</v>
      </c>
      <c r="AC23" s="94">
        <v>2609</v>
      </c>
      <c r="AD23" s="28"/>
    </row>
    <row r="24" spans="1:30" s="29" customFormat="1" ht="11.25">
      <c r="A24" s="31">
        <v>18</v>
      </c>
      <c r="B24" s="30"/>
      <c r="C24" s="49" t="s">
        <v>77</v>
      </c>
      <c r="D24" s="51" t="s">
        <v>78</v>
      </c>
      <c r="E24" s="65">
        <v>42601</v>
      </c>
      <c r="F24" s="52" t="s">
        <v>1</v>
      </c>
      <c r="G24" s="53">
        <v>80</v>
      </c>
      <c r="H24" s="53">
        <v>16</v>
      </c>
      <c r="I24" s="69">
        <v>16</v>
      </c>
      <c r="J24" s="54">
        <v>3</v>
      </c>
      <c r="K24" s="66">
        <v>4956.8</v>
      </c>
      <c r="L24" s="67">
        <v>261</v>
      </c>
      <c r="M24" s="66">
        <v>7636.35</v>
      </c>
      <c r="N24" s="67">
        <v>387</v>
      </c>
      <c r="O24" s="66">
        <v>6590.8</v>
      </c>
      <c r="P24" s="67">
        <v>361</v>
      </c>
      <c r="Q24" s="60">
        <f t="shared" si="0"/>
        <v>19183.95</v>
      </c>
      <c r="R24" s="61">
        <f t="shared" si="1"/>
        <v>1009</v>
      </c>
      <c r="S24" s="62">
        <f t="shared" si="2"/>
        <v>63.0625</v>
      </c>
      <c r="T24" s="63">
        <v>3836</v>
      </c>
      <c r="U24" s="64">
        <f t="shared" si="3"/>
        <v>-0.7369655891553701</v>
      </c>
      <c r="V24" s="70">
        <v>111096.1</v>
      </c>
      <c r="W24" s="71">
        <v>7868</v>
      </c>
      <c r="X24" s="62">
        <f t="shared" si="4"/>
        <v>491.75</v>
      </c>
      <c r="Y24" s="78">
        <v>7868</v>
      </c>
      <c r="Z24" s="79">
        <f t="shared" si="5"/>
        <v>0</v>
      </c>
      <c r="AA24" s="77">
        <v>398537.45</v>
      </c>
      <c r="AB24" s="78">
        <v>29047</v>
      </c>
      <c r="AC24" s="94">
        <v>2633</v>
      </c>
      <c r="AD24" s="28"/>
    </row>
    <row r="25" spans="1:30" s="29" customFormat="1" ht="11.25">
      <c r="A25" s="31">
        <v>19</v>
      </c>
      <c r="B25" s="30"/>
      <c r="C25" s="50" t="s">
        <v>47</v>
      </c>
      <c r="D25" s="59" t="s">
        <v>48</v>
      </c>
      <c r="E25" s="80">
        <v>42531</v>
      </c>
      <c r="F25" s="52" t="s">
        <v>4</v>
      </c>
      <c r="G25" s="56">
        <v>279</v>
      </c>
      <c r="H25" s="56">
        <v>3</v>
      </c>
      <c r="I25" s="69">
        <v>3</v>
      </c>
      <c r="J25" s="54">
        <v>13</v>
      </c>
      <c r="K25" s="66">
        <v>985</v>
      </c>
      <c r="L25" s="67">
        <v>32</v>
      </c>
      <c r="M25" s="66">
        <v>1950</v>
      </c>
      <c r="N25" s="67">
        <v>74</v>
      </c>
      <c r="O25" s="66">
        <v>4838</v>
      </c>
      <c r="P25" s="67">
        <v>377</v>
      </c>
      <c r="Q25" s="60">
        <f t="shared" si="0"/>
        <v>7773</v>
      </c>
      <c r="R25" s="61">
        <f t="shared" si="1"/>
        <v>483</v>
      </c>
      <c r="S25" s="62">
        <f t="shared" si="2"/>
        <v>161</v>
      </c>
      <c r="T25" s="63">
        <v>2337</v>
      </c>
      <c r="U25" s="64">
        <f t="shared" si="3"/>
        <v>-0.7933247753530167</v>
      </c>
      <c r="V25" s="70">
        <v>65004.11</v>
      </c>
      <c r="W25" s="71">
        <v>5120</v>
      </c>
      <c r="X25" s="62">
        <f t="shared" si="4"/>
        <v>1706.6666666666667</v>
      </c>
      <c r="Y25" s="57">
        <v>5120</v>
      </c>
      <c r="Z25" s="79">
        <f t="shared" si="5"/>
        <v>0</v>
      </c>
      <c r="AA25" s="73">
        <v>8739866.29</v>
      </c>
      <c r="AB25" s="74">
        <v>747117</v>
      </c>
      <c r="AC25" s="94">
        <v>2576</v>
      </c>
      <c r="AD25" s="28"/>
    </row>
    <row r="26" spans="1:30" s="29" customFormat="1" ht="11.25">
      <c r="A26" s="31">
        <v>20</v>
      </c>
      <c r="B26" s="30"/>
      <c r="C26" s="49" t="s">
        <v>70</v>
      </c>
      <c r="D26" s="58" t="s">
        <v>71</v>
      </c>
      <c r="E26" s="65">
        <v>42594</v>
      </c>
      <c r="F26" s="52" t="s">
        <v>40</v>
      </c>
      <c r="G26" s="53">
        <v>7</v>
      </c>
      <c r="H26" s="53">
        <v>7</v>
      </c>
      <c r="I26" s="69">
        <v>7</v>
      </c>
      <c r="J26" s="54">
        <v>4</v>
      </c>
      <c r="K26" s="66">
        <v>1196</v>
      </c>
      <c r="L26" s="67">
        <v>75</v>
      </c>
      <c r="M26" s="66">
        <v>2420</v>
      </c>
      <c r="N26" s="67">
        <v>179</v>
      </c>
      <c r="O26" s="66">
        <v>2413.5</v>
      </c>
      <c r="P26" s="67">
        <v>170</v>
      </c>
      <c r="Q26" s="60">
        <f t="shared" si="0"/>
        <v>6029.5</v>
      </c>
      <c r="R26" s="61">
        <f t="shared" si="1"/>
        <v>424</v>
      </c>
      <c r="S26" s="62">
        <f t="shared" si="2"/>
        <v>60.57142857142857</v>
      </c>
      <c r="T26" s="63">
        <v>393</v>
      </c>
      <c r="U26" s="64">
        <f t="shared" si="3"/>
        <v>0.07888040712468193</v>
      </c>
      <c r="V26" s="70">
        <v>10228.5</v>
      </c>
      <c r="W26" s="71">
        <v>785</v>
      </c>
      <c r="X26" s="62">
        <f t="shared" si="4"/>
        <v>112.14285714285714</v>
      </c>
      <c r="Y26" s="78">
        <v>785</v>
      </c>
      <c r="Z26" s="79">
        <f t="shared" si="5"/>
        <v>0</v>
      </c>
      <c r="AA26" s="75">
        <v>61911</v>
      </c>
      <c r="AB26" s="76">
        <v>4655</v>
      </c>
      <c r="AC26" s="94">
        <v>2626</v>
      </c>
      <c r="AD26" s="28"/>
    </row>
    <row r="27" spans="1:30" s="29" customFormat="1" ht="11.25">
      <c r="A27" s="31">
        <v>21</v>
      </c>
      <c r="B27" s="30"/>
      <c r="C27" s="49" t="s">
        <v>59</v>
      </c>
      <c r="D27" s="51" t="s">
        <v>60</v>
      </c>
      <c r="E27" s="65">
        <v>42580</v>
      </c>
      <c r="F27" s="52" t="s">
        <v>1</v>
      </c>
      <c r="G27" s="53">
        <v>102</v>
      </c>
      <c r="H27" s="53">
        <v>1</v>
      </c>
      <c r="I27" s="69">
        <v>1</v>
      </c>
      <c r="J27" s="54">
        <v>6</v>
      </c>
      <c r="K27" s="66">
        <v>1750</v>
      </c>
      <c r="L27" s="67">
        <v>50</v>
      </c>
      <c r="M27" s="66">
        <v>1855</v>
      </c>
      <c r="N27" s="67">
        <v>53</v>
      </c>
      <c r="O27" s="66">
        <v>1540</v>
      </c>
      <c r="P27" s="67">
        <v>44</v>
      </c>
      <c r="Q27" s="60">
        <f t="shared" si="0"/>
        <v>5145</v>
      </c>
      <c r="R27" s="61">
        <f t="shared" si="1"/>
        <v>147</v>
      </c>
      <c r="S27" s="62">
        <f t="shared" si="2"/>
        <v>147</v>
      </c>
      <c r="T27" s="63">
        <v>107</v>
      </c>
      <c r="U27" s="64">
        <f t="shared" si="3"/>
        <v>0.37383177570093457</v>
      </c>
      <c r="V27" s="70">
        <v>7581</v>
      </c>
      <c r="W27" s="71">
        <v>242</v>
      </c>
      <c r="X27" s="62">
        <f t="shared" si="4"/>
        <v>242</v>
      </c>
      <c r="Y27" s="78">
        <v>242</v>
      </c>
      <c r="Z27" s="79">
        <f t="shared" si="5"/>
        <v>0</v>
      </c>
      <c r="AA27" s="77">
        <v>510171.18</v>
      </c>
      <c r="AB27" s="78">
        <v>37852</v>
      </c>
      <c r="AC27" s="94">
        <v>2613</v>
      </c>
      <c r="AD27" s="28"/>
    </row>
    <row r="28" spans="1:30" s="29" customFormat="1" ht="11.25">
      <c r="A28" s="31">
        <v>22</v>
      </c>
      <c r="B28" s="30"/>
      <c r="C28" s="49" t="s">
        <v>81</v>
      </c>
      <c r="D28" s="58" t="s">
        <v>80</v>
      </c>
      <c r="E28" s="65">
        <v>42608</v>
      </c>
      <c r="F28" s="52" t="s">
        <v>40</v>
      </c>
      <c r="G28" s="53">
        <v>8</v>
      </c>
      <c r="H28" s="53">
        <v>8</v>
      </c>
      <c r="I28" s="69">
        <v>8</v>
      </c>
      <c r="J28" s="54">
        <v>2</v>
      </c>
      <c r="K28" s="66">
        <v>1180</v>
      </c>
      <c r="L28" s="67">
        <v>94</v>
      </c>
      <c r="M28" s="66">
        <v>1699.5</v>
      </c>
      <c r="N28" s="67">
        <v>128</v>
      </c>
      <c r="O28" s="66">
        <v>1452.5</v>
      </c>
      <c r="P28" s="67">
        <v>113</v>
      </c>
      <c r="Q28" s="60">
        <f t="shared" si="0"/>
        <v>4332</v>
      </c>
      <c r="R28" s="61">
        <f t="shared" si="1"/>
        <v>335</v>
      </c>
      <c r="S28" s="62">
        <f t="shared" si="2"/>
        <v>41.875</v>
      </c>
      <c r="T28" s="63">
        <v>340</v>
      </c>
      <c r="U28" s="64">
        <f t="shared" si="3"/>
        <v>-0.014705882352941176</v>
      </c>
      <c r="V28" s="70">
        <v>9564</v>
      </c>
      <c r="W28" s="71">
        <v>735</v>
      </c>
      <c r="X28" s="62">
        <f t="shared" si="4"/>
        <v>91.875</v>
      </c>
      <c r="Y28" s="78">
        <v>735</v>
      </c>
      <c r="Z28" s="79">
        <f t="shared" si="5"/>
        <v>0</v>
      </c>
      <c r="AA28" s="75">
        <v>13896</v>
      </c>
      <c r="AB28" s="76">
        <v>1070</v>
      </c>
      <c r="AC28" s="94">
        <v>2634</v>
      </c>
      <c r="AD28" s="28"/>
    </row>
    <row r="29" spans="1:30" s="29" customFormat="1" ht="11.25">
      <c r="A29" s="31">
        <v>23</v>
      </c>
      <c r="B29" s="87" t="s">
        <v>25</v>
      </c>
      <c r="C29" s="49" t="s">
        <v>95</v>
      </c>
      <c r="D29" s="51" t="s">
        <v>95</v>
      </c>
      <c r="E29" s="65">
        <v>42615</v>
      </c>
      <c r="F29" s="52" t="s">
        <v>38</v>
      </c>
      <c r="G29" s="53">
        <v>23</v>
      </c>
      <c r="H29" s="53">
        <v>23</v>
      </c>
      <c r="I29" s="69">
        <v>23</v>
      </c>
      <c r="J29" s="54">
        <v>1</v>
      </c>
      <c r="K29" s="66">
        <v>884</v>
      </c>
      <c r="L29" s="67">
        <v>92</v>
      </c>
      <c r="M29" s="66">
        <v>1417</v>
      </c>
      <c r="N29" s="67">
        <v>152</v>
      </c>
      <c r="O29" s="66">
        <v>1702</v>
      </c>
      <c r="P29" s="67">
        <v>186</v>
      </c>
      <c r="Q29" s="60">
        <f t="shared" si="0"/>
        <v>4003</v>
      </c>
      <c r="R29" s="61">
        <f t="shared" si="1"/>
        <v>430</v>
      </c>
      <c r="S29" s="62">
        <f t="shared" si="2"/>
        <v>18.695652173913043</v>
      </c>
      <c r="T29" s="63"/>
      <c r="U29" s="64"/>
      <c r="V29" s="70"/>
      <c r="W29" s="71"/>
      <c r="X29" s="62"/>
      <c r="Y29" s="78"/>
      <c r="Z29" s="79"/>
      <c r="AA29" s="75">
        <v>4003</v>
      </c>
      <c r="AB29" s="76">
        <v>430</v>
      </c>
      <c r="AC29" s="94">
        <v>2643</v>
      </c>
      <c r="AD29" s="28"/>
    </row>
    <row r="30" spans="1:30" s="29" customFormat="1" ht="11.25">
      <c r="A30" s="31">
        <v>24</v>
      </c>
      <c r="B30" s="30"/>
      <c r="C30" s="50" t="s">
        <v>35</v>
      </c>
      <c r="D30" s="55" t="s">
        <v>34</v>
      </c>
      <c r="E30" s="80">
        <v>42370</v>
      </c>
      <c r="F30" s="52" t="s">
        <v>4</v>
      </c>
      <c r="G30" s="56">
        <v>203</v>
      </c>
      <c r="H30" s="56">
        <v>2</v>
      </c>
      <c r="I30" s="69">
        <v>2</v>
      </c>
      <c r="J30" s="54">
        <v>21</v>
      </c>
      <c r="K30" s="66">
        <v>0</v>
      </c>
      <c r="L30" s="67">
        <v>0</v>
      </c>
      <c r="M30" s="66">
        <v>0</v>
      </c>
      <c r="N30" s="67">
        <v>0</v>
      </c>
      <c r="O30" s="66">
        <v>3500</v>
      </c>
      <c r="P30" s="67">
        <v>350</v>
      </c>
      <c r="Q30" s="60">
        <f t="shared" si="0"/>
        <v>3500</v>
      </c>
      <c r="R30" s="61">
        <f t="shared" si="1"/>
        <v>350</v>
      </c>
      <c r="S30" s="62">
        <f t="shared" si="2"/>
        <v>175</v>
      </c>
      <c r="T30" s="63">
        <v>0</v>
      </c>
      <c r="U30" s="64">
        <f aca="true" t="shared" si="6" ref="U30:U44">IF(T30&lt;&gt;0,-(T30-R30)/T30,"")</f>
      </c>
      <c r="V30" s="70">
        <v>1500</v>
      </c>
      <c r="W30" s="71">
        <v>150</v>
      </c>
      <c r="X30" s="62">
        <f aca="true" t="shared" si="7" ref="X30:X44">W30/I30</f>
        <v>75</v>
      </c>
      <c r="Y30" s="57">
        <v>150</v>
      </c>
      <c r="Z30" s="79">
        <f aca="true" t="shared" si="8" ref="Z30:Z44">IF(Y30&lt;&gt;0,-(Y30-W30)/Y30,"")</f>
        <v>0</v>
      </c>
      <c r="AA30" s="73">
        <v>4726032.2</v>
      </c>
      <c r="AB30" s="74">
        <v>389863</v>
      </c>
      <c r="AC30" s="94">
        <v>2382</v>
      </c>
      <c r="AD30" s="28"/>
    </row>
    <row r="31" spans="1:30" s="29" customFormat="1" ht="11.25">
      <c r="A31" s="31">
        <v>25</v>
      </c>
      <c r="B31" s="30"/>
      <c r="C31" s="50" t="s">
        <v>46</v>
      </c>
      <c r="D31" s="59" t="s">
        <v>46</v>
      </c>
      <c r="E31" s="80">
        <v>42509</v>
      </c>
      <c r="F31" s="52" t="s">
        <v>4</v>
      </c>
      <c r="G31" s="56">
        <v>325</v>
      </c>
      <c r="H31" s="56">
        <v>1</v>
      </c>
      <c r="I31" s="69">
        <v>1</v>
      </c>
      <c r="J31" s="54">
        <v>7</v>
      </c>
      <c r="K31" s="66">
        <v>0</v>
      </c>
      <c r="L31" s="67">
        <v>0</v>
      </c>
      <c r="M31" s="66">
        <v>0</v>
      </c>
      <c r="N31" s="67">
        <v>0</v>
      </c>
      <c r="O31" s="66">
        <v>2000</v>
      </c>
      <c r="P31" s="67">
        <v>200</v>
      </c>
      <c r="Q31" s="60">
        <f t="shared" si="0"/>
        <v>2000</v>
      </c>
      <c r="R31" s="61">
        <f t="shared" si="1"/>
        <v>200</v>
      </c>
      <c r="S31" s="62">
        <f t="shared" si="2"/>
        <v>200</v>
      </c>
      <c r="T31" s="63">
        <v>250</v>
      </c>
      <c r="U31" s="64">
        <f t="shared" si="6"/>
        <v>-0.2</v>
      </c>
      <c r="V31" s="70">
        <v>2500</v>
      </c>
      <c r="W31" s="71">
        <v>250</v>
      </c>
      <c r="X31" s="62">
        <f t="shared" si="7"/>
        <v>250</v>
      </c>
      <c r="Y31" s="57">
        <v>250</v>
      </c>
      <c r="Z31" s="79">
        <f t="shared" si="8"/>
        <v>0</v>
      </c>
      <c r="AA31" s="73">
        <v>7171120.72</v>
      </c>
      <c r="AB31" s="74">
        <v>546644</v>
      </c>
      <c r="AC31" s="94">
        <v>2525</v>
      </c>
      <c r="AD31" s="28"/>
    </row>
    <row r="32" spans="1:30" s="29" customFormat="1" ht="11.25">
      <c r="A32" s="31">
        <v>26</v>
      </c>
      <c r="B32" s="27"/>
      <c r="C32" s="50" t="s">
        <v>58</v>
      </c>
      <c r="D32" s="55" t="s">
        <v>57</v>
      </c>
      <c r="E32" s="80">
        <v>42580</v>
      </c>
      <c r="F32" s="52" t="s">
        <v>37</v>
      </c>
      <c r="G32" s="56">
        <v>248</v>
      </c>
      <c r="H32" s="56">
        <v>1</v>
      </c>
      <c r="I32" s="69">
        <v>1</v>
      </c>
      <c r="J32" s="54">
        <v>6</v>
      </c>
      <c r="K32" s="66">
        <v>480</v>
      </c>
      <c r="L32" s="67">
        <v>22</v>
      </c>
      <c r="M32" s="66">
        <v>315</v>
      </c>
      <c r="N32" s="67">
        <v>13</v>
      </c>
      <c r="O32" s="66">
        <v>967</v>
      </c>
      <c r="P32" s="67">
        <v>38</v>
      </c>
      <c r="Q32" s="60">
        <f t="shared" si="0"/>
        <v>1762</v>
      </c>
      <c r="R32" s="61">
        <f t="shared" si="1"/>
        <v>73</v>
      </c>
      <c r="S32" s="62">
        <f t="shared" si="2"/>
        <v>73</v>
      </c>
      <c r="T32" s="63">
        <v>224</v>
      </c>
      <c r="U32" s="64">
        <f t="shared" si="6"/>
        <v>-0.6741071428571429</v>
      </c>
      <c r="V32" s="70">
        <v>9340</v>
      </c>
      <c r="W32" s="71">
        <v>497</v>
      </c>
      <c r="X32" s="62">
        <f t="shared" si="7"/>
        <v>497</v>
      </c>
      <c r="Y32" s="57">
        <v>497</v>
      </c>
      <c r="Z32" s="79">
        <f t="shared" si="8"/>
        <v>0</v>
      </c>
      <c r="AA32" s="73">
        <v>1327739</v>
      </c>
      <c r="AB32" s="74">
        <v>97573</v>
      </c>
      <c r="AC32" s="94">
        <v>2611</v>
      </c>
      <c r="AD32" s="28"/>
    </row>
    <row r="33" spans="1:30" s="29" customFormat="1" ht="11.25">
      <c r="A33" s="31">
        <v>27</v>
      </c>
      <c r="B33" s="30"/>
      <c r="C33" s="49" t="s">
        <v>75</v>
      </c>
      <c r="D33" s="51" t="s">
        <v>75</v>
      </c>
      <c r="E33" s="65">
        <v>42601</v>
      </c>
      <c r="F33" s="52" t="s">
        <v>5</v>
      </c>
      <c r="G33" s="53">
        <v>79</v>
      </c>
      <c r="H33" s="53">
        <v>3</v>
      </c>
      <c r="I33" s="69">
        <v>3</v>
      </c>
      <c r="J33" s="54">
        <v>3</v>
      </c>
      <c r="K33" s="66">
        <v>231</v>
      </c>
      <c r="L33" s="67">
        <v>31</v>
      </c>
      <c r="M33" s="66">
        <v>194</v>
      </c>
      <c r="N33" s="67">
        <v>22</v>
      </c>
      <c r="O33" s="66">
        <v>405</v>
      </c>
      <c r="P33" s="67">
        <v>51</v>
      </c>
      <c r="Q33" s="60">
        <f t="shared" si="0"/>
        <v>830</v>
      </c>
      <c r="R33" s="61">
        <f t="shared" si="1"/>
        <v>104</v>
      </c>
      <c r="S33" s="62">
        <f t="shared" si="2"/>
        <v>34.666666666666664</v>
      </c>
      <c r="T33" s="63">
        <v>1407</v>
      </c>
      <c r="U33" s="64">
        <f t="shared" si="6"/>
        <v>-0.9260838663823738</v>
      </c>
      <c r="V33" s="70">
        <v>30572.75</v>
      </c>
      <c r="W33" s="71">
        <v>3124</v>
      </c>
      <c r="X33" s="62">
        <f t="shared" si="7"/>
        <v>1041.3333333333333</v>
      </c>
      <c r="Y33" s="78">
        <v>3124</v>
      </c>
      <c r="Z33" s="79">
        <f t="shared" si="8"/>
        <v>0</v>
      </c>
      <c r="AA33" s="75">
        <v>127351.98</v>
      </c>
      <c r="AB33" s="76">
        <v>12709</v>
      </c>
      <c r="AC33" s="94">
        <v>2629</v>
      </c>
      <c r="AD33" s="28"/>
    </row>
    <row r="34" spans="1:30" s="29" customFormat="1" ht="11.25">
      <c r="A34" s="31">
        <v>28</v>
      </c>
      <c r="B34" s="30"/>
      <c r="C34" s="49" t="s">
        <v>54</v>
      </c>
      <c r="D34" s="51" t="s">
        <v>55</v>
      </c>
      <c r="E34" s="65">
        <v>42573</v>
      </c>
      <c r="F34" s="52" t="s">
        <v>39</v>
      </c>
      <c r="G34" s="53">
        <v>134</v>
      </c>
      <c r="H34" s="53">
        <v>3</v>
      </c>
      <c r="I34" s="69">
        <v>3</v>
      </c>
      <c r="J34" s="54">
        <v>7</v>
      </c>
      <c r="K34" s="66">
        <v>255</v>
      </c>
      <c r="L34" s="67">
        <v>37</v>
      </c>
      <c r="M34" s="66">
        <v>281</v>
      </c>
      <c r="N34" s="67">
        <v>41</v>
      </c>
      <c r="O34" s="66">
        <v>194</v>
      </c>
      <c r="P34" s="67">
        <v>25</v>
      </c>
      <c r="Q34" s="60">
        <f t="shared" si="0"/>
        <v>730</v>
      </c>
      <c r="R34" s="61">
        <f t="shared" si="1"/>
        <v>103</v>
      </c>
      <c r="S34" s="62">
        <f t="shared" si="2"/>
        <v>34.333333333333336</v>
      </c>
      <c r="T34" s="63">
        <v>101</v>
      </c>
      <c r="U34" s="64">
        <f t="shared" si="6"/>
        <v>0.019801980198019802</v>
      </c>
      <c r="V34" s="70">
        <v>1942</v>
      </c>
      <c r="W34" s="72">
        <v>254</v>
      </c>
      <c r="X34" s="62">
        <f t="shared" si="7"/>
        <v>84.66666666666667</v>
      </c>
      <c r="Y34" s="78">
        <v>254</v>
      </c>
      <c r="Z34" s="79">
        <f t="shared" si="8"/>
        <v>0</v>
      </c>
      <c r="AA34" s="73">
        <v>357094.86</v>
      </c>
      <c r="AB34" s="74">
        <v>32331</v>
      </c>
      <c r="AC34" s="94">
        <v>2603</v>
      </c>
      <c r="AD34" s="28"/>
    </row>
    <row r="35" spans="1:30" s="29" customFormat="1" ht="11.25">
      <c r="A35" s="31">
        <v>29</v>
      </c>
      <c r="B35" s="30"/>
      <c r="C35" s="50" t="s">
        <v>51</v>
      </c>
      <c r="D35" s="59" t="s">
        <v>51</v>
      </c>
      <c r="E35" s="80">
        <v>42552</v>
      </c>
      <c r="F35" s="52" t="s">
        <v>4</v>
      </c>
      <c r="G35" s="56">
        <v>247</v>
      </c>
      <c r="H35" s="56">
        <v>2</v>
      </c>
      <c r="I35" s="69">
        <v>2</v>
      </c>
      <c r="J35" s="54">
        <v>10</v>
      </c>
      <c r="K35" s="66">
        <v>173</v>
      </c>
      <c r="L35" s="67">
        <v>19</v>
      </c>
      <c r="M35" s="66">
        <v>367</v>
      </c>
      <c r="N35" s="67">
        <v>35</v>
      </c>
      <c r="O35" s="66">
        <v>96</v>
      </c>
      <c r="P35" s="67">
        <v>10</v>
      </c>
      <c r="Q35" s="60">
        <f t="shared" si="0"/>
        <v>636</v>
      </c>
      <c r="R35" s="61">
        <f t="shared" si="1"/>
        <v>64</v>
      </c>
      <c r="S35" s="62">
        <f t="shared" si="2"/>
        <v>32</v>
      </c>
      <c r="T35" s="63">
        <v>722</v>
      </c>
      <c r="U35" s="64">
        <f t="shared" si="6"/>
        <v>-0.9113573407202216</v>
      </c>
      <c r="V35" s="70">
        <v>14403.55</v>
      </c>
      <c r="W35" s="71">
        <v>1454</v>
      </c>
      <c r="X35" s="62">
        <f t="shared" si="7"/>
        <v>727</v>
      </c>
      <c r="Y35" s="57">
        <v>1454</v>
      </c>
      <c r="Z35" s="79">
        <f t="shared" si="8"/>
        <v>0</v>
      </c>
      <c r="AA35" s="73">
        <v>2391109.87</v>
      </c>
      <c r="AB35" s="74">
        <v>226192</v>
      </c>
      <c r="AC35" s="94">
        <v>2577</v>
      </c>
      <c r="AD35" s="28"/>
    </row>
    <row r="36" spans="1:30" s="29" customFormat="1" ht="11.25">
      <c r="A36" s="31">
        <v>30</v>
      </c>
      <c r="B36" s="30"/>
      <c r="C36" s="49" t="s">
        <v>61</v>
      </c>
      <c r="D36" s="58" t="s">
        <v>62</v>
      </c>
      <c r="E36" s="65">
        <v>42587</v>
      </c>
      <c r="F36" s="52" t="s">
        <v>40</v>
      </c>
      <c r="G36" s="53">
        <v>9</v>
      </c>
      <c r="H36" s="53">
        <v>9</v>
      </c>
      <c r="I36" s="69">
        <v>9</v>
      </c>
      <c r="J36" s="54">
        <v>5</v>
      </c>
      <c r="K36" s="66">
        <v>184</v>
      </c>
      <c r="L36" s="67">
        <v>25</v>
      </c>
      <c r="M36" s="66">
        <v>197</v>
      </c>
      <c r="N36" s="67">
        <v>24</v>
      </c>
      <c r="O36" s="66">
        <v>189</v>
      </c>
      <c r="P36" s="67">
        <v>17</v>
      </c>
      <c r="Q36" s="60">
        <f t="shared" si="0"/>
        <v>570</v>
      </c>
      <c r="R36" s="61">
        <f t="shared" si="1"/>
        <v>66</v>
      </c>
      <c r="S36" s="62">
        <f t="shared" si="2"/>
        <v>7.333333333333333</v>
      </c>
      <c r="T36" s="63">
        <v>170</v>
      </c>
      <c r="U36" s="64">
        <f t="shared" si="6"/>
        <v>-0.611764705882353</v>
      </c>
      <c r="V36" s="70">
        <v>3785.5</v>
      </c>
      <c r="W36" s="71">
        <v>338</v>
      </c>
      <c r="X36" s="62">
        <f t="shared" si="7"/>
        <v>37.55555555555556</v>
      </c>
      <c r="Y36" s="78">
        <v>338</v>
      </c>
      <c r="Z36" s="79">
        <f t="shared" si="8"/>
        <v>0</v>
      </c>
      <c r="AA36" s="75">
        <v>78155.59</v>
      </c>
      <c r="AB36" s="76">
        <v>5840</v>
      </c>
      <c r="AC36" s="94">
        <v>2617</v>
      </c>
      <c r="AD36" s="28"/>
    </row>
    <row r="37" spans="1:30" s="29" customFormat="1" ht="11.25">
      <c r="A37" s="31">
        <v>31</v>
      </c>
      <c r="B37" s="30"/>
      <c r="C37" s="49" t="s">
        <v>68</v>
      </c>
      <c r="D37" s="51" t="s">
        <v>67</v>
      </c>
      <c r="E37" s="65">
        <v>42594</v>
      </c>
      <c r="F37" s="52" t="s">
        <v>39</v>
      </c>
      <c r="G37" s="53">
        <v>69</v>
      </c>
      <c r="H37" s="53">
        <v>6</v>
      </c>
      <c r="I37" s="69">
        <v>6</v>
      </c>
      <c r="J37" s="54">
        <v>4</v>
      </c>
      <c r="K37" s="66">
        <v>162</v>
      </c>
      <c r="L37" s="67">
        <v>21</v>
      </c>
      <c r="M37" s="66">
        <v>146</v>
      </c>
      <c r="N37" s="67">
        <v>19</v>
      </c>
      <c r="O37" s="66">
        <v>193</v>
      </c>
      <c r="P37" s="67">
        <v>20</v>
      </c>
      <c r="Q37" s="60">
        <f t="shared" si="0"/>
        <v>501</v>
      </c>
      <c r="R37" s="61">
        <f t="shared" si="1"/>
        <v>60</v>
      </c>
      <c r="S37" s="62">
        <f t="shared" si="2"/>
        <v>10</v>
      </c>
      <c r="T37" s="63">
        <v>390</v>
      </c>
      <c r="U37" s="64">
        <f t="shared" si="6"/>
        <v>-0.8461538461538461</v>
      </c>
      <c r="V37" s="70">
        <v>7754</v>
      </c>
      <c r="W37" s="72">
        <v>838</v>
      </c>
      <c r="X37" s="62">
        <f t="shared" si="7"/>
        <v>139.66666666666666</v>
      </c>
      <c r="Y37" s="78">
        <v>838</v>
      </c>
      <c r="Z37" s="79">
        <f t="shared" si="8"/>
        <v>0</v>
      </c>
      <c r="AA37" s="73">
        <v>83510.5</v>
      </c>
      <c r="AB37" s="74">
        <v>8699</v>
      </c>
      <c r="AC37" s="94">
        <v>2627</v>
      </c>
      <c r="AD37" s="28"/>
    </row>
    <row r="38" spans="1:30" s="29" customFormat="1" ht="11.25">
      <c r="A38" s="31">
        <v>32</v>
      </c>
      <c r="B38" s="27"/>
      <c r="C38" s="50" t="s">
        <v>31</v>
      </c>
      <c r="D38" s="55" t="s">
        <v>32</v>
      </c>
      <c r="E38" s="80">
        <v>42279</v>
      </c>
      <c r="F38" s="52" t="s">
        <v>4</v>
      </c>
      <c r="G38" s="56">
        <v>212</v>
      </c>
      <c r="H38" s="56">
        <v>1</v>
      </c>
      <c r="I38" s="69">
        <v>1</v>
      </c>
      <c r="J38" s="54">
        <v>18</v>
      </c>
      <c r="K38" s="66">
        <v>448</v>
      </c>
      <c r="L38" s="67">
        <v>64</v>
      </c>
      <c r="M38" s="66">
        <v>0</v>
      </c>
      <c r="N38" s="67">
        <v>0</v>
      </c>
      <c r="O38" s="66">
        <v>0</v>
      </c>
      <c r="P38" s="67">
        <v>0</v>
      </c>
      <c r="Q38" s="60">
        <f t="shared" si="0"/>
        <v>448</v>
      </c>
      <c r="R38" s="61">
        <f t="shared" si="1"/>
        <v>64</v>
      </c>
      <c r="S38" s="62">
        <f t="shared" si="2"/>
        <v>64</v>
      </c>
      <c r="T38" s="63">
        <v>200</v>
      </c>
      <c r="U38" s="64">
        <f t="shared" si="6"/>
        <v>-0.68</v>
      </c>
      <c r="V38" s="70">
        <v>2000</v>
      </c>
      <c r="W38" s="72">
        <v>200</v>
      </c>
      <c r="X38" s="62">
        <f t="shared" si="7"/>
        <v>200</v>
      </c>
      <c r="Y38" s="57">
        <v>200</v>
      </c>
      <c r="Z38" s="79">
        <f t="shared" si="8"/>
        <v>0</v>
      </c>
      <c r="AA38" s="73">
        <v>8019760.04</v>
      </c>
      <c r="AB38" s="74">
        <v>563020</v>
      </c>
      <c r="AC38" s="94">
        <v>2296</v>
      </c>
      <c r="AD38" s="28"/>
    </row>
    <row r="39" spans="1:30" s="29" customFormat="1" ht="11.25">
      <c r="A39" s="31">
        <v>33</v>
      </c>
      <c r="B39" s="27"/>
      <c r="C39" s="50" t="s">
        <v>65</v>
      </c>
      <c r="D39" s="55" t="s">
        <v>66</v>
      </c>
      <c r="E39" s="80">
        <v>42587</v>
      </c>
      <c r="F39" s="52" t="s">
        <v>37</v>
      </c>
      <c r="G39" s="56">
        <v>166</v>
      </c>
      <c r="H39" s="56">
        <v>2</v>
      </c>
      <c r="I39" s="69">
        <v>2</v>
      </c>
      <c r="J39" s="54">
        <v>5</v>
      </c>
      <c r="K39" s="66">
        <v>94</v>
      </c>
      <c r="L39" s="67">
        <v>9</v>
      </c>
      <c r="M39" s="66">
        <v>107</v>
      </c>
      <c r="N39" s="67">
        <v>10</v>
      </c>
      <c r="O39" s="66">
        <v>137</v>
      </c>
      <c r="P39" s="67">
        <v>12</v>
      </c>
      <c r="Q39" s="60">
        <f t="shared" si="0"/>
        <v>338</v>
      </c>
      <c r="R39" s="61">
        <f t="shared" si="1"/>
        <v>31</v>
      </c>
      <c r="S39" s="62">
        <f t="shared" si="2"/>
        <v>15.5</v>
      </c>
      <c r="T39" s="63">
        <v>1743</v>
      </c>
      <c r="U39" s="64">
        <f t="shared" si="6"/>
        <v>-0.9822145725760184</v>
      </c>
      <c r="V39" s="70">
        <v>51612</v>
      </c>
      <c r="W39" s="71">
        <v>3915</v>
      </c>
      <c r="X39" s="62">
        <f t="shared" si="7"/>
        <v>1957.5</v>
      </c>
      <c r="Y39" s="57">
        <v>3915</v>
      </c>
      <c r="Z39" s="79">
        <f t="shared" si="8"/>
        <v>0</v>
      </c>
      <c r="AA39" s="73">
        <v>1319087</v>
      </c>
      <c r="AB39" s="74">
        <v>114132</v>
      </c>
      <c r="AC39" s="94">
        <v>2619</v>
      </c>
      <c r="AD39" s="28"/>
    </row>
    <row r="40" spans="1:30" s="29" customFormat="1" ht="11.25">
      <c r="A40" s="31">
        <v>34</v>
      </c>
      <c r="B40" s="30"/>
      <c r="C40" s="49" t="s">
        <v>72</v>
      </c>
      <c r="D40" s="51" t="s">
        <v>72</v>
      </c>
      <c r="E40" s="65">
        <v>42594</v>
      </c>
      <c r="F40" s="52" t="s">
        <v>5</v>
      </c>
      <c r="G40" s="53">
        <v>126</v>
      </c>
      <c r="H40" s="53">
        <v>2</v>
      </c>
      <c r="I40" s="69">
        <v>2</v>
      </c>
      <c r="J40" s="54">
        <v>4</v>
      </c>
      <c r="K40" s="66">
        <v>20</v>
      </c>
      <c r="L40" s="67">
        <v>2</v>
      </c>
      <c r="M40" s="66">
        <v>140</v>
      </c>
      <c r="N40" s="67">
        <v>13</v>
      </c>
      <c r="O40" s="66">
        <v>124</v>
      </c>
      <c r="P40" s="67">
        <v>12</v>
      </c>
      <c r="Q40" s="60">
        <f t="shared" si="0"/>
        <v>284</v>
      </c>
      <c r="R40" s="61">
        <f t="shared" si="1"/>
        <v>27</v>
      </c>
      <c r="S40" s="62">
        <f t="shared" si="2"/>
        <v>13.5</v>
      </c>
      <c r="T40" s="63">
        <v>1184</v>
      </c>
      <c r="U40" s="64">
        <f t="shared" si="6"/>
        <v>-0.9771959459459459</v>
      </c>
      <c r="V40" s="70">
        <v>28084.35</v>
      </c>
      <c r="W40" s="71">
        <v>2459</v>
      </c>
      <c r="X40" s="62">
        <f t="shared" si="7"/>
        <v>1229.5</v>
      </c>
      <c r="Y40" s="78">
        <v>2459</v>
      </c>
      <c r="Z40" s="79">
        <f t="shared" si="8"/>
        <v>0</v>
      </c>
      <c r="AA40" s="75">
        <v>360401.71</v>
      </c>
      <c r="AB40" s="76">
        <v>33951</v>
      </c>
      <c r="AC40" s="94">
        <v>2624</v>
      </c>
      <c r="AD40" s="28"/>
    </row>
    <row r="41" spans="1:30" s="29" customFormat="1" ht="11.25">
      <c r="A41" s="31">
        <v>35</v>
      </c>
      <c r="B41" s="27"/>
      <c r="C41" s="50" t="s">
        <v>49</v>
      </c>
      <c r="D41" s="55" t="s">
        <v>50</v>
      </c>
      <c r="E41" s="80">
        <v>42538</v>
      </c>
      <c r="F41" s="52" t="s">
        <v>37</v>
      </c>
      <c r="G41" s="56">
        <v>121</v>
      </c>
      <c r="H41" s="56">
        <v>1</v>
      </c>
      <c r="I41" s="69">
        <v>1</v>
      </c>
      <c r="J41" s="54">
        <v>12</v>
      </c>
      <c r="K41" s="66">
        <v>57</v>
      </c>
      <c r="L41" s="67">
        <v>6</v>
      </c>
      <c r="M41" s="66">
        <v>46</v>
      </c>
      <c r="N41" s="67">
        <v>5</v>
      </c>
      <c r="O41" s="66">
        <v>45</v>
      </c>
      <c r="P41" s="67">
        <v>5</v>
      </c>
      <c r="Q41" s="60">
        <f>K41+M41+O41</f>
        <v>148</v>
      </c>
      <c r="R41" s="61">
        <v>330</v>
      </c>
      <c r="S41" s="62">
        <f t="shared" si="2"/>
        <v>330</v>
      </c>
      <c r="T41" s="63">
        <v>330</v>
      </c>
      <c r="U41" s="64">
        <f t="shared" si="6"/>
        <v>0</v>
      </c>
      <c r="V41" s="70">
        <v>17150</v>
      </c>
      <c r="W41" s="71">
        <v>1257</v>
      </c>
      <c r="X41" s="62">
        <f t="shared" si="7"/>
        <v>1257</v>
      </c>
      <c r="Y41" s="57">
        <v>1257</v>
      </c>
      <c r="Z41" s="79">
        <f t="shared" si="8"/>
        <v>0</v>
      </c>
      <c r="AA41" s="73">
        <v>3246358</v>
      </c>
      <c r="AB41" s="74">
        <v>266282</v>
      </c>
      <c r="AC41" s="94">
        <v>2584</v>
      </c>
      <c r="AD41" s="28"/>
    </row>
    <row r="42" spans="1:30" s="29" customFormat="1" ht="11.25">
      <c r="A42" s="31">
        <v>36</v>
      </c>
      <c r="B42" s="30"/>
      <c r="C42" s="49" t="s">
        <v>43</v>
      </c>
      <c r="D42" s="51" t="s">
        <v>44</v>
      </c>
      <c r="E42" s="65">
        <v>42489</v>
      </c>
      <c r="F42" s="52" t="s">
        <v>38</v>
      </c>
      <c r="G42" s="53">
        <v>92</v>
      </c>
      <c r="H42" s="53">
        <v>1</v>
      </c>
      <c r="I42" s="69">
        <v>1</v>
      </c>
      <c r="J42" s="54">
        <v>9</v>
      </c>
      <c r="K42" s="66">
        <v>8</v>
      </c>
      <c r="L42" s="67">
        <v>1</v>
      </c>
      <c r="M42" s="66">
        <v>32</v>
      </c>
      <c r="N42" s="67">
        <v>4</v>
      </c>
      <c r="O42" s="66">
        <v>74</v>
      </c>
      <c r="P42" s="67">
        <v>8</v>
      </c>
      <c r="Q42" s="60">
        <f>K42+M42+O42</f>
        <v>114</v>
      </c>
      <c r="R42" s="61">
        <f>L42+N42+P42</f>
        <v>13</v>
      </c>
      <c r="S42" s="62">
        <f t="shared" si="2"/>
        <v>13</v>
      </c>
      <c r="T42" s="63">
        <v>7</v>
      </c>
      <c r="U42" s="64">
        <f t="shared" si="6"/>
        <v>0.8571428571428571</v>
      </c>
      <c r="V42" s="70">
        <v>64</v>
      </c>
      <c r="W42" s="72">
        <v>7</v>
      </c>
      <c r="X42" s="62">
        <f t="shared" si="7"/>
        <v>7</v>
      </c>
      <c r="Y42" s="78">
        <v>7</v>
      </c>
      <c r="Z42" s="79">
        <f t="shared" si="8"/>
        <v>0</v>
      </c>
      <c r="AA42" s="88">
        <v>104575.5</v>
      </c>
      <c r="AB42" s="89">
        <v>8506</v>
      </c>
      <c r="AC42" s="94">
        <v>2514</v>
      </c>
      <c r="AD42" s="28"/>
    </row>
    <row r="43" spans="1:30" s="29" customFormat="1" ht="11.25">
      <c r="A43" s="31">
        <v>37</v>
      </c>
      <c r="B43" s="30"/>
      <c r="C43" s="49" t="s">
        <v>45</v>
      </c>
      <c r="D43" s="51" t="s">
        <v>45</v>
      </c>
      <c r="E43" s="65">
        <v>42510</v>
      </c>
      <c r="F43" s="52" t="s">
        <v>1</v>
      </c>
      <c r="G43" s="53">
        <v>202</v>
      </c>
      <c r="H43" s="53">
        <v>1</v>
      </c>
      <c r="I43" s="69">
        <v>1</v>
      </c>
      <c r="J43" s="54">
        <v>16</v>
      </c>
      <c r="K43" s="66">
        <v>0</v>
      </c>
      <c r="L43" s="67">
        <v>0</v>
      </c>
      <c r="M43" s="66">
        <v>24</v>
      </c>
      <c r="N43" s="67">
        <v>2</v>
      </c>
      <c r="O43" s="66">
        <v>52</v>
      </c>
      <c r="P43" s="67">
        <v>6</v>
      </c>
      <c r="Q43" s="60">
        <f>K43+M43+O43</f>
        <v>76</v>
      </c>
      <c r="R43" s="61">
        <f>L43+N43+P43</f>
        <v>8</v>
      </c>
      <c r="S43" s="62">
        <f t="shared" si="2"/>
        <v>8</v>
      </c>
      <c r="T43" s="63">
        <v>88</v>
      </c>
      <c r="U43" s="64">
        <f t="shared" si="6"/>
        <v>-0.9090909090909091</v>
      </c>
      <c r="V43" s="70">
        <v>1732</v>
      </c>
      <c r="W43" s="71">
        <v>211</v>
      </c>
      <c r="X43" s="62">
        <f t="shared" si="7"/>
        <v>211</v>
      </c>
      <c r="Y43" s="78">
        <v>211</v>
      </c>
      <c r="Z43" s="79">
        <f t="shared" si="8"/>
        <v>0</v>
      </c>
      <c r="AA43" s="77">
        <v>1579481.03</v>
      </c>
      <c r="AB43" s="78">
        <v>170170</v>
      </c>
      <c r="AC43" s="94">
        <v>2542</v>
      </c>
      <c r="AD43" s="28"/>
    </row>
    <row r="44" spans="1:30" s="29" customFormat="1" ht="11.25">
      <c r="A44" s="31">
        <v>38</v>
      </c>
      <c r="B44" s="27"/>
      <c r="C44" s="50" t="s">
        <v>33</v>
      </c>
      <c r="D44" s="55" t="s">
        <v>33</v>
      </c>
      <c r="E44" s="80">
        <v>42356</v>
      </c>
      <c r="F44" s="52" t="s">
        <v>4</v>
      </c>
      <c r="G44" s="56">
        <v>102</v>
      </c>
      <c r="H44" s="56">
        <v>1</v>
      </c>
      <c r="I44" s="69">
        <v>1</v>
      </c>
      <c r="J44" s="54">
        <v>6</v>
      </c>
      <c r="K44" s="66">
        <v>18</v>
      </c>
      <c r="L44" s="67">
        <v>2</v>
      </c>
      <c r="M44" s="66">
        <v>18</v>
      </c>
      <c r="N44" s="67">
        <v>2</v>
      </c>
      <c r="O44" s="66">
        <v>36</v>
      </c>
      <c r="P44" s="67">
        <v>4</v>
      </c>
      <c r="Q44" s="60">
        <f>K44+M44+O44</f>
        <v>72</v>
      </c>
      <c r="R44" s="61">
        <f>L44+N44+P44</f>
        <v>8</v>
      </c>
      <c r="S44" s="62">
        <f t="shared" si="2"/>
        <v>8</v>
      </c>
      <c r="T44" s="63">
        <v>10</v>
      </c>
      <c r="U44" s="64">
        <f t="shared" si="6"/>
        <v>-0.2</v>
      </c>
      <c r="V44" s="70">
        <v>160</v>
      </c>
      <c r="W44" s="71">
        <v>20</v>
      </c>
      <c r="X44" s="62">
        <f t="shared" si="7"/>
        <v>20</v>
      </c>
      <c r="Y44" s="57">
        <v>20</v>
      </c>
      <c r="Z44" s="79">
        <f t="shared" si="8"/>
        <v>0</v>
      </c>
      <c r="AA44" s="73">
        <v>137945.1</v>
      </c>
      <c r="AB44" s="74">
        <v>13445</v>
      </c>
      <c r="AC44" s="94">
        <v>2366</v>
      </c>
      <c r="AD44" s="28"/>
    </row>
    <row r="45" spans="1:34" ht="11.25">
      <c r="A45" s="95" t="s">
        <v>30</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D45" s="28"/>
      <c r="AE45" s="29"/>
      <c r="AH45" s="29"/>
    </row>
    <row r="46" spans="1:31" ht="11.2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D46" s="28"/>
      <c r="AE46" s="29"/>
    </row>
    <row r="47" spans="1:28" ht="11.25">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row>
    <row r="48" spans="1:28" ht="11.25">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row>
    <row r="49" spans="1:28" ht="11.25">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row>
  </sheetData>
  <sheetProtection formatCells="0" formatColumns="0" formatRows="0" insertColumns="0" insertRows="0" insertHyperlinks="0" deleteColumns="0" deleteRows="0" sort="0" autoFilter="0" pivotTables="0"/>
  <mergeCells count="11">
    <mergeCell ref="B1:C1"/>
    <mergeCell ref="B2:C2"/>
    <mergeCell ref="K1:AC3"/>
    <mergeCell ref="AA4:AB4"/>
    <mergeCell ref="A45:AB49"/>
    <mergeCell ref="V4:W4"/>
    <mergeCell ref="B3:C3"/>
    <mergeCell ref="K4:L4"/>
    <mergeCell ref="M4:N4"/>
    <mergeCell ref="O4:P4"/>
    <mergeCell ref="Q4:S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Sadi Cilingir</cp:lastModifiedBy>
  <cp:lastPrinted>2015-01-21T23:11:37Z</cp:lastPrinted>
  <dcterms:created xsi:type="dcterms:W3CDTF">2006-03-15T09:07:04Z</dcterms:created>
  <dcterms:modified xsi:type="dcterms:W3CDTF">2016-09-06T20:21:27Z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