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20730" windowHeight="6255" tabRatio="660" activeTab="0"/>
  </bookViews>
  <sheets>
    <sheet name="5-11.8.2016 (hafta) detay" sheetId="1" r:id="rId1"/>
  </sheets>
  <definedNames>
    <definedName name="_xlnm.Print_Area" localSheetId="0">'5-11.8.2016 (hafta) detay'!#REF!</definedName>
  </definedNames>
  <calcPr fullCalcOnLoad="1"/>
</workbook>
</file>

<file path=xl/sharedStrings.xml><?xml version="1.0" encoding="utf-8"?>
<sst xmlns="http://schemas.openxmlformats.org/spreadsheetml/2006/main" count="242" uniqueCount="150">
  <si>
    <t xml:space="preserve"> </t>
  </si>
  <si>
    <t>PİNEMA</t>
  </si>
  <si>
    <t>http://www.antraktsinema.com</t>
  </si>
  <si>
    <t>If you move the arrow at the right bottom of the page to the left, you can see more columns and you can switch to other pages on the left bottom to see related tables. Sayfanın sağ altındaki oku sola doğru hareket ettirdiğinizde diğer sütunlardaki bilgileri görebilir, gene sayfanın sol altındaki diğer sayfalara geçerek ilgili tabloları inceleyebilirsiniz.</t>
  </si>
  <si>
    <t>TME</t>
  </si>
  <si>
    <t>EJDERHANI NASIL EĞİTİRSİN 2</t>
  </si>
  <si>
    <t>HOW TO TRAIN YOUR DRAGON 2</t>
  </si>
  <si>
    <t>MARS DAĞITIM</t>
  </si>
  <si>
    <t>Türkiye Haftalık Bilet Satışı ve Hasılat Raporu</t>
  </si>
  <si>
    <t>CUMA</t>
  </si>
  <si>
    <t>CUMARTESİ</t>
  </si>
  <si>
    <t>PAZAR</t>
  </si>
  <si>
    <t>HAFTA SONU TOPLAM</t>
  </si>
  <si>
    <t>HAFTALIK</t>
  </si>
  <si>
    <t>KÜMÜLATİF</t>
  </si>
  <si>
    <t>FİLMİN ORİJİNAL ADI</t>
  </si>
  <si>
    <t>FİLMİN TÜRKÇE ADI</t>
  </si>
  <si>
    <t>VİZYON TARİHİ</t>
  </si>
  <si>
    <t>DAĞITIM</t>
  </si>
  <si>
    <t>KOPYA</t>
  </si>
  <si>
    <t>PERDE</t>
  </si>
  <si>
    <t>ÖNCEKİ HAFTA PERDE</t>
  </si>
  <si>
    <t>HAFTA</t>
  </si>
  <si>
    <t>HASILAT</t>
  </si>
  <si>
    <t>BİLET SATIŞ</t>
  </si>
  <si>
    <t>ORTALAMA
BİLET ADEDİ</t>
  </si>
  <si>
    <t>BİLET</t>
  </si>
  <si>
    <t>BİLET       %</t>
  </si>
  <si>
    <t>YENİ</t>
  </si>
  <si>
    <r>
      <t xml:space="preserve">HASILAT </t>
    </r>
    <r>
      <rPr>
        <b/>
        <sz val="7"/>
        <color indexed="10"/>
        <rFont val="Webdings"/>
        <family val="1"/>
      </rPr>
      <t>6</t>
    </r>
  </si>
  <si>
    <t>PİNEMART</t>
  </si>
  <si>
    <t>BİLET %</t>
  </si>
  <si>
    <t>ATTILA MARCEL</t>
  </si>
  <si>
    <t>AŞK UĞRUNA</t>
  </si>
  <si>
    <t>Antrakt ID</t>
  </si>
  <si>
    <t>*Sorted according to Weekend Total G.B.O.. "Turkey's Weekly &amp; Weekend Market Datas" chart which is given above displays the number of admissions and box offices of the films which are released in the  stated week by Turkish distributers. The chart and the attached pages is being prepared by Antrakt Cinema Newspaper as a common acknowledgement of all Turkish distributers. Antrakt Cinema Newspaper is preparing this chart as collecting all data from distributers and organizing them. It is not permitted to multiply or to sell these data which are displayed on this chart and attachments. It is necessary to ask approval of Antrakt Cinema Newspaper in order to quote, to copy or to publish. Hafta sonu toplam hasılat sütununa göre sıralanmıştır. Yukarıdaki Turkey's Weekly &amp;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Antrakt Sinema Gazetesi'ne hazırlattırılmaktadır. Antrakt Sinema Gazetesi yukarıdaki ve ekindeki tabloları dağıtımcı firmalardan gönderilen özel bilgileri bir araya getirerek oluşturmaktadır. Yukarıdaki ve ekindeki tabloların içerdiği veriler çoğaltılamaz, satılamaz. Alıntı veya kopyalama yapılırken Antrakt Sinema Gazetesi'nden ve bağımlı olduğu Bir Film, Chantier Films, Cine Film,  İFP, M3 Film, MC Film, Mars Dağıtım, Medyavizyon, Pinema, Özen Film, The Moments Entertainment,  UIP Turkey, Umut Sanat, Warner Bros. Turkey'in yerel ofislerinden izin alınmalıdır. Antrakt şirketlere ait verileri reklam amaçlı kullanamaz. Verilerin izinsiz alınıp değiştirilmesi, amacı dışında kullanılması halinde Antrakt'ın sorumluluğu bulunmamaktadır.</t>
  </si>
  <si>
    <t>LOIN DES HOMMES</t>
  </si>
  <si>
    <t>İNSANLIKTAN UZAKTA</t>
  </si>
  <si>
    <t>-</t>
  </si>
  <si>
    <t>AMY</t>
  </si>
  <si>
    <t>DER KLEINE RABE SOCKE</t>
  </si>
  <si>
    <t>AFACANLAR TAKIMI: BÜYÜK YARIŞ</t>
  </si>
  <si>
    <t>NADİDE HAYAT</t>
  </si>
  <si>
    <t>DELİBAL</t>
  </si>
  <si>
    <t>SAUL'UN OĞLU</t>
  </si>
  <si>
    <t>SAUL FIA</t>
  </si>
  <si>
    <t>UIP TURKEY</t>
  </si>
  <si>
    <t>WARNER BROS. TURKEY</t>
  </si>
  <si>
    <t>CHANTIER FILMS</t>
  </si>
  <si>
    <t>ÖZEN FİLM</t>
  </si>
  <si>
    <t>BİR FİLM</t>
  </si>
  <si>
    <t>MC FİLM</t>
  </si>
  <si>
    <t>M3 FİLM</t>
  </si>
  <si>
    <t>KARDEŞİM BENİM</t>
  </si>
  <si>
    <t>NORM OF THE NORTH</t>
  </si>
  <si>
    <t>KARLAR KRALI NORM</t>
  </si>
  <si>
    <t>THE REVENANT</t>
  </si>
  <si>
    <t>DİRİLİŞ</t>
  </si>
  <si>
    <t>YIP MAN 3</t>
  </si>
  <si>
    <t>IP MAN 3</t>
  </si>
  <si>
    <t>ANNEMİN YARASI</t>
  </si>
  <si>
    <t>KUNGU FU PANDA 3</t>
  </si>
  <si>
    <t>KUNG FU PANDA 3</t>
  </si>
  <si>
    <t>LOKASYON</t>
  </si>
  <si>
    <t>A WALK ON THE WOODS</t>
  </si>
  <si>
    <t>HAYATIMIN YOLCULUĞU</t>
  </si>
  <si>
    <t>BATMAN V SUPERMAN: ADALETİN ŞAFAĞI</t>
  </si>
  <si>
    <t>BATMAN V SUPERMAN: DAWN OF JUSTICE</t>
  </si>
  <si>
    <t>UN GALLO CON MUCHOS HUEVOS</t>
  </si>
  <si>
    <t>CESUR HOROZ</t>
  </si>
  <si>
    <t>HEIDI</t>
  </si>
  <si>
    <t>RATCHET AND CLARK</t>
  </si>
  <si>
    <t>RATCHED CLANK</t>
  </si>
  <si>
    <t>ADIM ADIM</t>
  </si>
  <si>
    <t>ANGRY BIRDS FİLM</t>
  </si>
  <si>
    <t>THE ANGRY BIRDS MOVIE</t>
  </si>
  <si>
    <t>ALAMET-İ KIYAMET: TARİKAT</t>
  </si>
  <si>
    <t>1 KEZBAN 1 MAHMUT: ADANA YOLLARINDA</t>
  </si>
  <si>
    <t>Kİ&amp;KA</t>
  </si>
  <si>
    <t>KİM KADIN KİM KOCA</t>
  </si>
  <si>
    <t>SEKERAT 'SON'</t>
  </si>
  <si>
    <t>NOW YOU SEE ME 2</t>
  </si>
  <si>
    <t>SİHİRBAZLAR ÇETESİ 2</t>
  </si>
  <si>
    <t>ZOOTOPIA</t>
  </si>
  <si>
    <t>ZOOTROPLİS: HAYVANLAR ŞEHRİ</t>
  </si>
  <si>
    <t>THE CONJURING 2: THE ENFIELD POLTERGEIST</t>
  </si>
  <si>
    <t>KORKU SEANSI 2</t>
  </si>
  <si>
    <t>ROBINSON CRUSOE</t>
  </si>
  <si>
    <t>THE BOY</t>
  </si>
  <si>
    <t>LANETLİ ÇOCUK</t>
  </si>
  <si>
    <t>ME BEFORE YOU</t>
  </si>
  <si>
    <t>SENDEN ÖNCE BEN</t>
  </si>
  <si>
    <t>TEENAGE MUTANT NINJA TURTLES: OUT OF THE SHADOWS</t>
  </si>
  <si>
    <t>NİNJA KAPLUMBAĞALAR: GÖLGELERİN İÇİNDEN</t>
  </si>
  <si>
    <t>INDEPENDENCE DAYS: RESURGENCE</t>
  </si>
  <si>
    <t>SÜPER PAPAĞAN</t>
  </si>
  <si>
    <t>KURTULUŞ GÜNÜ: YENİ TEHDİT</t>
  </si>
  <si>
    <t>EL AMERICANO: THE MOVIE</t>
  </si>
  <si>
    <t>ELSER: ER HATTE DIE WELT VERANDERT</t>
  </si>
  <si>
    <t>HİTLER'E SUİKAST</t>
  </si>
  <si>
    <t>THE BFG</t>
  </si>
  <si>
    <t>THE BIG FRIENDLY GIANT</t>
  </si>
  <si>
    <t>ÜÇ HARFLİLER 3: KARABÜYÜ</t>
  </si>
  <si>
    <t>THE PURGE: ELECTION YEAR</t>
  </si>
  <si>
    <t>ARINMA GECESİ: SEÇİM YILI</t>
  </si>
  <si>
    <t>FREKANS</t>
  </si>
  <si>
    <t>CELL</t>
  </si>
  <si>
    <t>THE LEGEND OF TARZAN</t>
  </si>
  <si>
    <t>TARZAN EFSANESİ</t>
  </si>
  <si>
    <t>THE CALL UP</t>
  </si>
  <si>
    <t>SİMÜLASYON</t>
  </si>
  <si>
    <t>ICE AGE: COLLISION COURSE</t>
  </si>
  <si>
    <t>BUZ DEVRİ. BÜYÜK ÇARPIŞMA</t>
  </si>
  <si>
    <t>EQUALS</t>
  </si>
  <si>
    <t>LIGHTS OUT</t>
  </si>
  <si>
    <t>IŞIKLAR SÖNÜNCE</t>
  </si>
  <si>
    <t>THE GHOSTS OF GARIP</t>
  </si>
  <si>
    <t>KANLI GİRDAP</t>
  </si>
  <si>
    <t>EIGA DORAEMON: SHIN NOBITA NO NIPPON TANJOU</t>
  </si>
  <si>
    <t>DORAEMON: TAŞ DEVRİ MACERASI</t>
  </si>
  <si>
    <t>REMEMBER</t>
  </si>
  <si>
    <t>HATIRLA</t>
  </si>
  <si>
    <t>OUR KIND OF TRAITOR</t>
  </si>
  <si>
    <t>HAİN</t>
  </si>
  <si>
    <t>LES PROFS 2</t>
  </si>
  <si>
    <t>AMMAN HOCAM 2</t>
  </si>
  <si>
    <t>PRENSİM</t>
  </si>
  <si>
    <t>MON ROI</t>
  </si>
  <si>
    <t>WORRY DOLLS</t>
  </si>
  <si>
    <t>ŞEYTANIN OYUNCAKLARI</t>
  </si>
  <si>
    <t>JASON BOURNE</t>
  </si>
  <si>
    <t>GHOSTBUSTERS: HAYALET AVCILARI</t>
  </si>
  <si>
    <t>GHOSTBUSTERS</t>
  </si>
  <si>
    <t>BAD MOMS</t>
  </si>
  <si>
    <t>EYVAH ANNEM DAĞITTI!</t>
  </si>
  <si>
    <t>EXTRACTION</t>
  </si>
  <si>
    <t>KURTARICI</t>
  </si>
  <si>
    <t>THE NEON DEMON</t>
  </si>
  <si>
    <t>NEON ŞEYTAN</t>
  </si>
  <si>
    <t>EMANET</t>
  </si>
  <si>
    <t>FAN</t>
  </si>
  <si>
    <t>HAYRAN</t>
  </si>
  <si>
    <t>BEFORE I WAKE</t>
  </si>
  <si>
    <t>KABUSTAN GELEN</t>
  </si>
  <si>
    <t>EVCİL HAYVANLARIN GİZLİ YAŞAMI</t>
  </si>
  <si>
    <t>SECRET LIFE OF PETS</t>
  </si>
  <si>
    <t>THE SHALLOWS</t>
  </si>
  <si>
    <t>KARANLIK SULAR</t>
  </si>
  <si>
    <t>5 - 11 AĞUSTOS 2016 / 32. VİZYON HAFTASI</t>
  </si>
  <si>
    <t>ÖNCEKİ</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</si>
</sst>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TRY&quot;_);\(#,##0\ &quot;TRY&quot;\)"/>
    <numFmt numFmtId="173" formatCode="#,##0\ &quot;TRY&quot;_);[Red]\(#,##0\ &quot;TRY&quot;\)"/>
    <numFmt numFmtId="174" formatCode="#,##0.00\ &quot;TRY&quot;_);\(#,##0.00\ &quot;TRY&quot;\)"/>
    <numFmt numFmtId="175" formatCode="#,##0.00\ &quot;TRY&quot;_);[Red]\(#,##0.00\ &quot;TRY&quot;\)"/>
    <numFmt numFmtId="176" formatCode="_ * #,##0_)\ &quot;TRY&quot;_ ;_ * \(#,##0\)\ &quot;TRY&quot;_ ;_ * &quot;-&quot;_)\ &quot;TRY&quot;_ ;_ @_ "/>
    <numFmt numFmtId="177" formatCode="_ * #,##0_)\ _T_R_Y_ ;_ * \(#,##0\)\ _T_R_Y_ ;_ * &quot;-&quot;_)\ _T_R_Y_ ;_ @_ "/>
    <numFmt numFmtId="178" formatCode="_ * #,##0.00_)\ &quot;TRY&quot;_ ;_ * \(#,##0.00\)\ &quot;TRY&quot;_ ;_ * &quot;-&quot;??_)\ &quot;TRY&quot;_ ;_ @_ "/>
    <numFmt numFmtId="179" formatCode="_ * #,##0.00_)\ _T_R_Y_ ;_ * \(#,##0.00\)\ _T_R_Y_ ;_ * &quot;-&quot;??_)\ _T_R_Y_ ;_ @_ "/>
    <numFmt numFmtId="180" formatCode="_(* #,##0.00_);_(* \(#,##0.00\);_(* &quot;-&quot;??_);_(@_)"/>
    <numFmt numFmtId="181" formatCode="#,##0.00\ "/>
    <numFmt numFmtId="182" formatCode="#,##0\ "/>
    <numFmt numFmtId="183" formatCode="#,##0.00\ \ "/>
    <numFmt numFmtId="184" formatCode="0\ %\ "/>
    <numFmt numFmtId="185" formatCode="dd/mm/yy;@"/>
    <numFmt numFmtId="186" formatCode="[$-F400]h:mm:ss\ AM/PM"/>
    <numFmt numFmtId="187" formatCode="&quot;Evet&quot;;&quot;Evet&quot;;&quot;Hayır&quot;"/>
    <numFmt numFmtId="188" formatCode="&quot;Doğru&quot;;&quot;Doğru&quot;;&quot;Yanlış&quot;"/>
    <numFmt numFmtId="189" formatCode="&quot;Açık&quot;;&quot;Açık&quot;;&quot;Kapalı&quot;"/>
    <numFmt numFmtId="190" formatCode="[$¥€-2]\ #,##0.00_);[Red]\([$€-2]\ #,##0.00\)"/>
    <numFmt numFmtId="191" formatCode="#,##0.00\ &quot;TL&quot;"/>
    <numFmt numFmtId="192" formatCode="###\ ##\ ##"/>
    <numFmt numFmtId="193" formatCode="\(###\)"/>
    <numFmt numFmtId="194" formatCode="\(###\ ##\ ##\)"/>
    <numFmt numFmtId="195" formatCode="#,##0.0;[Red]#,##0.0"/>
    <numFmt numFmtId="196" formatCode="#,##0;[Red]#,##0"/>
    <numFmt numFmtId="197" formatCode="mmm/yyyy"/>
    <numFmt numFmtId="198" formatCode="#,##0.00\ [$₺-41F]"/>
    <numFmt numFmtId="199" formatCode="#,##0.00_ ;\-#,##0.00\ "/>
    <numFmt numFmtId="200" formatCode="_-* #,##0.00\ _Y_T_L_-;\-* #,##0.00\ _Y_T_L_-;_-* &quot;-&quot;??\ _Y_T_L_-;_-@_-"/>
    <numFmt numFmtId="201" formatCode="_(* #,##0_);_(* \(#,##0\);_(* &quot;-&quot;??_);_(@_)"/>
    <numFmt numFmtId="202" formatCode="0.00\ "/>
    <numFmt numFmtId="203" formatCode="[$-41F]d\ mmmm\ yy;@"/>
    <numFmt numFmtId="204" formatCode="#,##0.00\ _T_L"/>
    <numFmt numFmtId="205" formatCode="_-* #,##0\ _T_L_-;\-* #,##0\ _T_L_-;_-* &quot;-&quot;??\ _T_L_-;_-@_-"/>
    <numFmt numFmtId="206" formatCode="[$€-2]\ #,##0.00_);[Red]\([$€-2]\ #,##0.00\)"/>
    <numFmt numFmtId="207" formatCode="[$-41F]dd\ mmmm\ yyyy\ dddd"/>
    <numFmt numFmtId="208" formatCode="#,##0.\-\ "/>
    <numFmt numFmtId="209" formatCode="#,##0\ \ "/>
    <numFmt numFmtId="210" formatCode="dd/mm/yy"/>
    <numFmt numFmtId="211" formatCode="[$-41F]d\ mmmm\ yyyy\ dddd"/>
    <numFmt numFmtId="212" formatCode="d/m/yy;@"/>
    <numFmt numFmtId="213" formatCode="_-* #,##0\ _₺_-;\-* #,##0\ _₺_-;_-* &quot;-&quot;??\ _₺_-;_-@_-"/>
    <numFmt numFmtId="214" formatCode="#,##0.00\ _Y_T_L"/>
  </numFmts>
  <fonts count="73">
    <font>
      <sz val="10"/>
      <name val="Arial"/>
      <family val="0"/>
    </font>
    <font>
      <sz val="8"/>
      <name val="Arial"/>
      <family val="2"/>
    </font>
    <font>
      <u val="single"/>
      <sz val="10"/>
      <color indexed="12"/>
      <name val="Arial"/>
      <family val="2"/>
    </font>
    <font>
      <u val="single"/>
      <sz val="10"/>
      <color indexed="36"/>
      <name val="Arial"/>
      <family val="2"/>
    </font>
    <font>
      <sz val="7"/>
      <name val="Arial"/>
      <family val="2"/>
    </font>
    <font>
      <u val="single"/>
      <sz val="8"/>
      <name val="Arial"/>
      <family val="2"/>
    </font>
    <font>
      <b/>
      <sz val="7"/>
      <name val="Arial"/>
      <family val="2"/>
    </font>
    <font>
      <b/>
      <sz val="7"/>
      <name val="Verdana"/>
      <family val="2"/>
    </font>
    <font>
      <sz val="7"/>
      <name val="Verdana"/>
      <family val="2"/>
    </font>
    <font>
      <sz val="7"/>
      <name val="Calibri"/>
      <family val="2"/>
    </font>
    <font>
      <sz val="11"/>
      <color indexed="8"/>
      <name val="Calibri"/>
      <family val="2"/>
    </font>
    <font>
      <b/>
      <sz val="8"/>
      <name val="Corbel"/>
      <family val="2"/>
    </font>
    <font>
      <b/>
      <sz val="5"/>
      <name val="Corbel"/>
      <family val="2"/>
    </font>
    <font>
      <b/>
      <sz val="5"/>
      <name val="Arial"/>
      <family val="2"/>
    </font>
    <font>
      <sz val="5"/>
      <name val="Arial"/>
      <family val="2"/>
    </font>
    <font>
      <b/>
      <sz val="7"/>
      <color indexed="10"/>
      <name val="Webdings"/>
      <family val="1"/>
    </font>
    <font>
      <i/>
      <sz val="7"/>
      <name val="Corbel"/>
      <family val="2"/>
    </font>
    <font>
      <sz val="10"/>
      <name val="Verdana"/>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8"/>
      <name val="Calibri"/>
      <family val="2"/>
    </font>
    <font>
      <sz val="10"/>
      <color indexed="9"/>
      <name val="Calibri"/>
      <family val="2"/>
    </font>
    <font>
      <sz val="7"/>
      <color indexed="9"/>
      <name val="Calibri"/>
      <family val="2"/>
    </font>
    <font>
      <sz val="7"/>
      <color indexed="23"/>
      <name val="Calibri"/>
      <family val="2"/>
    </font>
    <font>
      <b/>
      <sz val="7"/>
      <color indexed="23"/>
      <name val="Calibri"/>
      <family val="2"/>
    </font>
    <font>
      <b/>
      <sz val="7"/>
      <color indexed="9"/>
      <name val="Calibri"/>
      <family val="2"/>
    </font>
    <font>
      <b/>
      <sz val="7"/>
      <color indexed="57"/>
      <name val="Calibri"/>
      <family val="2"/>
    </font>
    <font>
      <sz val="7"/>
      <color indexed="19"/>
      <name val="Calibri"/>
      <family val="2"/>
    </font>
    <font>
      <sz val="6"/>
      <color indexed="9"/>
      <name val="Calibri"/>
      <family val="2"/>
    </font>
    <font>
      <sz val="7"/>
      <color indexed="15"/>
      <name val="Calibri"/>
      <family val="2"/>
    </font>
    <font>
      <b/>
      <sz val="9"/>
      <name val="Calibri"/>
      <family val="2"/>
    </font>
    <font>
      <b/>
      <sz val="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0"/>
      <name val="Calibri"/>
      <family val="2"/>
    </font>
    <font>
      <sz val="7"/>
      <color theme="0"/>
      <name val="Calibri"/>
      <family val="2"/>
    </font>
    <font>
      <sz val="7"/>
      <color theme="1" tint="0.34999001026153564"/>
      <name val="Calibri"/>
      <family val="2"/>
    </font>
    <font>
      <b/>
      <sz val="7"/>
      <color theme="1" tint="0.34999001026153564"/>
      <name val="Calibri"/>
      <family val="2"/>
    </font>
    <font>
      <b/>
      <sz val="7"/>
      <color theme="0"/>
      <name val="Calibri"/>
      <family val="2"/>
    </font>
    <font>
      <b/>
      <sz val="7"/>
      <color theme="8" tint="-0.4999699890613556"/>
      <name val="Calibri"/>
      <family val="2"/>
    </font>
    <font>
      <sz val="7"/>
      <color theme="1" tint="0.49998000264167786"/>
      <name val="Calibri"/>
      <family val="2"/>
    </font>
    <font>
      <sz val="7"/>
      <color theme="5" tint="-0.4999699890613556"/>
      <name val="Calibri"/>
      <family val="2"/>
    </font>
    <font>
      <sz val="6"/>
      <color theme="0"/>
      <name val="Calibri"/>
      <family val="2"/>
    </font>
    <font>
      <sz val="7"/>
      <color rgb="FF00B0F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00B05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theme="0"/>
        <bgColor indexed="64"/>
      </patternFill>
    </fill>
    <fill>
      <patternFill patternType="solid">
        <fgColor theme="1" tint="0.49998000264167786"/>
        <bgColor indexed="64"/>
      </patternFill>
    </fill>
    <fill>
      <patternFill patternType="solid">
        <fgColor theme="0" tint="-0.4999699890613556"/>
        <bgColor indexed="64"/>
      </patternFill>
    </fill>
    <fill>
      <patternFill patternType="solid">
        <fgColor theme="0" tint="-0.1499900072813034"/>
        <bgColor indexed="64"/>
      </patternFill>
    </fill>
  </fills>
  <borders count="1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style="thin">
        <color theme="4"/>
      </top>
      <bottom style="double">
        <color theme="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color indexed="63"/>
      </bottom>
    </border>
    <border>
      <left style="thin">
        <color theme="0" tint="-0.3499799966812134"/>
      </left>
      <right style="thin">
        <color theme="0" tint="-0.3499799966812134"/>
      </right>
      <top>
        <color indexed="63"/>
      </top>
      <bottom style="thin">
        <color theme="0" tint="-0.3499799966812134"/>
      </bottom>
    </border>
    <border>
      <left>
        <color indexed="63"/>
      </left>
      <right style="thin">
        <color theme="0" tint="-0.3499799966812134"/>
      </right>
      <top style="thin">
        <color theme="0" tint="-0.3499799966812134"/>
      </top>
      <bottom>
        <color indexed="63"/>
      </bottom>
    </border>
    <border>
      <left>
        <color indexed="63"/>
      </left>
      <right>
        <color indexed="63"/>
      </right>
      <top>
        <color indexed="63"/>
      </top>
      <bottom style="thin">
        <color theme="0" tint="-0.3499799966812134"/>
      </bottom>
    </border>
    <border>
      <left style="thin">
        <color theme="0" tint="-0.3499799966812134"/>
      </left>
      <right>
        <color indexed="63"/>
      </right>
      <top style="thin">
        <color theme="0" tint="-0.3499799966812134"/>
      </top>
      <bottom>
        <color indexed="63"/>
      </bottom>
    </border>
    <border>
      <left>
        <color indexed="63"/>
      </left>
      <right>
        <color indexed="63"/>
      </right>
      <top style="thin">
        <color theme="0" tint="-0.3499799966812134"/>
      </top>
      <bottom>
        <color indexed="63"/>
      </bottom>
    </border>
  </borders>
  <cellStyleXfs count="14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lignment/>
      <protection/>
    </xf>
    <xf numFmtId="0" fontId="17"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1" applyNumberFormat="0" applyFill="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0" fontId="10" fillId="0" borderId="0" applyFont="0" applyFill="0" applyBorder="0" applyAlignment="0" applyProtection="0"/>
    <xf numFmtId="0" fontId="54" fillId="20" borderId="5" applyNumberFormat="0" applyAlignment="0" applyProtection="0"/>
    <xf numFmtId="0" fontId="55" fillId="21" borderId="6" applyNumberFormat="0" applyAlignment="0" applyProtection="0"/>
    <xf numFmtId="0" fontId="56" fillId="20" borderId="6" applyNumberFormat="0" applyAlignment="0" applyProtection="0"/>
    <xf numFmtId="0" fontId="57" fillId="22" borderId="7" applyNumberFormat="0" applyAlignment="0" applyProtection="0"/>
    <xf numFmtId="0" fontId="58"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9" fillId="24" borderId="0" applyNumberFormat="0" applyBorder="0" applyAlignment="0" applyProtection="0"/>
    <xf numFmtId="203"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203" fontId="0" fillId="0" borderId="0">
      <alignment/>
      <protection/>
    </xf>
    <xf numFmtId="0" fontId="0" fillId="0" borderId="0">
      <alignment/>
      <protection/>
    </xf>
    <xf numFmtId="0" fontId="0" fillId="0" borderId="0">
      <alignment/>
      <protection/>
    </xf>
    <xf numFmtId="0" fontId="0" fillId="0" borderId="0">
      <alignment/>
      <protection/>
    </xf>
    <xf numFmtId="203" fontId="46" fillId="0" borderId="0">
      <alignment/>
      <protection/>
    </xf>
    <xf numFmtId="0" fontId="0" fillId="0" borderId="0">
      <alignment/>
      <protection/>
    </xf>
    <xf numFmtId="203" fontId="0" fillId="0" borderId="0">
      <alignment/>
      <protection/>
    </xf>
    <xf numFmtId="0" fontId="46" fillId="0" borderId="0">
      <alignment/>
      <protection/>
    </xf>
    <xf numFmtId="203" fontId="46" fillId="0" borderId="0">
      <alignment/>
      <protection/>
    </xf>
    <xf numFmtId="203" fontId="46" fillId="0" borderId="0">
      <alignment/>
      <protection/>
    </xf>
    <xf numFmtId="203" fontId="46" fillId="0" borderId="0">
      <alignment/>
      <protection/>
    </xf>
    <xf numFmtId="203" fontId="46" fillId="0" borderId="0">
      <alignment/>
      <protection/>
    </xf>
    <xf numFmtId="0" fontId="0" fillId="0" borderId="0">
      <alignment/>
      <protection/>
    </xf>
    <xf numFmtId="0" fontId="0" fillId="0" borderId="0">
      <alignment/>
      <protection/>
    </xf>
    <xf numFmtId="203" fontId="46" fillId="0" borderId="0">
      <alignment/>
      <protection/>
    </xf>
    <xf numFmtId="203" fontId="46" fillId="0" borderId="0">
      <alignment/>
      <protection/>
    </xf>
    <xf numFmtId="0" fontId="46" fillId="0" borderId="0">
      <alignment/>
      <protection/>
    </xf>
    <xf numFmtId="0" fontId="0" fillId="0" borderId="0">
      <alignment/>
      <protection/>
    </xf>
    <xf numFmtId="203" fontId="0" fillId="0" borderId="0">
      <alignment/>
      <protection/>
    </xf>
    <xf numFmtId="203" fontId="46" fillId="0" borderId="0">
      <alignment/>
      <protection/>
    </xf>
    <xf numFmtId="203" fontId="46" fillId="0" borderId="0">
      <alignment/>
      <protection/>
    </xf>
    <xf numFmtId="0" fontId="0" fillId="25" borderId="8" applyNumberFormat="0" applyFont="0" applyAlignment="0" applyProtection="0"/>
    <xf numFmtId="0" fontId="60" fillId="26" borderId="0" applyNumberFormat="0" applyBorder="0" applyAlignment="0" applyProtection="0"/>
    <xf numFmtId="0" fontId="57" fillId="27" borderId="9">
      <alignment horizontal="center" vertical="center"/>
      <protection/>
    </xf>
    <xf numFmtId="170" fontId="0" fillId="0" borderId="0" applyFont="0" applyFill="0" applyBorder="0" applyAlignment="0" applyProtection="0"/>
    <xf numFmtId="168" fontId="0"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0" fontId="61" fillId="0" borderId="10" applyNumberFormat="0" applyFill="0" applyAlignment="0" applyProtection="0"/>
    <xf numFmtId="0" fontId="62" fillId="0" borderId="0" applyNumberForma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200" fontId="46" fillId="0" borderId="0" applyFont="0" applyFill="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47" fillId="3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20">
    <xf numFmtId="0" fontId="0" fillId="0" borderId="0" xfId="0" applyAlignment="1">
      <alignment/>
    </xf>
    <xf numFmtId="0" fontId="1" fillId="34" borderId="0" xfId="0" applyFont="1" applyFill="1" applyBorder="1" applyAlignment="1" applyProtection="1">
      <alignment vertical="center"/>
      <protection/>
    </xf>
    <xf numFmtId="14" fontId="9" fillId="34" borderId="0" xfId="0" applyNumberFormat="1" applyFont="1" applyFill="1" applyBorder="1" applyAlignment="1" applyProtection="1">
      <alignment horizontal="center" vertical="center"/>
      <protection/>
    </xf>
    <xf numFmtId="0" fontId="4"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4" fontId="4" fillId="34" borderId="0" xfId="0" applyNumberFormat="1" applyFont="1" applyFill="1" applyBorder="1" applyAlignment="1" applyProtection="1">
      <alignment horizontal="right" vertical="center"/>
      <protection/>
    </xf>
    <xf numFmtId="3" fontId="4" fillId="34" borderId="0" xfId="0" applyNumberFormat="1" applyFont="1" applyFill="1" applyBorder="1" applyAlignment="1" applyProtection="1">
      <alignment horizontal="right" vertical="center"/>
      <protection/>
    </xf>
    <xf numFmtId="4" fontId="6" fillId="34" borderId="0" xfId="0" applyNumberFormat="1" applyFont="1" applyFill="1" applyBorder="1" applyAlignment="1" applyProtection="1">
      <alignment horizontal="right" vertical="center"/>
      <protection/>
    </xf>
    <xf numFmtId="3" fontId="6" fillId="34" borderId="0" xfId="0" applyNumberFormat="1" applyFont="1" applyFill="1" applyBorder="1" applyAlignment="1" applyProtection="1">
      <alignment horizontal="right" vertical="center"/>
      <protection/>
    </xf>
    <xf numFmtId="4" fontId="7" fillId="34" borderId="0" xfId="0" applyNumberFormat="1" applyFont="1" applyFill="1" applyBorder="1" applyAlignment="1" applyProtection="1">
      <alignment horizontal="right" vertical="center"/>
      <protection/>
    </xf>
    <xf numFmtId="3" fontId="7" fillId="34" borderId="0" xfId="0" applyNumberFormat="1" applyFont="1" applyFill="1" applyBorder="1" applyAlignment="1" applyProtection="1">
      <alignment horizontal="right" vertical="center"/>
      <protection/>
    </xf>
    <xf numFmtId="3" fontId="8" fillId="34" borderId="0" xfId="0" applyNumberFormat="1" applyFont="1" applyFill="1" applyBorder="1" applyAlignment="1" applyProtection="1">
      <alignment horizontal="right" vertical="center"/>
      <protection/>
    </xf>
    <xf numFmtId="4" fontId="8" fillId="34" borderId="0" xfId="0" applyNumberFormat="1" applyFont="1" applyFill="1" applyBorder="1" applyAlignment="1" applyProtection="1">
      <alignment horizontal="right" vertical="center"/>
      <protection/>
    </xf>
    <xf numFmtId="184" fontId="8" fillId="34" borderId="0" xfId="0" applyNumberFormat="1" applyFont="1" applyFill="1" applyBorder="1" applyAlignment="1" applyProtection="1">
      <alignment horizontal="right" vertical="center"/>
      <protection/>
    </xf>
    <xf numFmtId="0" fontId="6" fillId="34" borderId="0" xfId="0" applyFont="1" applyFill="1" applyBorder="1" applyAlignment="1" applyProtection="1">
      <alignment horizontal="right" vertical="center"/>
      <protection/>
    </xf>
    <xf numFmtId="0" fontId="34" fillId="35" borderId="0" xfId="0" applyFont="1" applyFill="1" applyBorder="1" applyAlignment="1" applyProtection="1">
      <alignment horizontal="right" vertical="center" wrapText="1"/>
      <protection locked="0"/>
    </xf>
    <xf numFmtId="0" fontId="63" fillId="35" borderId="0" xfId="0" applyFont="1" applyFill="1" applyAlignment="1">
      <alignment vertical="center"/>
    </xf>
    <xf numFmtId="0" fontId="63" fillId="35" borderId="0" xfId="0" applyFont="1" applyFill="1" applyAlignment="1">
      <alignment horizontal="center" vertical="center"/>
    </xf>
    <xf numFmtId="0" fontId="0" fillId="35" borderId="0" xfId="0" applyNumberFormat="1" applyFont="1" applyFill="1" applyAlignment="1">
      <alignment vertical="center"/>
    </xf>
    <xf numFmtId="0" fontId="0" fillId="35" borderId="0" xfId="0" applyNumberFormat="1" applyFont="1" applyFill="1" applyAlignment="1">
      <alignment horizontal="center" vertical="center"/>
    </xf>
    <xf numFmtId="0" fontId="0" fillId="35" borderId="0" xfId="0" applyFill="1" applyAlignment="1">
      <alignment horizontal="center" vertical="center"/>
    </xf>
    <xf numFmtId="0" fontId="11" fillId="35" borderId="0" xfId="0" applyFont="1" applyFill="1" applyBorder="1" applyAlignment="1" applyProtection="1">
      <alignment horizontal="left" vertical="center"/>
      <protection locked="0"/>
    </xf>
    <xf numFmtId="0" fontId="11" fillId="35" borderId="0" xfId="0" applyFont="1" applyFill="1" applyBorder="1" applyAlignment="1" applyProtection="1">
      <alignment horizontal="center" vertical="center"/>
      <protection locked="0"/>
    </xf>
    <xf numFmtId="0" fontId="34" fillId="35" borderId="0" xfId="0" applyFont="1" applyFill="1" applyBorder="1" applyAlignment="1" applyProtection="1">
      <alignment horizontal="right"/>
      <protection locked="0"/>
    </xf>
    <xf numFmtId="0" fontId="64" fillId="34" borderId="0" xfId="0" applyFont="1" applyFill="1" applyBorder="1" applyAlignment="1" applyProtection="1">
      <alignment horizontal="center"/>
      <protection locked="0"/>
    </xf>
    <xf numFmtId="0" fontId="34" fillId="35" borderId="0" xfId="0" applyFont="1" applyFill="1" applyBorder="1" applyAlignment="1" applyProtection="1">
      <alignment horizontal="right"/>
      <protection/>
    </xf>
    <xf numFmtId="0" fontId="64" fillId="34" borderId="0" xfId="0" applyFont="1" applyFill="1" applyBorder="1" applyAlignment="1" applyProtection="1">
      <alignment horizontal="center"/>
      <protection/>
    </xf>
    <xf numFmtId="0" fontId="65" fillId="35" borderId="11" xfId="0" applyFont="1" applyFill="1" applyBorder="1" applyAlignment="1">
      <alignment horizontal="center" vertical="center"/>
    </xf>
    <xf numFmtId="0" fontId="65" fillId="35" borderId="0" xfId="0" applyFont="1" applyFill="1" applyBorder="1" applyAlignment="1" applyProtection="1">
      <alignment vertical="center"/>
      <protection/>
    </xf>
    <xf numFmtId="0" fontId="66" fillId="35" borderId="0" xfId="0" applyFont="1" applyFill="1" applyBorder="1" applyAlignment="1" applyProtection="1">
      <alignment horizontal="left" vertical="center"/>
      <protection/>
    </xf>
    <xf numFmtId="2" fontId="65" fillId="35" borderId="11" xfId="0" applyNumberFormat="1" applyFont="1" applyFill="1" applyBorder="1" applyAlignment="1" applyProtection="1">
      <alignment horizontal="center" vertical="center"/>
      <protection/>
    </xf>
    <xf numFmtId="1" fontId="34" fillId="35" borderId="0" xfId="0" applyNumberFormat="1" applyFont="1" applyFill="1" applyBorder="1" applyAlignment="1" applyProtection="1">
      <alignment horizontal="right" vertical="center"/>
      <protection/>
    </xf>
    <xf numFmtId="0" fontId="34" fillId="34" borderId="0" xfId="0" applyFont="1" applyFill="1" applyBorder="1" applyAlignment="1" applyProtection="1">
      <alignment horizontal="right" vertical="center"/>
      <protection/>
    </xf>
    <xf numFmtId="0" fontId="4" fillId="34" borderId="0" xfId="0" applyFont="1" applyFill="1" applyBorder="1" applyAlignment="1" applyProtection="1">
      <alignment horizontal="center" vertical="center"/>
      <protection/>
    </xf>
    <xf numFmtId="0" fontId="11" fillId="35" borderId="0" xfId="0" applyFont="1" applyFill="1" applyBorder="1" applyAlignment="1" applyProtection="1">
      <alignment horizontal="center" vertical="center" wrapText="1"/>
      <protection locked="0"/>
    </xf>
    <xf numFmtId="0" fontId="64" fillId="36" borderId="12" xfId="0" applyNumberFormat="1" applyFont="1" applyFill="1" applyBorder="1" applyAlignment="1" applyProtection="1">
      <alignment horizontal="center" wrapText="1"/>
      <protection locked="0"/>
    </xf>
    <xf numFmtId="171" fontId="67" fillId="36" borderId="12" xfId="44" applyFont="1" applyFill="1" applyBorder="1" applyAlignment="1" applyProtection="1">
      <alignment horizontal="center"/>
      <protection locked="0"/>
    </xf>
    <xf numFmtId="0" fontId="67" fillId="36" borderId="12" xfId="0" applyFont="1" applyFill="1" applyBorder="1" applyAlignment="1" applyProtection="1">
      <alignment horizontal="center"/>
      <protection locked="0"/>
    </xf>
    <xf numFmtId="2" fontId="64" fillId="36" borderId="13" xfId="0" applyNumberFormat="1" applyFont="1" applyFill="1" applyBorder="1" applyAlignment="1" applyProtection="1">
      <alignment horizontal="center" vertical="center"/>
      <protection/>
    </xf>
    <xf numFmtId="171" fontId="67" fillId="36" borderId="13" xfId="44" applyFont="1" applyFill="1" applyBorder="1" applyAlignment="1" applyProtection="1">
      <alignment horizontal="center" vertical="center"/>
      <protection/>
    </xf>
    <xf numFmtId="0" fontId="67" fillId="36" borderId="13" xfId="0" applyNumberFormat="1" applyFont="1" applyFill="1" applyBorder="1" applyAlignment="1" applyProtection="1">
      <alignment horizontal="center" vertical="center" textRotation="90"/>
      <protection locked="0"/>
    </xf>
    <xf numFmtId="4" fontId="67" fillId="36" borderId="13" xfId="0" applyNumberFormat="1" applyFont="1" applyFill="1" applyBorder="1" applyAlignment="1" applyProtection="1">
      <alignment horizontal="center" vertical="center" wrapText="1"/>
      <protection/>
    </xf>
    <xf numFmtId="0" fontId="67" fillId="36" borderId="13" xfId="0" applyFont="1" applyFill="1" applyBorder="1" applyAlignment="1" applyProtection="1">
      <alignment horizontal="center" vertical="center"/>
      <protection/>
    </xf>
    <xf numFmtId="3" fontId="67" fillId="36" borderId="13" xfId="0" applyNumberFormat="1" applyFont="1" applyFill="1" applyBorder="1" applyAlignment="1" applyProtection="1">
      <alignment horizontal="center" vertical="center" wrapText="1"/>
      <protection/>
    </xf>
    <xf numFmtId="4" fontId="67" fillId="37" borderId="13" xfId="0" applyNumberFormat="1" applyFont="1" applyFill="1" applyBorder="1" applyAlignment="1" applyProtection="1">
      <alignment horizontal="center" vertical="center" wrapText="1"/>
      <protection/>
    </xf>
    <xf numFmtId="3" fontId="67" fillId="37" borderId="13" xfId="0" applyNumberFormat="1" applyFont="1" applyFill="1" applyBorder="1" applyAlignment="1" applyProtection="1">
      <alignment horizontal="center" vertical="center" wrapText="1"/>
      <protection/>
    </xf>
    <xf numFmtId="3" fontId="67" fillId="37" borderId="13" xfId="0" applyNumberFormat="1" applyFont="1" applyFill="1" applyBorder="1" applyAlignment="1" applyProtection="1">
      <alignment horizontal="center" vertical="center" textRotation="90" wrapText="1"/>
      <protection/>
    </xf>
    <xf numFmtId="4" fontId="4" fillId="34" borderId="0" xfId="0" applyNumberFormat="1" applyFont="1" applyFill="1" applyBorder="1" applyAlignment="1" applyProtection="1">
      <alignment horizontal="center" vertical="center"/>
      <protection/>
    </xf>
    <xf numFmtId="3" fontId="4" fillId="34" borderId="0" xfId="0" applyNumberFormat="1" applyFont="1" applyFill="1" applyBorder="1" applyAlignment="1" applyProtection="1">
      <alignment horizontal="center" vertical="center"/>
      <protection/>
    </xf>
    <xf numFmtId="186" fontId="68" fillId="0" borderId="11" xfId="0" applyNumberFormat="1" applyFont="1" applyFill="1" applyBorder="1" applyAlignment="1">
      <alignment vertical="center"/>
    </xf>
    <xf numFmtId="0" fontId="68" fillId="0" borderId="11" xfId="0" applyFont="1" applyFill="1" applyBorder="1" applyAlignment="1">
      <alignment vertical="center"/>
    </xf>
    <xf numFmtId="186" fontId="65" fillId="0" borderId="11" xfId="0" applyNumberFormat="1" applyFont="1" applyFill="1" applyBorder="1" applyAlignment="1">
      <alignment vertical="center"/>
    </xf>
    <xf numFmtId="0" fontId="65" fillId="0" borderId="11" xfId="0" applyNumberFormat="1" applyFont="1" applyFill="1" applyBorder="1" applyAlignment="1" applyProtection="1">
      <alignment vertical="center"/>
      <protection/>
    </xf>
    <xf numFmtId="0" fontId="65" fillId="0" borderId="11" xfId="0" applyFont="1" applyFill="1" applyBorder="1" applyAlignment="1">
      <alignment horizontal="center" vertical="center"/>
    </xf>
    <xf numFmtId="0" fontId="65" fillId="0" borderId="11" xfId="0" applyFont="1" applyFill="1" applyBorder="1" applyAlignment="1" applyProtection="1">
      <alignment horizontal="center" vertical="center"/>
      <protection locked="0"/>
    </xf>
    <xf numFmtId="0" fontId="65" fillId="0" borderId="11" xfId="0" applyFont="1" applyFill="1" applyBorder="1" applyAlignment="1" applyProtection="1">
      <alignment horizontal="center" vertical="center"/>
      <protection/>
    </xf>
    <xf numFmtId="0" fontId="65" fillId="0" borderId="11" xfId="0" applyNumberFormat="1" applyFont="1" applyFill="1" applyBorder="1" applyAlignment="1" applyProtection="1">
      <alignment vertical="center"/>
      <protection locked="0"/>
    </xf>
    <xf numFmtId="1" fontId="65" fillId="0" borderId="11" xfId="0" applyNumberFormat="1" applyFont="1" applyFill="1" applyBorder="1" applyAlignment="1">
      <alignment horizontal="center" vertical="center"/>
    </xf>
    <xf numFmtId="3" fontId="65" fillId="0" borderId="11" xfId="46" applyNumberFormat="1" applyFont="1" applyFill="1" applyBorder="1" applyAlignment="1" applyProtection="1">
      <alignment horizontal="right" vertical="center"/>
      <protection locked="0"/>
    </xf>
    <xf numFmtId="186" fontId="69" fillId="0" borderId="11" xfId="0" applyNumberFormat="1" applyFont="1" applyFill="1" applyBorder="1" applyAlignment="1">
      <alignment vertical="center"/>
    </xf>
    <xf numFmtId="0" fontId="65" fillId="0" borderId="11" xfId="0" applyFont="1" applyFill="1" applyBorder="1" applyAlignment="1" applyProtection="1">
      <alignment vertical="center"/>
      <protection/>
    </xf>
    <xf numFmtId="4" fontId="68" fillId="0" borderId="11" xfId="0" applyNumberFormat="1" applyFont="1" applyFill="1" applyBorder="1" applyAlignment="1">
      <alignment vertical="center"/>
    </xf>
    <xf numFmtId="3" fontId="68" fillId="0" borderId="11" xfId="0" applyNumberFormat="1" applyFont="1" applyFill="1" applyBorder="1" applyAlignment="1">
      <alignment vertical="center"/>
    </xf>
    <xf numFmtId="3" fontId="70" fillId="0" borderId="11" xfId="130" applyNumberFormat="1" applyFont="1" applyFill="1" applyBorder="1" applyAlignment="1" applyProtection="1">
      <alignment vertical="center"/>
      <protection/>
    </xf>
    <xf numFmtId="3" fontId="65" fillId="0" borderId="11" xfId="0" applyNumberFormat="1" applyFont="1" applyFill="1" applyBorder="1" applyAlignment="1">
      <alignment vertical="center"/>
    </xf>
    <xf numFmtId="9" fontId="70" fillId="0" borderId="11" xfId="132" applyNumberFormat="1" applyFont="1" applyFill="1" applyBorder="1" applyAlignment="1" applyProtection="1">
      <alignment vertical="center"/>
      <protection/>
    </xf>
    <xf numFmtId="185" fontId="65" fillId="0" borderId="11" xfId="0" applyNumberFormat="1" applyFont="1" applyFill="1" applyBorder="1" applyAlignment="1" applyProtection="1">
      <alignment horizontal="center" vertical="center"/>
      <protection/>
    </xf>
    <xf numFmtId="4" fontId="65" fillId="0" borderId="11" xfId="46" applyNumberFormat="1" applyFont="1" applyFill="1" applyBorder="1" applyAlignment="1">
      <alignment vertical="center"/>
    </xf>
    <xf numFmtId="3" fontId="65" fillId="0" borderId="11" xfId="46" applyNumberFormat="1" applyFont="1" applyFill="1" applyBorder="1" applyAlignment="1">
      <alignment vertical="center"/>
    </xf>
    <xf numFmtId="0" fontId="71" fillId="35" borderId="0" xfId="0" applyFont="1" applyFill="1" applyBorder="1" applyAlignment="1" applyProtection="1">
      <alignment horizontal="center" vertical="center"/>
      <protection/>
    </xf>
    <xf numFmtId="0" fontId="72" fillId="0" borderId="11" xfId="0" applyFont="1" applyFill="1" applyBorder="1" applyAlignment="1">
      <alignment horizontal="center" vertical="center"/>
    </xf>
    <xf numFmtId="4" fontId="68" fillId="0" borderId="11" xfId="46" applyNumberFormat="1" applyFont="1" applyFill="1" applyBorder="1" applyAlignment="1" applyProtection="1">
      <alignment vertical="center"/>
      <protection locked="0"/>
    </xf>
    <xf numFmtId="4" fontId="68" fillId="0" borderId="11" xfId="44" applyNumberFormat="1" applyFont="1" applyFill="1" applyBorder="1" applyAlignment="1" applyProtection="1">
      <alignment vertical="center"/>
      <protection locked="0"/>
    </xf>
    <xf numFmtId="3" fontId="68" fillId="0" borderId="11" xfId="44" applyNumberFormat="1" applyFont="1" applyFill="1" applyBorder="1" applyAlignment="1" applyProtection="1">
      <alignment vertical="center"/>
      <protection locked="0"/>
    </xf>
    <xf numFmtId="3" fontId="68" fillId="0" borderId="11" xfId="46" applyNumberFormat="1" applyFont="1" applyFill="1" applyBorder="1" applyAlignment="1" applyProtection="1">
      <alignment vertical="center"/>
      <protection locked="0"/>
    </xf>
    <xf numFmtId="4" fontId="65" fillId="0" borderId="11" xfId="46" applyNumberFormat="1" applyFont="1" applyFill="1" applyBorder="1" applyAlignment="1" applyProtection="1">
      <alignment vertical="center"/>
      <protection locked="0"/>
    </xf>
    <xf numFmtId="3" fontId="65" fillId="0" borderId="11" xfId="46" applyNumberFormat="1" applyFont="1" applyFill="1" applyBorder="1" applyAlignment="1" applyProtection="1">
      <alignment vertical="center"/>
      <protection locked="0"/>
    </xf>
    <xf numFmtId="4" fontId="65" fillId="0" borderId="11" xfId="44" applyNumberFormat="1" applyFont="1" applyFill="1" applyBorder="1" applyAlignment="1" applyProtection="1">
      <alignment vertical="center"/>
      <protection locked="0"/>
    </xf>
    <xf numFmtId="3" fontId="65" fillId="0" borderId="11" xfId="44" applyNumberFormat="1" applyFont="1" applyFill="1" applyBorder="1" applyAlignment="1" applyProtection="1">
      <alignment vertical="center"/>
      <protection locked="0"/>
    </xf>
    <xf numFmtId="4" fontId="65" fillId="0" borderId="11" xfId="44" applyNumberFormat="1" applyFont="1" applyFill="1" applyBorder="1" applyAlignment="1" applyProtection="1">
      <alignment horizontal="right" vertical="center"/>
      <protection locked="0"/>
    </xf>
    <xf numFmtId="3" fontId="65" fillId="0" borderId="11" xfId="44" applyNumberFormat="1" applyFont="1" applyFill="1" applyBorder="1" applyAlignment="1" applyProtection="1">
      <alignment horizontal="right" vertical="center"/>
      <protection locked="0"/>
    </xf>
    <xf numFmtId="9" fontId="70" fillId="0" borderId="11" xfId="132" applyNumberFormat="1" applyFont="1" applyFill="1" applyBorder="1" applyAlignment="1" applyProtection="1">
      <alignment horizontal="right" vertical="center"/>
      <protection/>
    </xf>
    <xf numFmtId="185" fontId="65" fillId="0" borderId="11" xfId="0" applyNumberFormat="1" applyFont="1" applyFill="1" applyBorder="1" applyAlignment="1" applyProtection="1">
      <alignment horizontal="center" vertical="center"/>
      <protection locked="0"/>
    </xf>
    <xf numFmtId="185" fontId="63" fillId="35" borderId="0" xfId="0" applyNumberFormat="1" applyFont="1" applyFill="1" applyAlignment="1">
      <alignment horizontal="center" vertical="center"/>
    </xf>
    <xf numFmtId="185" fontId="0" fillId="35" borderId="0" xfId="0" applyNumberFormat="1" applyFont="1" applyFill="1" applyAlignment="1">
      <alignment horizontal="center" vertical="center"/>
    </xf>
    <xf numFmtId="185" fontId="11" fillId="35" borderId="0" xfId="0" applyNumberFormat="1" applyFont="1" applyFill="1" applyBorder="1" applyAlignment="1" applyProtection="1">
      <alignment horizontal="center" vertical="center"/>
      <protection locked="0"/>
    </xf>
    <xf numFmtId="185" fontId="67" fillId="36" borderId="12" xfId="0" applyNumberFormat="1" applyFont="1" applyFill="1" applyBorder="1" applyAlignment="1" applyProtection="1">
      <alignment horizontal="center"/>
      <protection locked="0"/>
    </xf>
    <xf numFmtId="185" fontId="67" fillId="36" borderId="13" xfId="0" applyNumberFormat="1" applyFont="1" applyFill="1" applyBorder="1" applyAlignment="1" applyProtection="1">
      <alignment horizontal="center" vertical="center" textRotation="90"/>
      <protection/>
    </xf>
    <xf numFmtId="185" fontId="6" fillId="34" borderId="0" xfId="0" applyNumberFormat="1" applyFont="1" applyFill="1" applyBorder="1" applyAlignment="1" applyProtection="1">
      <alignment horizontal="center" vertical="center"/>
      <protection/>
    </xf>
    <xf numFmtId="2" fontId="9" fillId="38" borderId="11" xfId="0" applyNumberFormat="1" applyFont="1" applyFill="1" applyBorder="1" applyAlignment="1" applyProtection="1">
      <alignment horizontal="center" vertical="center"/>
      <protection/>
    </xf>
    <xf numFmtId="4" fontId="65" fillId="0" borderId="11" xfId="44" applyNumberFormat="1" applyFont="1" applyFill="1" applyBorder="1" applyAlignment="1" applyProtection="1">
      <alignment vertical="center"/>
      <protection locked="0"/>
    </xf>
    <xf numFmtId="3" fontId="65" fillId="0" borderId="11" xfId="44" applyNumberFormat="1" applyFont="1" applyFill="1" applyBorder="1" applyAlignment="1" applyProtection="1">
      <alignment vertical="center"/>
      <protection locked="0"/>
    </xf>
    <xf numFmtId="4" fontId="65" fillId="0" borderId="11" xfId="46" applyNumberFormat="1" applyFont="1" applyFill="1" applyBorder="1" applyAlignment="1" applyProtection="1">
      <alignment vertical="center"/>
      <protection locked="0"/>
    </xf>
    <xf numFmtId="3" fontId="65" fillId="0" borderId="11" xfId="46" applyNumberFormat="1" applyFont="1" applyFill="1" applyBorder="1" applyAlignment="1" applyProtection="1">
      <alignment vertical="center"/>
      <protection locked="0"/>
    </xf>
    <xf numFmtId="3" fontId="67" fillId="37" borderId="12" xfId="0" applyNumberFormat="1" applyFont="1" applyFill="1" applyBorder="1" applyAlignment="1" applyProtection="1">
      <alignment horizontal="center" vertical="center" textRotation="90" wrapText="1"/>
      <protection/>
    </xf>
    <xf numFmtId="0" fontId="65" fillId="0" borderId="11" xfId="0" applyNumberFormat="1" applyFont="1" applyFill="1" applyBorder="1" applyAlignment="1" applyProtection="1">
      <alignment horizontal="left" vertical="center"/>
      <protection locked="0"/>
    </xf>
    <xf numFmtId="185" fontId="65" fillId="0" borderId="11" xfId="0" applyNumberFormat="1" applyFont="1" applyFill="1" applyBorder="1" applyAlignment="1" applyProtection="1">
      <alignment horizontal="left" vertical="center"/>
      <protection locked="0"/>
    </xf>
    <xf numFmtId="0" fontId="67" fillId="36" borderId="14" xfId="0" applyFont="1" applyFill="1" applyBorder="1" applyAlignment="1">
      <alignment horizontal="center" vertical="center" wrapText="1"/>
    </xf>
    <xf numFmtId="0" fontId="67" fillId="36" borderId="12" xfId="0" applyFont="1" applyFill="1" applyBorder="1" applyAlignment="1">
      <alignment horizontal="center" vertical="center" wrapText="1"/>
    </xf>
    <xf numFmtId="0" fontId="67" fillId="37" borderId="12" xfId="0" applyFont="1" applyFill="1" applyBorder="1" applyAlignment="1">
      <alignment horizontal="center" vertical="center" wrapText="1"/>
    </xf>
    <xf numFmtId="0" fontId="71" fillId="35" borderId="11" xfId="0" applyFont="1" applyFill="1" applyBorder="1" applyAlignment="1">
      <alignment horizontal="center"/>
    </xf>
    <xf numFmtId="0" fontId="44" fillId="35" borderId="15" xfId="0" applyNumberFormat="1" applyFont="1" applyFill="1" applyBorder="1" applyAlignment="1" applyProtection="1">
      <alignment horizontal="center" vertical="center" wrapText="1"/>
      <protection locked="0"/>
    </xf>
    <xf numFmtId="0" fontId="67" fillId="36" borderId="16" xfId="0" applyFont="1" applyFill="1" applyBorder="1" applyAlignment="1">
      <alignment horizontal="center" vertical="center" wrapText="1"/>
    </xf>
    <xf numFmtId="0" fontId="67" fillId="36" borderId="14" xfId="0" applyFont="1" applyFill="1" applyBorder="1" applyAlignment="1">
      <alignment horizontal="center" vertical="center" wrapText="1"/>
    </xf>
    <xf numFmtId="0" fontId="67" fillId="37" borderId="16" xfId="0" applyFont="1" applyFill="1" applyBorder="1" applyAlignment="1">
      <alignment horizontal="center" vertical="center" wrapText="1"/>
    </xf>
    <xf numFmtId="0" fontId="67" fillId="37" borderId="14" xfId="0" applyFont="1" applyFill="1" applyBorder="1" applyAlignment="1">
      <alignment horizontal="center" vertical="center" wrapText="1"/>
    </xf>
    <xf numFmtId="0" fontId="67" fillId="37" borderId="17" xfId="0" applyFont="1" applyFill="1" applyBorder="1" applyAlignment="1">
      <alignment horizontal="center" vertical="center" wrapText="1"/>
    </xf>
    <xf numFmtId="0" fontId="45" fillId="35" borderId="0" xfId="0" applyNumberFormat="1" applyFont="1" applyFill="1" applyBorder="1" applyAlignment="1" applyProtection="1">
      <alignment horizontal="center" vertical="center" wrapText="1"/>
      <protection locked="0"/>
    </xf>
    <xf numFmtId="2" fontId="5" fillId="35" borderId="0" xfId="69" applyNumberFormat="1" applyFont="1" applyFill="1" applyBorder="1" applyAlignment="1" applyProtection="1">
      <alignment horizontal="center" vertical="center" wrapText="1"/>
      <protection locked="0"/>
    </xf>
    <xf numFmtId="0" fontId="1" fillId="35" borderId="0" xfId="0" applyFont="1" applyFill="1" applyAlignment="1">
      <alignment vertical="center" wrapText="1"/>
    </xf>
    <xf numFmtId="3" fontId="12" fillId="35" borderId="0" xfId="0" applyNumberFormat="1" applyFont="1" applyFill="1" applyBorder="1" applyAlignment="1" applyProtection="1">
      <alignment horizontal="right" vertical="center" wrapText="1"/>
      <protection locked="0"/>
    </xf>
    <xf numFmtId="0" fontId="13" fillId="35" borderId="0" xfId="0" applyFont="1" applyFill="1" applyAlignment="1" applyProtection="1">
      <alignment wrapText="1"/>
      <protection locked="0"/>
    </xf>
    <xf numFmtId="0" fontId="0" fillId="0" borderId="0" xfId="0" applyAlignment="1">
      <alignment wrapText="1"/>
    </xf>
    <xf numFmtId="0" fontId="14" fillId="35" borderId="0" xfId="0" applyFont="1" applyFill="1" applyAlignment="1">
      <alignment wrapText="1"/>
    </xf>
    <xf numFmtId="0" fontId="14" fillId="35" borderId="15" xfId="0" applyFont="1" applyFill="1" applyBorder="1" applyAlignment="1">
      <alignment wrapText="1"/>
    </xf>
    <xf numFmtId="0" fontId="0" fillId="0" borderId="15" xfId="0" applyBorder="1" applyAlignment="1">
      <alignment wrapText="1"/>
    </xf>
    <xf numFmtId="0" fontId="67" fillId="37" borderId="12" xfId="0" applyFont="1" applyFill="1" applyBorder="1" applyAlignment="1">
      <alignment horizontal="center" vertical="center" wrapText="1"/>
    </xf>
    <xf numFmtId="14" fontId="16" fillId="34" borderId="0" xfId="0" applyNumberFormat="1" applyFont="1" applyFill="1" applyBorder="1" applyAlignment="1" applyProtection="1">
      <alignment horizontal="left" vertical="center" wrapText="1"/>
      <protection/>
    </xf>
    <xf numFmtId="0" fontId="67" fillId="36" borderId="12" xfId="0" applyFont="1" applyFill="1" applyBorder="1" applyAlignment="1">
      <alignment horizontal="center" vertical="center" wrapText="1"/>
    </xf>
    <xf numFmtId="0" fontId="64" fillId="0" borderId="12" xfId="0" applyFont="1" applyBorder="1" applyAlignment="1">
      <alignment horizontal="center" wrapText="1"/>
    </xf>
  </cellXfs>
  <cellStyles count="129">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3" xfId="47"/>
    <cellStyle name="Binlik Ayracı 2 3 2" xfId="48"/>
    <cellStyle name="Binlik Ayracı 2 4" xfId="49"/>
    <cellStyle name="Binlik Ayracı 3" xfId="50"/>
    <cellStyle name="Binlik Ayracı 4" xfId="51"/>
    <cellStyle name="Binlik Ayracı 4 2" xfId="52"/>
    <cellStyle name="Binlik Ayracı 5" xfId="53"/>
    <cellStyle name="Binlik Ayracı 6" xfId="54"/>
    <cellStyle name="Binlik Ayracı 6 2" xfId="55"/>
    <cellStyle name="Binlik Ayracı 7" xfId="56"/>
    <cellStyle name="Binlik Ayracı 7 2" xfId="57"/>
    <cellStyle name="Comma 2" xfId="58"/>
    <cellStyle name="Comma 2 2" xfId="59"/>
    <cellStyle name="Comma 2 3" xfId="60"/>
    <cellStyle name="Comma 2 3 2" xfId="61"/>
    <cellStyle name="Comma 4" xfId="62"/>
    <cellStyle name="Çıkış" xfId="63"/>
    <cellStyle name="Giriş" xfId="64"/>
    <cellStyle name="Hesaplama" xfId="65"/>
    <cellStyle name="İşaretli Hücre" xfId="66"/>
    <cellStyle name="İyi" xfId="67"/>
    <cellStyle name="Followed Hyperlink" xfId="68"/>
    <cellStyle name="Hyperlink" xfId="69"/>
    <cellStyle name="Köprü 2" xfId="70"/>
    <cellStyle name="Kötü" xfId="71"/>
    <cellStyle name="Normal 10" xfId="72"/>
    <cellStyle name="Normal 11" xfId="73"/>
    <cellStyle name="Normal 11 2" xfId="74"/>
    <cellStyle name="Normal 12" xfId="75"/>
    <cellStyle name="Normal 12 2" xfId="76"/>
    <cellStyle name="Normal 2" xfId="77"/>
    <cellStyle name="Normal 2 10 10" xfId="78"/>
    <cellStyle name="Normal 2 10 10 2" xfId="79"/>
    <cellStyle name="Normal 2 2" xfId="80"/>
    <cellStyle name="Normal 2 2 2" xfId="81"/>
    <cellStyle name="Normal 2 2 2 2" xfId="82"/>
    <cellStyle name="Normal 2 2 3" xfId="83"/>
    <cellStyle name="Normal 2 2 4" xfId="84"/>
    <cellStyle name="Normal 2 2 5" xfId="85"/>
    <cellStyle name="Normal 2 2 5 2" xfId="86"/>
    <cellStyle name="Normal 2 3" xfId="87"/>
    <cellStyle name="Normal 2 4" xfId="88"/>
    <cellStyle name="Normal 2 5" xfId="89"/>
    <cellStyle name="Normal 2 5 2" xfId="90"/>
    <cellStyle name="Normal 3" xfId="91"/>
    <cellStyle name="Normal 3 2" xfId="92"/>
    <cellStyle name="Normal 4" xfId="93"/>
    <cellStyle name="Normal 4 2" xfId="94"/>
    <cellStyle name="Normal 5" xfId="95"/>
    <cellStyle name="Normal 5 2" xfId="96"/>
    <cellStyle name="Normal 5 2 2" xfId="97"/>
    <cellStyle name="Normal 5 3" xfId="98"/>
    <cellStyle name="Normal 5 4" xfId="99"/>
    <cellStyle name="Normal 5 5" xfId="100"/>
    <cellStyle name="Normal 6" xfId="101"/>
    <cellStyle name="Normal 6 2" xfId="102"/>
    <cellStyle name="Normal 6 3" xfId="103"/>
    <cellStyle name="Normal 6 4" xfId="104"/>
    <cellStyle name="Normal 7" xfId="105"/>
    <cellStyle name="Normal 7 2" xfId="106"/>
    <cellStyle name="Normal 8" xfId="107"/>
    <cellStyle name="Normal 9" xfId="108"/>
    <cellStyle name="Not" xfId="109"/>
    <cellStyle name="Nötr" xfId="110"/>
    <cellStyle name="Onaylı" xfId="111"/>
    <cellStyle name="Currency" xfId="112"/>
    <cellStyle name="Currency [0]" xfId="113"/>
    <cellStyle name="ParaBirimi 2" xfId="114"/>
    <cellStyle name="ParaBirimi 3" xfId="115"/>
    <cellStyle name="Toplam" xfId="116"/>
    <cellStyle name="Uyarı Metni" xfId="117"/>
    <cellStyle name="Virgül 10" xfId="118"/>
    <cellStyle name="Virgül 2" xfId="119"/>
    <cellStyle name="Virgül 2 2" xfId="120"/>
    <cellStyle name="Virgül 3" xfId="121"/>
    <cellStyle name="Virgül 3 2" xfId="122"/>
    <cellStyle name="Virgül 4" xfId="123"/>
    <cellStyle name="Vurgu1" xfId="124"/>
    <cellStyle name="Vurgu2" xfId="125"/>
    <cellStyle name="Vurgu3" xfId="126"/>
    <cellStyle name="Vurgu4" xfId="127"/>
    <cellStyle name="Vurgu5" xfId="128"/>
    <cellStyle name="Vurgu6" xfId="129"/>
    <cellStyle name="Percent" xfId="130"/>
    <cellStyle name="Yüzde 2" xfId="131"/>
    <cellStyle name="Yüzde 2 2" xfId="132"/>
    <cellStyle name="Yüzde 2 3" xfId="133"/>
    <cellStyle name="Yüzde 2 4" xfId="134"/>
    <cellStyle name="Yüzde 2 4 2" xfId="135"/>
    <cellStyle name="Yüzde 3" xfId="136"/>
    <cellStyle name="Yüzde 4" xfId="137"/>
    <cellStyle name="Yüzde 5" xfId="138"/>
    <cellStyle name="Yüzde 6" xfId="139"/>
    <cellStyle name="Yüzde 6 2" xfId="140"/>
    <cellStyle name="Yüzde 7" xfId="141"/>
    <cellStyle name="Yüzde 7 2"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72"/>
  <sheetViews>
    <sheetView tabSelected="1" zoomScalePageLayoutView="0" workbookViewId="0" topLeftCell="A1">
      <pane xSplit="3" ySplit="5" topLeftCell="W6" activePane="bottomRight" state="frozen"/>
      <selection pane="topLeft" activeCell="A1" sqref="A1"/>
      <selection pane="topRight" activeCell="D1" sqref="D1"/>
      <selection pane="bottomLeft" activeCell="A6" sqref="A6"/>
      <selection pane="bottomRight" activeCell="A4" sqref="A4"/>
    </sheetView>
  </sheetViews>
  <sheetFormatPr defaultColWidth="4.28125" defaultRowHeight="12.75"/>
  <cols>
    <col min="1" max="1" width="2.7109375" style="32" bestFit="1" customWidth="1"/>
    <col min="2" max="2" width="3.28125" style="2" bestFit="1" customWidth="1"/>
    <col min="3" max="3" width="32.8515625" style="1" bestFit="1" customWidth="1"/>
    <col min="4" max="4" width="26.7109375" style="4" bestFit="1" customWidth="1"/>
    <col min="5" max="5" width="5.8515625" style="88" bestFit="1" customWidth="1"/>
    <col min="6" max="6" width="13.57421875" style="3" bestFit="1" customWidth="1"/>
    <col min="7" max="8" width="3.140625" style="33" bestFit="1" customWidth="1"/>
    <col min="9" max="10" width="3.140625" style="47" bestFit="1" customWidth="1"/>
    <col min="11" max="11" width="2.57421875" style="48" bestFit="1" customWidth="1"/>
    <col min="12" max="12" width="7.28125" style="5" hidden="1" customWidth="1"/>
    <col min="13" max="13" width="4.8515625" style="6" hidden="1" customWidth="1"/>
    <col min="14" max="14" width="7.28125" style="5" hidden="1" customWidth="1"/>
    <col min="15" max="15" width="4.8515625" style="6" hidden="1" customWidth="1"/>
    <col min="16" max="16" width="7.28125" style="7" hidden="1" customWidth="1"/>
    <col min="17" max="17" width="4.8515625" style="8" hidden="1" customWidth="1"/>
    <col min="18" max="18" width="7.28125" style="9" hidden="1" customWidth="1"/>
    <col min="19" max="19" width="4.8515625" style="10" hidden="1" customWidth="1"/>
    <col min="20" max="20" width="4.28125" style="11" hidden="1" customWidth="1"/>
    <col min="21" max="21" width="5.57421875" style="12" hidden="1" customWidth="1"/>
    <col min="22" max="22" width="4.421875" style="13" hidden="1" customWidth="1"/>
    <col min="23" max="23" width="8.28125" style="7" bestFit="1" customWidth="1"/>
    <col min="24" max="24" width="5.57421875" style="8" bestFit="1" customWidth="1"/>
    <col min="25" max="25" width="6.00390625" style="6" bestFit="1" customWidth="1"/>
    <col min="26" max="26" width="5.57421875" style="5" bestFit="1" customWidth="1"/>
    <col min="27" max="27" width="4.00390625" style="6" bestFit="1" customWidth="1"/>
    <col min="28" max="28" width="9.00390625" style="7" bestFit="1" customWidth="1"/>
    <col min="29" max="29" width="6.8515625" style="14" bestFit="1" customWidth="1"/>
    <col min="30" max="30" width="3.28125" style="69" bestFit="1" customWidth="1"/>
    <col min="31" max="16384" width="4.28125" style="1" customWidth="1"/>
  </cols>
  <sheetData>
    <row r="1" spans="1:30" s="34" customFormat="1" ht="12.75">
      <c r="A1" s="15" t="s">
        <v>0</v>
      </c>
      <c r="B1" s="107" t="s">
        <v>8</v>
      </c>
      <c r="C1" s="107"/>
      <c r="D1" s="16"/>
      <c r="E1" s="83"/>
      <c r="F1" s="16"/>
      <c r="G1" s="17"/>
      <c r="H1" s="17"/>
      <c r="I1" s="17"/>
      <c r="J1" s="17"/>
      <c r="K1" s="17"/>
      <c r="L1" s="110" t="s">
        <v>3</v>
      </c>
      <c r="M1" s="111"/>
      <c r="N1" s="111"/>
      <c r="O1" s="111"/>
      <c r="P1" s="111"/>
      <c r="Q1" s="111"/>
      <c r="R1" s="111"/>
      <c r="S1" s="111"/>
      <c r="T1" s="111"/>
      <c r="U1" s="111"/>
      <c r="V1" s="111"/>
      <c r="W1" s="111"/>
      <c r="X1" s="111"/>
      <c r="Y1" s="111"/>
      <c r="Z1" s="111"/>
      <c r="AA1" s="111"/>
      <c r="AB1" s="111"/>
      <c r="AC1" s="111"/>
      <c r="AD1" s="112"/>
    </row>
    <row r="2" spans="1:30" s="34" customFormat="1" ht="12.75">
      <c r="A2" s="15"/>
      <c r="B2" s="108" t="s">
        <v>2</v>
      </c>
      <c r="C2" s="109"/>
      <c r="D2" s="18"/>
      <c r="E2" s="84"/>
      <c r="F2" s="18"/>
      <c r="G2" s="19"/>
      <c r="H2" s="19"/>
      <c r="I2" s="19"/>
      <c r="J2" s="19"/>
      <c r="K2" s="20"/>
      <c r="L2" s="113"/>
      <c r="M2" s="113"/>
      <c r="N2" s="113"/>
      <c r="O2" s="113"/>
      <c r="P2" s="113"/>
      <c r="Q2" s="113"/>
      <c r="R2" s="113"/>
      <c r="S2" s="113"/>
      <c r="T2" s="113"/>
      <c r="U2" s="113"/>
      <c r="V2" s="113"/>
      <c r="W2" s="113"/>
      <c r="X2" s="113"/>
      <c r="Y2" s="113"/>
      <c r="Z2" s="113"/>
      <c r="AA2" s="113"/>
      <c r="AB2" s="113"/>
      <c r="AC2" s="113"/>
      <c r="AD2" s="112"/>
    </row>
    <row r="3" spans="1:30" s="34" customFormat="1" ht="12">
      <c r="A3" s="15"/>
      <c r="B3" s="101" t="s">
        <v>148</v>
      </c>
      <c r="C3" s="101"/>
      <c r="D3" s="21"/>
      <c r="E3" s="85"/>
      <c r="F3" s="21"/>
      <c r="G3" s="22"/>
      <c r="H3" s="22"/>
      <c r="I3" s="22"/>
      <c r="J3" s="22"/>
      <c r="K3" s="22"/>
      <c r="L3" s="114"/>
      <c r="M3" s="114"/>
      <c r="N3" s="114"/>
      <c r="O3" s="114"/>
      <c r="P3" s="114"/>
      <c r="Q3" s="114"/>
      <c r="R3" s="114"/>
      <c r="S3" s="114"/>
      <c r="T3" s="114"/>
      <c r="U3" s="114"/>
      <c r="V3" s="114"/>
      <c r="W3" s="114"/>
      <c r="X3" s="114"/>
      <c r="Y3" s="114"/>
      <c r="Z3" s="114"/>
      <c r="AA3" s="114"/>
      <c r="AB3" s="114"/>
      <c r="AC3" s="114"/>
      <c r="AD3" s="115"/>
    </row>
    <row r="4" spans="1:30" s="24" customFormat="1" ht="11.25" customHeight="1">
      <c r="A4" s="23"/>
      <c r="B4" s="35"/>
      <c r="C4" s="36"/>
      <c r="D4" s="36"/>
      <c r="E4" s="86"/>
      <c r="F4" s="37"/>
      <c r="G4" s="37"/>
      <c r="H4" s="37"/>
      <c r="I4" s="37"/>
      <c r="J4" s="37"/>
      <c r="K4" s="37"/>
      <c r="L4" s="102" t="s">
        <v>9</v>
      </c>
      <c r="M4" s="103"/>
      <c r="N4" s="104" t="s">
        <v>10</v>
      </c>
      <c r="O4" s="105"/>
      <c r="P4" s="104" t="s">
        <v>11</v>
      </c>
      <c r="Q4" s="105"/>
      <c r="R4" s="104" t="s">
        <v>12</v>
      </c>
      <c r="S4" s="106"/>
      <c r="T4" s="106"/>
      <c r="U4" s="97"/>
      <c r="V4" s="97"/>
      <c r="W4" s="118" t="s">
        <v>13</v>
      </c>
      <c r="X4" s="119"/>
      <c r="Y4" s="98" t="s">
        <v>13</v>
      </c>
      <c r="Z4" s="98" t="s">
        <v>149</v>
      </c>
      <c r="AA4" s="98" t="s">
        <v>149</v>
      </c>
      <c r="AB4" s="116" t="s">
        <v>14</v>
      </c>
      <c r="AC4" s="116"/>
      <c r="AD4" s="99"/>
    </row>
    <row r="5" spans="1:30" s="26" customFormat="1" ht="44.25" customHeight="1">
      <c r="A5" s="25"/>
      <c r="B5" s="38"/>
      <c r="C5" s="39" t="s">
        <v>15</v>
      </c>
      <c r="D5" s="39" t="s">
        <v>16</v>
      </c>
      <c r="E5" s="87" t="s">
        <v>17</v>
      </c>
      <c r="F5" s="42" t="s">
        <v>18</v>
      </c>
      <c r="G5" s="40" t="s">
        <v>19</v>
      </c>
      <c r="H5" s="40" t="s">
        <v>63</v>
      </c>
      <c r="I5" s="40" t="s">
        <v>20</v>
      </c>
      <c r="J5" s="40" t="s">
        <v>21</v>
      </c>
      <c r="K5" s="40" t="s">
        <v>22</v>
      </c>
      <c r="L5" s="41" t="s">
        <v>23</v>
      </c>
      <c r="M5" s="43" t="s">
        <v>24</v>
      </c>
      <c r="N5" s="44" t="s">
        <v>23</v>
      </c>
      <c r="O5" s="45" t="s">
        <v>24</v>
      </c>
      <c r="P5" s="44" t="s">
        <v>23</v>
      </c>
      <c r="Q5" s="45" t="s">
        <v>24</v>
      </c>
      <c r="R5" s="44" t="s">
        <v>29</v>
      </c>
      <c r="S5" s="45" t="s">
        <v>24</v>
      </c>
      <c r="T5" s="46" t="s">
        <v>25</v>
      </c>
      <c r="U5" s="45" t="s">
        <v>26</v>
      </c>
      <c r="V5" s="46" t="s">
        <v>31</v>
      </c>
      <c r="W5" s="44" t="s">
        <v>29</v>
      </c>
      <c r="X5" s="45" t="s">
        <v>26</v>
      </c>
      <c r="Y5" s="46" t="s">
        <v>25</v>
      </c>
      <c r="Z5" s="45" t="s">
        <v>26</v>
      </c>
      <c r="AA5" s="46" t="s">
        <v>27</v>
      </c>
      <c r="AB5" s="44" t="s">
        <v>23</v>
      </c>
      <c r="AC5" s="45" t="s">
        <v>24</v>
      </c>
      <c r="AD5" s="94" t="s">
        <v>34</v>
      </c>
    </row>
    <row r="6" ht="11.25">
      <c r="V6" s="65">
        <f>IF(U6&lt;&gt;0,-(U6-S6)/U6,"")</f>
      </c>
    </row>
    <row r="7" spans="1:31" s="29" customFormat="1" ht="11.25">
      <c r="A7" s="31">
        <v>1</v>
      </c>
      <c r="B7" s="27"/>
      <c r="C7" s="50" t="s">
        <v>111</v>
      </c>
      <c r="D7" s="56" t="s">
        <v>112</v>
      </c>
      <c r="E7" s="82">
        <v>42566</v>
      </c>
      <c r="F7" s="52" t="s">
        <v>4</v>
      </c>
      <c r="G7" s="57">
        <v>345</v>
      </c>
      <c r="H7" s="57">
        <v>385</v>
      </c>
      <c r="I7" s="70">
        <v>409</v>
      </c>
      <c r="J7" s="54">
        <v>473</v>
      </c>
      <c r="K7" s="55">
        <v>4</v>
      </c>
      <c r="L7" s="67">
        <v>216570.43</v>
      </c>
      <c r="M7" s="68">
        <v>19005</v>
      </c>
      <c r="N7" s="67">
        <v>356079.17</v>
      </c>
      <c r="O7" s="68">
        <v>30230</v>
      </c>
      <c r="P7" s="67">
        <v>373855.26</v>
      </c>
      <c r="Q7" s="68">
        <v>31722</v>
      </c>
      <c r="R7" s="61">
        <f aca="true" t="shared" si="0" ref="R7:R67">L7+N7+P7</f>
        <v>946504.86</v>
      </c>
      <c r="S7" s="62">
        <f aca="true" t="shared" si="1" ref="S7:S67">M7+O7+Q7</f>
        <v>80957</v>
      </c>
      <c r="T7" s="63">
        <f aca="true" t="shared" si="2" ref="T7:T12">S7/I7</f>
        <v>197.93887530562347</v>
      </c>
      <c r="U7" s="64">
        <v>115104</v>
      </c>
      <c r="V7" s="65">
        <f>IF(U7&lt;&gt;0,-(U7-S7)/U7,"")</f>
        <v>-0.2966621490130664</v>
      </c>
      <c r="W7" s="72">
        <v>1706324.37</v>
      </c>
      <c r="X7" s="73">
        <v>155555</v>
      </c>
      <c r="Y7" s="63">
        <f aca="true" t="shared" si="3" ref="Y7:Y20">X7/I7</f>
        <v>380.33007334963327</v>
      </c>
      <c r="Z7" s="58">
        <v>220108</v>
      </c>
      <c r="AA7" s="81">
        <f>IF(Z7&lt;&gt;0,-(Z7-X7)/Z7,"")</f>
        <v>-0.2932787540661857</v>
      </c>
      <c r="AB7" s="75">
        <v>10455820.09</v>
      </c>
      <c r="AC7" s="76">
        <v>927127</v>
      </c>
      <c r="AD7" s="100">
        <v>2596</v>
      </c>
      <c r="AE7" s="28"/>
    </row>
    <row r="8" spans="1:31" s="29" customFormat="1" ht="11.25">
      <c r="A8" s="31">
        <v>2</v>
      </c>
      <c r="B8" s="89" t="s">
        <v>28</v>
      </c>
      <c r="C8" s="50" t="s">
        <v>145</v>
      </c>
      <c r="D8" s="56" t="s">
        <v>144</v>
      </c>
      <c r="E8" s="82">
        <v>42587</v>
      </c>
      <c r="F8" s="52" t="s">
        <v>46</v>
      </c>
      <c r="G8" s="57">
        <v>271</v>
      </c>
      <c r="H8" s="57">
        <v>271</v>
      </c>
      <c r="I8" s="70">
        <v>271</v>
      </c>
      <c r="J8" s="53" t="s">
        <v>38</v>
      </c>
      <c r="K8" s="55">
        <v>1</v>
      </c>
      <c r="L8" s="67">
        <v>237350</v>
      </c>
      <c r="M8" s="68">
        <v>18972</v>
      </c>
      <c r="N8" s="67">
        <v>330976</v>
      </c>
      <c r="O8" s="68">
        <v>26608</v>
      </c>
      <c r="P8" s="67">
        <v>300384</v>
      </c>
      <c r="Q8" s="68">
        <v>24217</v>
      </c>
      <c r="R8" s="61">
        <f t="shared" si="0"/>
        <v>868710</v>
      </c>
      <c r="S8" s="62">
        <f t="shared" si="1"/>
        <v>69797</v>
      </c>
      <c r="T8" s="63">
        <f t="shared" si="2"/>
        <v>257.55350553505536</v>
      </c>
      <c r="U8" s="64"/>
      <c r="V8" s="65"/>
      <c r="W8" s="72">
        <v>1578794</v>
      </c>
      <c r="X8" s="74">
        <v>136405</v>
      </c>
      <c r="Y8" s="63">
        <f t="shared" si="3"/>
        <v>503.33948339483396</v>
      </c>
      <c r="Z8" s="58"/>
      <c r="AA8" s="81"/>
      <c r="AB8" s="75">
        <v>1578794</v>
      </c>
      <c r="AC8" s="76">
        <v>136405</v>
      </c>
      <c r="AD8" s="100">
        <v>2620</v>
      </c>
      <c r="AE8" s="28"/>
    </row>
    <row r="9" spans="1:31" s="29" customFormat="1" ht="11.25">
      <c r="A9" s="31">
        <v>3</v>
      </c>
      <c r="B9" s="30"/>
      <c r="C9" s="50" t="s">
        <v>130</v>
      </c>
      <c r="D9" s="56" t="s">
        <v>130</v>
      </c>
      <c r="E9" s="82">
        <v>42580</v>
      </c>
      <c r="F9" s="52" t="s">
        <v>46</v>
      </c>
      <c r="G9" s="57">
        <v>298</v>
      </c>
      <c r="H9" s="57">
        <v>301</v>
      </c>
      <c r="I9" s="70">
        <v>301</v>
      </c>
      <c r="J9" s="53">
        <v>298</v>
      </c>
      <c r="K9" s="55">
        <v>2</v>
      </c>
      <c r="L9" s="67">
        <v>171945</v>
      </c>
      <c r="M9" s="68">
        <v>13423</v>
      </c>
      <c r="N9" s="67">
        <v>233663</v>
      </c>
      <c r="O9" s="68">
        <v>18686</v>
      </c>
      <c r="P9" s="67">
        <v>239262</v>
      </c>
      <c r="Q9" s="68">
        <v>19734</v>
      </c>
      <c r="R9" s="61">
        <f t="shared" si="0"/>
        <v>644870</v>
      </c>
      <c r="S9" s="62">
        <f t="shared" si="1"/>
        <v>51843</v>
      </c>
      <c r="T9" s="63">
        <f t="shared" si="2"/>
        <v>172.2358803986711</v>
      </c>
      <c r="U9" s="64">
        <v>86417</v>
      </c>
      <c r="V9" s="65">
        <f>IF(U9&lt;&gt;0,-(U9-S9)/U9,"")</f>
        <v>-0.40008331693995397</v>
      </c>
      <c r="W9" s="72">
        <v>1077990</v>
      </c>
      <c r="X9" s="74">
        <v>92794</v>
      </c>
      <c r="Y9" s="63">
        <f t="shared" si="3"/>
        <v>308.2857142857143</v>
      </c>
      <c r="Z9" s="58">
        <v>147228</v>
      </c>
      <c r="AA9" s="81">
        <f>IF(Z9&lt;&gt;0,-(Z9-X9)/Z9,"")</f>
        <v>-0.36972586736218654</v>
      </c>
      <c r="AB9" s="75">
        <v>2884531</v>
      </c>
      <c r="AC9" s="76">
        <v>240022</v>
      </c>
      <c r="AD9" s="100">
        <v>2609</v>
      </c>
      <c r="AE9" s="28"/>
    </row>
    <row r="10" spans="1:31" s="29" customFormat="1" ht="11.25">
      <c r="A10" s="31">
        <v>4</v>
      </c>
      <c r="B10" s="89" t="s">
        <v>28</v>
      </c>
      <c r="C10" s="50" t="s">
        <v>146</v>
      </c>
      <c r="D10" s="56" t="s">
        <v>147</v>
      </c>
      <c r="E10" s="82">
        <v>42587</v>
      </c>
      <c r="F10" s="52" t="s">
        <v>47</v>
      </c>
      <c r="G10" s="57">
        <v>166</v>
      </c>
      <c r="H10" s="57">
        <v>167</v>
      </c>
      <c r="I10" s="70">
        <v>167</v>
      </c>
      <c r="J10" s="53" t="s">
        <v>38</v>
      </c>
      <c r="K10" s="55">
        <v>1</v>
      </c>
      <c r="L10" s="67">
        <v>84668</v>
      </c>
      <c r="M10" s="68">
        <v>6901</v>
      </c>
      <c r="N10" s="67">
        <v>106119</v>
      </c>
      <c r="O10" s="68">
        <v>8540</v>
      </c>
      <c r="P10" s="67">
        <v>113707</v>
      </c>
      <c r="Q10" s="68">
        <v>9336</v>
      </c>
      <c r="R10" s="61">
        <f t="shared" si="0"/>
        <v>304494</v>
      </c>
      <c r="S10" s="62">
        <f t="shared" si="1"/>
        <v>24777</v>
      </c>
      <c r="T10" s="63">
        <f t="shared" si="2"/>
        <v>148.36526946107784</v>
      </c>
      <c r="U10" s="64"/>
      <c r="V10" s="65"/>
      <c r="W10" s="72">
        <v>589374</v>
      </c>
      <c r="X10" s="73">
        <v>51688</v>
      </c>
      <c r="Y10" s="63">
        <f t="shared" si="3"/>
        <v>309.50898203592817</v>
      </c>
      <c r="Z10" s="58"/>
      <c r="AA10" s="81"/>
      <c r="AB10" s="75">
        <v>589374</v>
      </c>
      <c r="AC10" s="76">
        <v>51688</v>
      </c>
      <c r="AD10" s="100">
        <v>2619</v>
      </c>
      <c r="AE10" s="28"/>
    </row>
    <row r="11" spans="1:31" s="29" customFormat="1" ht="11.25">
      <c r="A11" s="31">
        <v>5</v>
      </c>
      <c r="B11" s="27"/>
      <c r="C11" s="50" t="s">
        <v>132</v>
      </c>
      <c r="D11" s="56" t="s">
        <v>131</v>
      </c>
      <c r="E11" s="82">
        <v>42580</v>
      </c>
      <c r="F11" s="52" t="s">
        <v>47</v>
      </c>
      <c r="G11" s="57">
        <v>248</v>
      </c>
      <c r="H11" s="57">
        <v>235</v>
      </c>
      <c r="I11" s="70">
        <v>237</v>
      </c>
      <c r="J11" s="53">
        <v>252</v>
      </c>
      <c r="K11" s="55">
        <v>2</v>
      </c>
      <c r="L11" s="67">
        <v>69509</v>
      </c>
      <c r="M11" s="68">
        <v>4835</v>
      </c>
      <c r="N11" s="67">
        <v>90392</v>
      </c>
      <c r="O11" s="68">
        <v>6214</v>
      </c>
      <c r="P11" s="67">
        <v>88633</v>
      </c>
      <c r="Q11" s="68">
        <v>6157</v>
      </c>
      <c r="R11" s="61">
        <f t="shared" si="0"/>
        <v>248534</v>
      </c>
      <c r="S11" s="62">
        <f t="shared" si="1"/>
        <v>17206</v>
      </c>
      <c r="T11" s="63">
        <f t="shared" si="2"/>
        <v>72.59915611814345</v>
      </c>
      <c r="U11" s="64">
        <v>25834</v>
      </c>
      <c r="V11" s="65">
        <f>IF(U11&lt;&gt;0,-(U11-S11)/U11,"")</f>
        <v>-0.33397847797476193</v>
      </c>
      <c r="W11" s="72">
        <v>463834</v>
      </c>
      <c r="X11" s="73">
        <v>34567</v>
      </c>
      <c r="Y11" s="63">
        <f t="shared" si="3"/>
        <v>145.8523206751055</v>
      </c>
      <c r="Z11" s="58">
        <v>50098</v>
      </c>
      <c r="AA11" s="81">
        <f>IF(Z11&lt;&gt;0,-(Z11-X11)/Z11,"")</f>
        <v>-0.3100123757435427</v>
      </c>
      <c r="AB11" s="75">
        <v>1149438</v>
      </c>
      <c r="AC11" s="76">
        <v>84665</v>
      </c>
      <c r="AD11" s="100">
        <v>2611</v>
      </c>
      <c r="AE11" s="28"/>
    </row>
    <row r="12" spans="1:31" s="29" customFormat="1" ht="11.25">
      <c r="A12" s="31">
        <v>6</v>
      </c>
      <c r="B12" s="30"/>
      <c r="C12" s="50" t="s">
        <v>81</v>
      </c>
      <c r="D12" s="60" t="s">
        <v>82</v>
      </c>
      <c r="E12" s="82">
        <v>42531</v>
      </c>
      <c r="F12" s="52" t="s">
        <v>4</v>
      </c>
      <c r="G12" s="57">
        <v>279</v>
      </c>
      <c r="H12" s="57">
        <v>88</v>
      </c>
      <c r="I12" s="70">
        <v>88</v>
      </c>
      <c r="J12" s="54">
        <v>102</v>
      </c>
      <c r="K12" s="55">
        <v>9</v>
      </c>
      <c r="L12" s="67">
        <v>49789</v>
      </c>
      <c r="M12" s="68">
        <v>3917</v>
      </c>
      <c r="N12" s="67">
        <v>72464.14</v>
      </c>
      <c r="O12" s="68">
        <v>5622</v>
      </c>
      <c r="P12" s="67">
        <v>85345</v>
      </c>
      <c r="Q12" s="68">
        <v>6760</v>
      </c>
      <c r="R12" s="61">
        <f t="shared" si="0"/>
        <v>207598.14</v>
      </c>
      <c r="S12" s="62">
        <f t="shared" si="1"/>
        <v>16299</v>
      </c>
      <c r="T12" s="63">
        <f t="shared" si="2"/>
        <v>185.2159090909091</v>
      </c>
      <c r="U12" s="64">
        <v>17572</v>
      </c>
      <c r="V12" s="65">
        <f>IF(U12&lt;&gt;0,-(U12-S12)/U12,"")</f>
        <v>-0.0724447985431368</v>
      </c>
      <c r="W12" s="72">
        <v>386254.07</v>
      </c>
      <c r="X12" s="73">
        <v>32762</v>
      </c>
      <c r="Y12" s="63">
        <f t="shared" si="3"/>
        <v>372.29545454545456</v>
      </c>
      <c r="Z12" s="58">
        <v>35046</v>
      </c>
      <c r="AA12" s="81">
        <f>IF(Z12&lt;&gt;0,-(Z12-X12)/Z12,"")</f>
        <v>-0.06517148890030246</v>
      </c>
      <c r="AB12" s="75">
        <v>8140539.780000001</v>
      </c>
      <c r="AC12" s="76">
        <v>697568</v>
      </c>
      <c r="AD12" s="100">
        <v>2576</v>
      </c>
      <c r="AE12" s="28"/>
    </row>
    <row r="13" spans="1:31" s="29" customFormat="1" ht="11.25">
      <c r="A13" s="31">
        <v>7</v>
      </c>
      <c r="B13" s="27"/>
      <c r="C13" s="50" t="s">
        <v>114</v>
      </c>
      <c r="D13" s="56" t="s">
        <v>115</v>
      </c>
      <c r="E13" s="82">
        <v>42573</v>
      </c>
      <c r="F13" s="52" t="s">
        <v>47</v>
      </c>
      <c r="G13" s="57">
        <v>161</v>
      </c>
      <c r="H13" s="57">
        <v>88</v>
      </c>
      <c r="I13" s="70">
        <v>88</v>
      </c>
      <c r="J13" s="53">
        <v>155</v>
      </c>
      <c r="K13" s="55">
        <v>3</v>
      </c>
      <c r="L13" s="67">
        <v>36744</v>
      </c>
      <c r="M13" s="68">
        <v>2824</v>
      </c>
      <c r="N13" s="67">
        <v>45360</v>
      </c>
      <c r="O13" s="68">
        <v>3612</v>
      </c>
      <c r="P13" s="67">
        <v>48973</v>
      </c>
      <c r="Q13" s="68">
        <v>3924</v>
      </c>
      <c r="R13" s="61">
        <f t="shared" si="0"/>
        <v>131077</v>
      </c>
      <c r="S13" s="62">
        <f t="shared" si="1"/>
        <v>10360</v>
      </c>
      <c r="T13" s="63"/>
      <c r="U13" s="64">
        <v>16977</v>
      </c>
      <c r="V13" s="65">
        <f>IF(U13&lt;&gt;0,-(U13-S13)/U13,"")</f>
        <v>-0.38976262001531486</v>
      </c>
      <c r="W13" s="72">
        <v>255242</v>
      </c>
      <c r="X13" s="73">
        <v>22206</v>
      </c>
      <c r="Y13" s="63">
        <f t="shared" si="3"/>
        <v>252.3409090909091</v>
      </c>
      <c r="Z13" s="58">
        <v>35962</v>
      </c>
      <c r="AA13" s="81">
        <f>IF(Z13&lt;&gt;0,-(Z13-X13)/Z13,"")</f>
        <v>-0.3825148768144152</v>
      </c>
      <c r="AB13" s="75">
        <v>1223675</v>
      </c>
      <c r="AC13" s="76">
        <v>107995</v>
      </c>
      <c r="AD13" s="100">
        <v>2606</v>
      </c>
      <c r="AE13" s="28"/>
    </row>
    <row r="14" spans="1:31" s="29" customFormat="1" ht="11.25">
      <c r="A14" s="31">
        <v>8</v>
      </c>
      <c r="B14" s="27"/>
      <c r="C14" s="50" t="s">
        <v>107</v>
      </c>
      <c r="D14" s="56" t="s">
        <v>108</v>
      </c>
      <c r="E14" s="82">
        <v>42559</v>
      </c>
      <c r="F14" s="52" t="s">
        <v>47</v>
      </c>
      <c r="G14" s="57">
        <v>313</v>
      </c>
      <c r="H14" s="57">
        <v>121</v>
      </c>
      <c r="I14" s="70">
        <v>139</v>
      </c>
      <c r="J14" s="53">
        <v>331</v>
      </c>
      <c r="K14" s="55">
        <v>5</v>
      </c>
      <c r="L14" s="67">
        <v>27554</v>
      </c>
      <c r="M14" s="68">
        <v>2305</v>
      </c>
      <c r="N14" s="67">
        <v>39672</v>
      </c>
      <c r="O14" s="68">
        <v>3257</v>
      </c>
      <c r="P14" s="67">
        <v>48625</v>
      </c>
      <c r="Q14" s="68">
        <v>3999</v>
      </c>
      <c r="R14" s="61">
        <f t="shared" si="0"/>
        <v>115851</v>
      </c>
      <c r="S14" s="62">
        <f t="shared" si="1"/>
        <v>9561</v>
      </c>
      <c r="T14" s="63">
        <f aca="true" t="shared" si="4" ref="T14:T45">S14/I14</f>
        <v>68.7841726618705</v>
      </c>
      <c r="U14" s="64">
        <v>21506</v>
      </c>
      <c r="V14" s="65">
        <f>IF(U14&lt;&gt;0,-(U14-S14)/U14,"")</f>
        <v>-0.5554263926346136</v>
      </c>
      <c r="W14" s="72">
        <v>233996</v>
      </c>
      <c r="X14" s="73">
        <v>20777</v>
      </c>
      <c r="Y14" s="63">
        <f t="shared" si="3"/>
        <v>149.4748201438849</v>
      </c>
      <c r="Z14" s="58">
        <v>44873</v>
      </c>
      <c r="AA14" s="81">
        <f>IF(Z14&lt;&gt;0,-(Z14-X14)/Z14,"")</f>
        <v>-0.5369821496222673</v>
      </c>
      <c r="AB14" s="75">
        <v>4573543</v>
      </c>
      <c r="AC14" s="76">
        <v>366897</v>
      </c>
      <c r="AD14" s="100">
        <v>2565</v>
      </c>
      <c r="AE14" s="28"/>
    </row>
    <row r="15" spans="1:31" s="29" customFormat="1" ht="11.25">
      <c r="A15" s="31">
        <v>9</v>
      </c>
      <c r="B15" s="89" t="s">
        <v>28</v>
      </c>
      <c r="C15" s="50" t="s">
        <v>142</v>
      </c>
      <c r="D15" s="56" t="s">
        <v>143</v>
      </c>
      <c r="E15" s="82">
        <v>42587</v>
      </c>
      <c r="F15" s="52" t="s">
        <v>4</v>
      </c>
      <c r="G15" s="57">
        <v>162</v>
      </c>
      <c r="H15" s="57">
        <v>162</v>
      </c>
      <c r="I15" s="70">
        <v>162</v>
      </c>
      <c r="J15" s="54" t="s">
        <v>38</v>
      </c>
      <c r="K15" s="55">
        <v>1</v>
      </c>
      <c r="L15" s="67">
        <v>26271.9</v>
      </c>
      <c r="M15" s="68">
        <v>2423</v>
      </c>
      <c r="N15" s="67">
        <v>36146.38</v>
      </c>
      <c r="O15" s="68">
        <v>3233</v>
      </c>
      <c r="P15" s="67">
        <v>41090</v>
      </c>
      <c r="Q15" s="68">
        <v>3729</v>
      </c>
      <c r="R15" s="61">
        <f t="shared" si="0"/>
        <v>103508.28</v>
      </c>
      <c r="S15" s="62">
        <f t="shared" si="1"/>
        <v>9385</v>
      </c>
      <c r="T15" s="63">
        <f t="shared" si="4"/>
        <v>57.9320987654321</v>
      </c>
      <c r="U15" s="64"/>
      <c r="V15" s="65"/>
      <c r="W15" s="72">
        <v>208435.62</v>
      </c>
      <c r="X15" s="73">
        <v>20240</v>
      </c>
      <c r="Y15" s="63">
        <f t="shared" si="3"/>
        <v>124.93827160493827</v>
      </c>
      <c r="Z15" s="58"/>
      <c r="AA15" s="81"/>
      <c r="AB15" s="75">
        <v>208435.62</v>
      </c>
      <c r="AC15" s="76">
        <v>20240</v>
      </c>
      <c r="AD15" s="100">
        <v>2622</v>
      </c>
      <c r="AE15" s="28"/>
    </row>
    <row r="16" spans="1:31" s="29" customFormat="1" ht="11.25">
      <c r="A16" s="31">
        <v>10</v>
      </c>
      <c r="B16" s="89" t="s">
        <v>28</v>
      </c>
      <c r="C16" s="49" t="s">
        <v>133</v>
      </c>
      <c r="D16" s="51" t="s">
        <v>134</v>
      </c>
      <c r="E16" s="66">
        <v>42580</v>
      </c>
      <c r="F16" s="52" t="s">
        <v>1</v>
      </c>
      <c r="G16" s="53">
        <v>102</v>
      </c>
      <c r="H16" s="53">
        <v>65</v>
      </c>
      <c r="I16" s="70">
        <v>65</v>
      </c>
      <c r="J16" s="53">
        <v>102</v>
      </c>
      <c r="K16" s="55">
        <v>2</v>
      </c>
      <c r="L16" s="67">
        <v>21408.75</v>
      </c>
      <c r="M16" s="68">
        <v>1434</v>
      </c>
      <c r="N16" s="67">
        <v>27196.5</v>
      </c>
      <c r="O16" s="68">
        <v>1786</v>
      </c>
      <c r="P16" s="67">
        <v>32011.25</v>
      </c>
      <c r="Q16" s="68">
        <v>2115</v>
      </c>
      <c r="R16" s="61">
        <f t="shared" si="0"/>
        <v>80616.5</v>
      </c>
      <c r="S16" s="62">
        <f t="shared" si="1"/>
        <v>5335</v>
      </c>
      <c r="T16" s="63">
        <f t="shared" si="4"/>
        <v>82.07692307692308</v>
      </c>
      <c r="U16" s="64">
        <v>9198</v>
      </c>
      <c r="V16" s="65">
        <f>IF(U16&lt;&gt;0,-(U16-S16)/U16,"")</f>
        <v>-0.41998260491411177</v>
      </c>
      <c r="W16" s="72">
        <v>150430.43</v>
      </c>
      <c r="X16" s="73">
        <v>11069</v>
      </c>
      <c r="Y16" s="63">
        <f t="shared" si="3"/>
        <v>170.2923076923077</v>
      </c>
      <c r="Z16" s="80">
        <v>19810</v>
      </c>
      <c r="AA16" s="81">
        <f>IF(Z16&lt;&gt;0,-(Z16-X16)/Z16,"")</f>
        <v>-0.44124179707218575</v>
      </c>
      <c r="AB16" s="79">
        <v>395080.96</v>
      </c>
      <c r="AC16" s="80">
        <v>30656</v>
      </c>
      <c r="AD16" s="100">
        <v>2613</v>
      </c>
      <c r="AE16" s="28"/>
    </row>
    <row r="17" spans="1:31" s="29" customFormat="1" ht="11.25">
      <c r="A17" s="31">
        <v>11</v>
      </c>
      <c r="B17" s="30"/>
      <c r="C17" s="50" t="s">
        <v>102</v>
      </c>
      <c r="D17" s="60" t="s">
        <v>102</v>
      </c>
      <c r="E17" s="82">
        <v>42552</v>
      </c>
      <c r="F17" s="52" t="s">
        <v>4</v>
      </c>
      <c r="G17" s="57">
        <v>247</v>
      </c>
      <c r="H17" s="57">
        <v>39</v>
      </c>
      <c r="I17" s="70">
        <v>39</v>
      </c>
      <c r="J17" s="54">
        <v>82</v>
      </c>
      <c r="K17" s="55">
        <v>6</v>
      </c>
      <c r="L17" s="67">
        <v>11857.25</v>
      </c>
      <c r="M17" s="68">
        <v>1096</v>
      </c>
      <c r="N17" s="67">
        <v>18090.5</v>
      </c>
      <c r="O17" s="68">
        <v>1618</v>
      </c>
      <c r="P17" s="67">
        <v>28018.25</v>
      </c>
      <c r="Q17" s="68">
        <v>2402</v>
      </c>
      <c r="R17" s="61">
        <f t="shared" si="0"/>
        <v>57966</v>
      </c>
      <c r="S17" s="62">
        <f t="shared" si="1"/>
        <v>5116</v>
      </c>
      <c r="T17" s="63">
        <f t="shared" si="4"/>
        <v>131.17948717948718</v>
      </c>
      <c r="U17" s="64">
        <v>7628</v>
      </c>
      <c r="V17" s="65">
        <f>IF(U17&lt;&gt;0,-(U17-S17)/U17,"")</f>
        <v>-0.32931305715783954</v>
      </c>
      <c r="W17" s="72">
        <v>115295.75</v>
      </c>
      <c r="X17" s="73">
        <v>10877</v>
      </c>
      <c r="Y17" s="63">
        <f t="shared" si="3"/>
        <v>278.8974358974359</v>
      </c>
      <c r="Z17" s="58">
        <v>15230</v>
      </c>
      <c r="AA17" s="81">
        <f>IF(Z17&lt;&gt;0,-(Z17-X17)/Z17,"")</f>
        <v>-0.2858174655285621</v>
      </c>
      <c r="AB17" s="75">
        <v>2254980.54</v>
      </c>
      <c r="AC17" s="76">
        <v>212693</v>
      </c>
      <c r="AD17" s="100">
        <v>2577</v>
      </c>
      <c r="AE17" s="28"/>
    </row>
    <row r="18" spans="1:31" s="29" customFormat="1" ht="11.25">
      <c r="A18" s="31">
        <v>12</v>
      </c>
      <c r="B18" s="89" t="s">
        <v>28</v>
      </c>
      <c r="C18" s="49" t="s">
        <v>135</v>
      </c>
      <c r="D18" s="51" t="s">
        <v>136</v>
      </c>
      <c r="E18" s="66">
        <v>42587</v>
      </c>
      <c r="F18" s="52" t="s">
        <v>48</v>
      </c>
      <c r="G18" s="53">
        <v>73</v>
      </c>
      <c r="H18" s="53">
        <v>73</v>
      </c>
      <c r="I18" s="70">
        <v>73</v>
      </c>
      <c r="J18" s="54" t="s">
        <v>38</v>
      </c>
      <c r="K18" s="55">
        <v>1</v>
      </c>
      <c r="L18" s="67">
        <v>15099</v>
      </c>
      <c r="M18" s="68">
        <v>1242</v>
      </c>
      <c r="N18" s="67">
        <v>22004</v>
      </c>
      <c r="O18" s="68">
        <v>1792</v>
      </c>
      <c r="P18" s="67">
        <v>24884</v>
      </c>
      <c r="Q18" s="68">
        <v>2066</v>
      </c>
      <c r="R18" s="61">
        <f t="shared" si="0"/>
        <v>61987</v>
      </c>
      <c r="S18" s="62">
        <f t="shared" si="1"/>
        <v>5100</v>
      </c>
      <c r="T18" s="63">
        <f t="shared" si="4"/>
        <v>69.86301369863014</v>
      </c>
      <c r="U18" s="64"/>
      <c r="V18" s="65"/>
      <c r="W18" s="72">
        <v>113606.42</v>
      </c>
      <c r="X18" s="73">
        <v>9707</v>
      </c>
      <c r="Y18" s="63">
        <f t="shared" si="3"/>
        <v>132.97260273972603</v>
      </c>
      <c r="Z18" s="80"/>
      <c r="AA18" s="81"/>
      <c r="AB18" s="77">
        <v>113606.42</v>
      </c>
      <c r="AC18" s="78">
        <v>9707</v>
      </c>
      <c r="AD18" s="100">
        <v>2616</v>
      </c>
      <c r="AE18" s="28"/>
    </row>
    <row r="19" spans="1:31" s="29" customFormat="1" ht="11.25">
      <c r="A19" s="31">
        <v>13</v>
      </c>
      <c r="B19" s="89" t="s">
        <v>28</v>
      </c>
      <c r="C19" s="49" t="s">
        <v>139</v>
      </c>
      <c r="D19" s="51" t="s">
        <v>139</v>
      </c>
      <c r="E19" s="66">
        <v>42587</v>
      </c>
      <c r="F19" s="52" t="s">
        <v>7</v>
      </c>
      <c r="G19" s="53">
        <v>109</v>
      </c>
      <c r="H19" s="53">
        <v>109</v>
      </c>
      <c r="I19" s="70">
        <v>109</v>
      </c>
      <c r="J19" s="54" t="s">
        <v>38</v>
      </c>
      <c r="K19" s="55">
        <v>1</v>
      </c>
      <c r="L19" s="67">
        <v>11868.25</v>
      </c>
      <c r="M19" s="68">
        <v>1114</v>
      </c>
      <c r="N19" s="67">
        <v>18506.75</v>
      </c>
      <c r="O19" s="68">
        <v>1670</v>
      </c>
      <c r="P19" s="67">
        <v>24607.25</v>
      </c>
      <c r="Q19" s="68">
        <v>2231</v>
      </c>
      <c r="R19" s="61">
        <f t="shared" si="0"/>
        <v>54982.25</v>
      </c>
      <c r="S19" s="62">
        <f t="shared" si="1"/>
        <v>5015</v>
      </c>
      <c r="T19" s="63">
        <f t="shared" si="4"/>
        <v>46.00917431192661</v>
      </c>
      <c r="U19" s="64"/>
      <c r="V19" s="65"/>
      <c r="W19" s="72">
        <v>101104.97</v>
      </c>
      <c r="X19" s="73">
        <v>9805</v>
      </c>
      <c r="Y19" s="63">
        <f t="shared" si="3"/>
        <v>89.95412844036697</v>
      </c>
      <c r="Z19" s="80"/>
      <c r="AA19" s="81"/>
      <c r="AB19" s="77">
        <v>101104.97</v>
      </c>
      <c r="AC19" s="78">
        <v>9805</v>
      </c>
      <c r="AD19" s="100">
        <v>2614</v>
      </c>
      <c r="AE19" s="28"/>
    </row>
    <row r="20" spans="1:31" s="29" customFormat="1" ht="11.25">
      <c r="A20" s="31">
        <v>14</v>
      </c>
      <c r="B20" s="27"/>
      <c r="C20" s="50" t="s">
        <v>90</v>
      </c>
      <c r="D20" s="56" t="s">
        <v>91</v>
      </c>
      <c r="E20" s="82">
        <v>42538</v>
      </c>
      <c r="F20" s="52" t="s">
        <v>47</v>
      </c>
      <c r="G20" s="57">
        <v>121</v>
      </c>
      <c r="H20" s="57">
        <v>36</v>
      </c>
      <c r="I20" s="70">
        <v>36</v>
      </c>
      <c r="J20" s="53">
        <v>51</v>
      </c>
      <c r="K20" s="55">
        <v>8</v>
      </c>
      <c r="L20" s="67">
        <v>15142</v>
      </c>
      <c r="M20" s="68">
        <v>1162</v>
      </c>
      <c r="N20" s="67">
        <v>18342</v>
      </c>
      <c r="O20" s="68">
        <v>1439</v>
      </c>
      <c r="P20" s="67">
        <v>19055</v>
      </c>
      <c r="Q20" s="68">
        <v>1484</v>
      </c>
      <c r="R20" s="61">
        <f t="shared" si="0"/>
        <v>52539</v>
      </c>
      <c r="S20" s="62">
        <f t="shared" si="1"/>
        <v>4085</v>
      </c>
      <c r="T20" s="63">
        <f t="shared" si="4"/>
        <v>113.47222222222223</v>
      </c>
      <c r="U20" s="64">
        <v>5479</v>
      </c>
      <c r="V20" s="65">
        <f>IF(U20&lt;&gt;0,-(U20-S20)/U20,"")</f>
        <v>-0.2544259901441869</v>
      </c>
      <c r="W20" s="72">
        <v>97834</v>
      </c>
      <c r="X20" s="73">
        <v>8269</v>
      </c>
      <c r="Y20" s="63">
        <f t="shared" si="3"/>
        <v>229.69444444444446</v>
      </c>
      <c r="Z20" s="58">
        <v>11573</v>
      </c>
      <c r="AA20" s="81">
        <f>IF(Z20&lt;&gt;0,-(Z20-X20)/Z20,"")</f>
        <v>-0.28549209366629225</v>
      </c>
      <c r="AB20" s="75">
        <v>3080160</v>
      </c>
      <c r="AC20" s="76">
        <v>252803</v>
      </c>
      <c r="AD20" s="100">
        <v>2584</v>
      </c>
      <c r="AE20" s="28"/>
    </row>
    <row r="21" spans="1:31" s="29" customFormat="1" ht="11.25">
      <c r="A21" s="31">
        <v>15</v>
      </c>
      <c r="B21" s="89" t="s">
        <v>28</v>
      </c>
      <c r="C21" s="49" t="s">
        <v>137</v>
      </c>
      <c r="D21" s="59" t="s">
        <v>138</v>
      </c>
      <c r="E21" s="66">
        <v>42587</v>
      </c>
      <c r="F21" s="52" t="s">
        <v>52</v>
      </c>
      <c r="G21" s="53">
        <v>19</v>
      </c>
      <c r="H21" s="53">
        <v>19</v>
      </c>
      <c r="I21" s="70">
        <v>19</v>
      </c>
      <c r="J21" s="54" t="s">
        <v>38</v>
      </c>
      <c r="K21" s="55">
        <v>1</v>
      </c>
      <c r="L21" s="67">
        <v>7498.25</v>
      </c>
      <c r="M21" s="68">
        <v>525</v>
      </c>
      <c r="N21" s="67">
        <v>8703.25</v>
      </c>
      <c r="O21" s="68">
        <v>596</v>
      </c>
      <c r="P21" s="67">
        <v>9187.25</v>
      </c>
      <c r="Q21" s="68">
        <v>621</v>
      </c>
      <c r="R21" s="61">
        <f t="shared" si="0"/>
        <v>25388.75</v>
      </c>
      <c r="S21" s="62">
        <f t="shared" si="1"/>
        <v>1742</v>
      </c>
      <c r="T21" s="63">
        <f t="shared" si="4"/>
        <v>91.6842105263158</v>
      </c>
      <c r="U21" s="64"/>
      <c r="V21" s="65"/>
      <c r="W21" s="72">
        <v>46430.25</v>
      </c>
      <c r="X21" s="73">
        <v>3455</v>
      </c>
      <c r="Y21" s="63"/>
      <c r="Z21" s="80"/>
      <c r="AA21" s="81"/>
      <c r="AB21" s="77">
        <v>46430.25</v>
      </c>
      <c r="AC21" s="78">
        <v>3455</v>
      </c>
      <c r="AD21" s="100">
        <v>2617</v>
      </c>
      <c r="AE21" s="28"/>
    </row>
    <row r="22" spans="1:31" s="29" customFormat="1" ht="11.25">
      <c r="A22" s="31">
        <v>16</v>
      </c>
      <c r="B22" s="30"/>
      <c r="C22" s="49" t="s">
        <v>128</v>
      </c>
      <c r="D22" s="51" t="s">
        <v>129</v>
      </c>
      <c r="E22" s="66">
        <v>42580</v>
      </c>
      <c r="F22" s="52" t="s">
        <v>50</v>
      </c>
      <c r="G22" s="53">
        <v>120</v>
      </c>
      <c r="H22" s="53">
        <v>60</v>
      </c>
      <c r="I22" s="70">
        <v>60</v>
      </c>
      <c r="J22" s="54">
        <v>122</v>
      </c>
      <c r="K22" s="55">
        <v>2</v>
      </c>
      <c r="L22" s="67">
        <v>5415.25</v>
      </c>
      <c r="M22" s="68">
        <v>503</v>
      </c>
      <c r="N22" s="67">
        <v>7695.75</v>
      </c>
      <c r="O22" s="68">
        <v>703</v>
      </c>
      <c r="P22" s="67">
        <v>10510.5</v>
      </c>
      <c r="Q22" s="68">
        <v>905</v>
      </c>
      <c r="R22" s="61">
        <f t="shared" si="0"/>
        <v>23621.5</v>
      </c>
      <c r="S22" s="62">
        <f t="shared" si="1"/>
        <v>2111</v>
      </c>
      <c r="T22" s="63">
        <f t="shared" si="4"/>
        <v>35.18333333333333</v>
      </c>
      <c r="U22" s="64">
        <v>5436</v>
      </c>
      <c r="V22" s="65">
        <f>IF(U22&lt;&gt;0,-(U22-S22)/U22,"")</f>
        <v>-0.6116629874908021</v>
      </c>
      <c r="W22" s="72">
        <v>45549.51</v>
      </c>
      <c r="X22" s="74">
        <v>4364</v>
      </c>
      <c r="Y22" s="63">
        <f aca="true" t="shared" si="5" ref="Y22:Y29">X22/I22</f>
        <v>72.73333333333333</v>
      </c>
      <c r="Z22" s="80">
        <v>11154</v>
      </c>
      <c r="AA22" s="81">
        <f>IF(Z22&lt;&gt;0,-(Z22-X22)/Z22,"")</f>
        <v>-0.6087502241348395</v>
      </c>
      <c r="AB22" s="75">
        <v>162800.13</v>
      </c>
      <c r="AC22" s="76">
        <v>15518</v>
      </c>
      <c r="AD22" s="100">
        <v>2612</v>
      </c>
      <c r="AE22" s="28"/>
    </row>
    <row r="23" spans="1:31" s="29" customFormat="1" ht="11.25">
      <c r="A23" s="31">
        <v>17</v>
      </c>
      <c r="B23" s="30"/>
      <c r="C23" s="49" t="s">
        <v>118</v>
      </c>
      <c r="D23" s="51" t="s">
        <v>119</v>
      </c>
      <c r="E23" s="66">
        <v>42573</v>
      </c>
      <c r="F23" s="52" t="s">
        <v>50</v>
      </c>
      <c r="G23" s="53">
        <v>134</v>
      </c>
      <c r="H23" s="53">
        <v>44</v>
      </c>
      <c r="I23" s="70">
        <v>44</v>
      </c>
      <c r="J23" s="54">
        <v>110</v>
      </c>
      <c r="K23" s="55">
        <v>3</v>
      </c>
      <c r="L23" s="67">
        <v>4616.75</v>
      </c>
      <c r="M23" s="68">
        <v>409</v>
      </c>
      <c r="N23" s="67">
        <v>7011.75</v>
      </c>
      <c r="O23" s="68">
        <v>551</v>
      </c>
      <c r="P23" s="67">
        <v>7504.25</v>
      </c>
      <c r="Q23" s="68">
        <v>582</v>
      </c>
      <c r="R23" s="61">
        <f t="shared" si="0"/>
        <v>19132.75</v>
      </c>
      <c r="S23" s="62">
        <f t="shared" si="1"/>
        <v>1542</v>
      </c>
      <c r="T23" s="63">
        <f t="shared" si="4"/>
        <v>35.04545454545455</v>
      </c>
      <c r="U23" s="64">
        <v>6132</v>
      </c>
      <c r="V23" s="65">
        <f>IF(U23&lt;&gt;0,-(U23-S23)/U23,"")</f>
        <v>-0.7485322896281801</v>
      </c>
      <c r="W23" s="72">
        <v>33370.25</v>
      </c>
      <c r="X23" s="74">
        <v>2861</v>
      </c>
      <c r="Y23" s="63">
        <f t="shared" si="5"/>
        <v>65.02272727272727</v>
      </c>
      <c r="Z23" s="80">
        <v>11387</v>
      </c>
      <c r="AA23" s="81">
        <f>IF(Z23&lt;&gt;0,-(Z23-X23)/Z23,"")</f>
        <v>-0.7487485729340476</v>
      </c>
      <c r="AB23" s="75">
        <v>350277.61</v>
      </c>
      <c r="AC23" s="76">
        <v>31508</v>
      </c>
      <c r="AD23" s="100">
        <v>2603</v>
      </c>
      <c r="AE23" s="28"/>
    </row>
    <row r="24" spans="1:31" s="29" customFormat="1" ht="11.25">
      <c r="A24" s="31">
        <v>18</v>
      </c>
      <c r="B24" s="27"/>
      <c r="C24" s="50" t="s">
        <v>67</v>
      </c>
      <c r="D24" s="56" t="s">
        <v>66</v>
      </c>
      <c r="E24" s="82">
        <v>42454</v>
      </c>
      <c r="F24" s="52" t="s">
        <v>47</v>
      </c>
      <c r="G24" s="57">
        <v>335</v>
      </c>
      <c r="H24" s="57">
        <v>1</v>
      </c>
      <c r="I24" s="70">
        <v>1</v>
      </c>
      <c r="J24" s="53">
        <v>1</v>
      </c>
      <c r="K24" s="55">
        <v>11</v>
      </c>
      <c r="L24" s="67">
        <v>0</v>
      </c>
      <c r="M24" s="68">
        <v>0</v>
      </c>
      <c r="N24" s="67">
        <v>0</v>
      </c>
      <c r="O24" s="68">
        <v>0</v>
      </c>
      <c r="P24" s="67">
        <v>0</v>
      </c>
      <c r="Q24" s="68">
        <v>0</v>
      </c>
      <c r="R24" s="61">
        <f t="shared" si="0"/>
        <v>0</v>
      </c>
      <c r="S24" s="62">
        <f t="shared" si="1"/>
        <v>0</v>
      </c>
      <c r="T24" s="63">
        <f t="shared" si="4"/>
        <v>0</v>
      </c>
      <c r="U24" s="64">
        <v>0</v>
      </c>
      <c r="V24" s="65">
        <f>IF(U24&lt;&gt;0,-(U24-S24)/U24,"")</f>
      </c>
      <c r="W24" s="72">
        <v>25585</v>
      </c>
      <c r="X24" s="73">
        <v>1578</v>
      </c>
      <c r="Y24" s="63">
        <f t="shared" si="5"/>
        <v>1578</v>
      </c>
      <c r="Z24" s="58">
        <v>171</v>
      </c>
      <c r="AA24" s="81">
        <f>IF(Z24&lt;&gt;0,-(Z24-X24)/Z24,"")</f>
        <v>8.228070175438596</v>
      </c>
      <c r="AB24" s="75">
        <v>19395439</v>
      </c>
      <c r="AC24" s="76">
        <v>1459046</v>
      </c>
      <c r="AD24" s="100">
        <v>2451</v>
      </c>
      <c r="AE24" s="28"/>
    </row>
    <row r="25" spans="1:31" s="29" customFormat="1" ht="11.25">
      <c r="A25" s="31">
        <v>19</v>
      </c>
      <c r="B25" s="89" t="s">
        <v>28</v>
      </c>
      <c r="C25" s="49" t="s">
        <v>140</v>
      </c>
      <c r="D25" s="51" t="s">
        <v>141</v>
      </c>
      <c r="E25" s="66">
        <v>42587</v>
      </c>
      <c r="F25" s="52" t="s">
        <v>7</v>
      </c>
      <c r="G25" s="53">
        <v>15</v>
      </c>
      <c r="H25" s="53">
        <v>15</v>
      </c>
      <c r="I25" s="70">
        <v>15</v>
      </c>
      <c r="J25" s="54" t="s">
        <v>38</v>
      </c>
      <c r="K25" s="55">
        <v>1</v>
      </c>
      <c r="L25" s="67">
        <v>2169.5</v>
      </c>
      <c r="M25" s="68">
        <v>150</v>
      </c>
      <c r="N25" s="67">
        <v>3995.5</v>
      </c>
      <c r="O25" s="68">
        <v>259</v>
      </c>
      <c r="P25" s="67">
        <v>3666.75</v>
      </c>
      <c r="Q25" s="68">
        <v>238</v>
      </c>
      <c r="R25" s="61">
        <f t="shared" si="0"/>
        <v>9831.75</v>
      </c>
      <c r="S25" s="62">
        <f t="shared" si="1"/>
        <v>647</v>
      </c>
      <c r="T25" s="63">
        <f t="shared" si="4"/>
        <v>43.13333333333333</v>
      </c>
      <c r="U25" s="64"/>
      <c r="V25" s="65"/>
      <c r="W25" s="72">
        <v>18317.5</v>
      </c>
      <c r="X25" s="73">
        <v>1333</v>
      </c>
      <c r="Y25" s="63">
        <f t="shared" si="5"/>
        <v>88.86666666666666</v>
      </c>
      <c r="Z25" s="80"/>
      <c r="AA25" s="81"/>
      <c r="AB25" s="77">
        <v>18317.5</v>
      </c>
      <c r="AC25" s="78">
        <v>1333</v>
      </c>
      <c r="AD25" s="100">
        <v>2618</v>
      </c>
      <c r="AE25" s="28"/>
    </row>
    <row r="26" spans="1:31" s="29" customFormat="1" ht="11.25">
      <c r="A26" s="31">
        <v>20</v>
      </c>
      <c r="B26" s="30"/>
      <c r="C26" s="49" t="s">
        <v>127</v>
      </c>
      <c r="D26" s="59" t="s">
        <v>126</v>
      </c>
      <c r="E26" s="66">
        <v>42580</v>
      </c>
      <c r="F26" s="52" t="s">
        <v>52</v>
      </c>
      <c r="G26" s="53">
        <v>6</v>
      </c>
      <c r="H26" s="53">
        <v>11</v>
      </c>
      <c r="I26" s="70">
        <v>11</v>
      </c>
      <c r="J26" s="54">
        <v>13</v>
      </c>
      <c r="K26" s="55">
        <v>2</v>
      </c>
      <c r="L26" s="67">
        <v>2682</v>
      </c>
      <c r="M26" s="68">
        <v>164</v>
      </c>
      <c r="N26" s="67">
        <v>3584</v>
      </c>
      <c r="O26" s="68">
        <v>221</v>
      </c>
      <c r="P26" s="67">
        <v>2953.25</v>
      </c>
      <c r="Q26" s="68">
        <v>187</v>
      </c>
      <c r="R26" s="61">
        <f t="shared" si="0"/>
        <v>9219.25</v>
      </c>
      <c r="S26" s="62">
        <f t="shared" si="1"/>
        <v>572</v>
      </c>
      <c r="T26" s="63">
        <f t="shared" si="4"/>
        <v>52</v>
      </c>
      <c r="U26" s="64">
        <v>935</v>
      </c>
      <c r="V26" s="65">
        <f aca="true" t="shared" si="6" ref="V26:V57">IF(U26&lt;&gt;0,-(U26-S26)/U26,"")</f>
        <v>-0.38823529411764707</v>
      </c>
      <c r="W26" s="72">
        <v>17302.25</v>
      </c>
      <c r="X26" s="73">
        <v>1173</v>
      </c>
      <c r="Y26" s="63">
        <f t="shared" si="5"/>
        <v>106.63636363636364</v>
      </c>
      <c r="Z26" s="80">
        <v>1902</v>
      </c>
      <c r="AA26" s="81">
        <f aca="true" t="shared" si="7" ref="AA26:AA57">IF(Z26&lt;&gt;0,-(Z26-X26)/Z26,"")</f>
        <v>-0.3832807570977918</v>
      </c>
      <c r="AB26" s="77">
        <v>46052.25</v>
      </c>
      <c r="AC26" s="78">
        <v>3240</v>
      </c>
      <c r="AD26" s="100">
        <v>2610</v>
      </c>
      <c r="AE26" s="28"/>
    </row>
    <row r="27" spans="1:31" s="29" customFormat="1" ht="11.25">
      <c r="A27" s="31">
        <v>21</v>
      </c>
      <c r="B27" s="30"/>
      <c r="C27" s="50" t="s">
        <v>103</v>
      </c>
      <c r="D27" s="56" t="s">
        <v>104</v>
      </c>
      <c r="E27" s="82">
        <v>42552</v>
      </c>
      <c r="F27" s="52" t="s">
        <v>46</v>
      </c>
      <c r="G27" s="57">
        <v>123</v>
      </c>
      <c r="H27" s="57">
        <v>8</v>
      </c>
      <c r="I27" s="70">
        <v>8</v>
      </c>
      <c r="J27" s="53">
        <v>30</v>
      </c>
      <c r="K27" s="55">
        <v>6</v>
      </c>
      <c r="L27" s="67">
        <v>2365</v>
      </c>
      <c r="M27" s="68">
        <v>205</v>
      </c>
      <c r="N27" s="67">
        <v>3133</v>
      </c>
      <c r="O27" s="68">
        <v>262</v>
      </c>
      <c r="P27" s="67">
        <v>4334</v>
      </c>
      <c r="Q27" s="68">
        <v>351</v>
      </c>
      <c r="R27" s="61">
        <f t="shared" si="0"/>
        <v>9832</v>
      </c>
      <c r="S27" s="62">
        <f t="shared" si="1"/>
        <v>818</v>
      </c>
      <c r="T27" s="63">
        <f t="shared" si="4"/>
        <v>102.25</v>
      </c>
      <c r="U27" s="64">
        <v>2742</v>
      </c>
      <c r="V27" s="65">
        <f t="shared" si="6"/>
        <v>-0.7016776075857039</v>
      </c>
      <c r="W27" s="72">
        <v>17266</v>
      </c>
      <c r="X27" s="74">
        <v>1552</v>
      </c>
      <c r="Y27" s="63">
        <f t="shared" si="5"/>
        <v>194</v>
      </c>
      <c r="Z27" s="58">
        <v>5791</v>
      </c>
      <c r="AA27" s="81">
        <f t="shared" si="7"/>
        <v>-0.7319979278190295</v>
      </c>
      <c r="AB27" s="75">
        <v>1377802</v>
      </c>
      <c r="AC27" s="76">
        <v>116366</v>
      </c>
      <c r="AD27" s="100">
        <v>2579</v>
      </c>
      <c r="AE27" s="28"/>
    </row>
    <row r="28" spans="1:31" s="29" customFormat="1" ht="11.25">
      <c r="A28" s="31">
        <v>22</v>
      </c>
      <c r="B28" s="30"/>
      <c r="C28" s="49" t="s">
        <v>53</v>
      </c>
      <c r="D28" s="51" t="s">
        <v>53</v>
      </c>
      <c r="E28" s="66">
        <v>42384</v>
      </c>
      <c r="F28" s="52" t="s">
        <v>7</v>
      </c>
      <c r="G28" s="53">
        <v>340</v>
      </c>
      <c r="H28" s="53">
        <v>2</v>
      </c>
      <c r="I28" s="70">
        <v>2</v>
      </c>
      <c r="J28" s="54">
        <v>1</v>
      </c>
      <c r="K28" s="55">
        <v>19</v>
      </c>
      <c r="L28" s="67">
        <v>0</v>
      </c>
      <c r="M28" s="68">
        <v>0</v>
      </c>
      <c r="N28" s="67">
        <v>0</v>
      </c>
      <c r="O28" s="68">
        <v>0</v>
      </c>
      <c r="P28" s="67">
        <v>0</v>
      </c>
      <c r="Q28" s="68">
        <v>0</v>
      </c>
      <c r="R28" s="61">
        <f t="shared" si="0"/>
        <v>0</v>
      </c>
      <c r="S28" s="62">
        <f t="shared" si="1"/>
        <v>0</v>
      </c>
      <c r="T28" s="63">
        <f t="shared" si="4"/>
        <v>0</v>
      </c>
      <c r="U28" s="64">
        <v>95</v>
      </c>
      <c r="V28" s="65">
        <f t="shared" si="6"/>
        <v>-1</v>
      </c>
      <c r="W28" s="72">
        <v>16751.7</v>
      </c>
      <c r="X28" s="73">
        <v>2394</v>
      </c>
      <c r="Y28" s="63">
        <f t="shared" si="5"/>
        <v>1197</v>
      </c>
      <c r="Z28" s="80">
        <v>437</v>
      </c>
      <c r="AA28" s="81">
        <f t="shared" si="7"/>
        <v>4.478260869565218</v>
      </c>
      <c r="AB28" s="77">
        <v>23105093.5</v>
      </c>
      <c r="AC28" s="78">
        <v>2066759</v>
      </c>
      <c r="AD28" s="100">
        <v>2402</v>
      </c>
      <c r="AE28" s="28"/>
    </row>
    <row r="29" spans="1:31" s="29" customFormat="1" ht="11.25">
      <c r="A29" s="31">
        <v>23</v>
      </c>
      <c r="B29" s="30"/>
      <c r="C29" s="49" t="s">
        <v>100</v>
      </c>
      <c r="D29" s="51" t="s">
        <v>101</v>
      </c>
      <c r="E29" s="66">
        <v>42551</v>
      </c>
      <c r="F29" s="52" t="s">
        <v>1</v>
      </c>
      <c r="G29" s="53">
        <v>250</v>
      </c>
      <c r="H29" s="53">
        <v>19</v>
      </c>
      <c r="I29" s="70">
        <v>19</v>
      </c>
      <c r="J29" s="53">
        <v>45</v>
      </c>
      <c r="K29" s="55">
        <v>6</v>
      </c>
      <c r="L29" s="67">
        <v>1902.75</v>
      </c>
      <c r="M29" s="68">
        <v>143</v>
      </c>
      <c r="N29" s="67">
        <v>2711.25</v>
      </c>
      <c r="O29" s="68">
        <v>220</v>
      </c>
      <c r="P29" s="67">
        <v>3567.75</v>
      </c>
      <c r="Q29" s="68">
        <v>286</v>
      </c>
      <c r="R29" s="61">
        <f t="shared" si="0"/>
        <v>8181.75</v>
      </c>
      <c r="S29" s="62">
        <f t="shared" si="1"/>
        <v>649</v>
      </c>
      <c r="T29" s="63">
        <f t="shared" si="4"/>
        <v>34.1578947368421</v>
      </c>
      <c r="U29" s="64">
        <v>1992</v>
      </c>
      <c r="V29" s="65">
        <f t="shared" si="6"/>
        <v>-0.6741967871485943</v>
      </c>
      <c r="W29" s="72">
        <v>16598</v>
      </c>
      <c r="X29" s="73">
        <v>1447</v>
      </c>
      <c r="Y29" s="63">
        <f t="shared" si="5"/>
        <v>76.15789473684211</v>
      </c>
      <c r="Z29" s="80">
        <v>3855</v>
      </c>
      <c r="AA29" s="81">
        <f t="shared" si="7"/>
        <v>-0.6246433203631647</v>
      </c>
      <c r="AB29" s="79">
        <v>1600924.73</v>
      </c>
      <c r="AC29" s="80">
        <v>134654</v>
      </c>
      <c r="AD29" s="100">
        <v>2592</v>
      </c>
      <c r="AE29" s="28"/>
    </row>
    <row r="30" spans="1:31" s="29" customFormat="1" ht="11.25">
      <c r="A30" s="31">
        <v>24</v>
      </c>
      <c r="B30" s="30"/>
      <c r="C30" s="49" t="s">
        <v>120</v>
      </c>
      <c r="D30" s="59" t="s">
        <v>121</v>
      </c>
      <c r="E30" s="66">
        <v>42573</v>
      </c>
      <c r="F30" s="52" t="s">
        <v>52</v>
      </c>
      <c r="G30" s="53">
        <v>16</v>
      </c>
      <c r="H30" s="53">
        <v>11</v>
      </c>
      <c r="I30" s="70">
        <v>11</v>
      </c>
      <c r="J30" s="54">
        <v>13</v>
      </c>
      <c r="K30" s="55">
        <v>3</v>
      </c>
      <c r="L30" s="67">
        <v>1730.75</v>
      </c>
      <c r="M30" s="68">
        <v>106</v>
      </c>
      <c r="N30" s="67">
        <v>3010.5</v>
      </c>
      <c r="O30" s="68">
        <v>174</v>
      </c>
      <c r="P30" s="67">
        <v>3029.5</v>
      </c>
      <c r="Q30" s="68">
        <v>191</v>
      </c>
      <c r="R30" s="61">
        <f t="shared" si="0"/>
        <v>7770.75</v>
      </c>
      <c r="S30" s="62">
        <f t="shared" si="1"/>
        <v>471</v>
      </c>
      <c r="T30" s="63">
        <f t="shared" si="4"/>
        <v>42.81818181818182</v>
      </c>
      <c r="U30" s="64">
        <v>661</v>
      </c>
      <c r="V30" s="65">
        <f t="shared" si="6"/>
        <v>-0.2874432677760968</v>
      </c>
      <c r="W30" s="72">
        <v>12826.75</v>
      </c>
      <c r="X30" s="73">
        <v>805</v>
      </c>
      <c r="Y30" s="63"/>
      <c r="Z30" s="80">
        <v>1317</v>
      </c>
      <c r="AA30" s="81">
        <f t="shared" si="7"/>
        <v>-0.38876233864844345</v>
      </c>
      <c r="AB30" s="77">
        <v>65104.5</v>
      </c>
      <c r="AC30" s="78">
        <v>4381</v>
      </c>
      <c r="AD30" s="100">
        <v>2604</v>
      </c>
      <c r="AE30" s="28"/>
    </row>
    <row r="31" spans="1:31" s="29" customFormat="1" ht="11.25">
      <c r="A31" s="31">
        <v>25</v>
      </c>
      <c r="B31" s="30"/>
      <c r="C31" s="49" t="s">
        <v>58</v>
      </c>
      <c r="D31" s="51" t="s">
        <v>59</v>
      </c>
      <c r="E31" s="66">
        <v>42405</v>
      </c>
      <c r="F31" s="52" t="s">
        <v>48</v>
      </c>
      <c r="G31" s="53">
        <v>78</v>
      </c>
      <c r="H31" s="53">
        <v>1</v>
      </c>
      <c r="I31" s="70">
        <v>1</v>
      </c>
      <c r="J31" s="54">
        <v>2</v>
      </c>
      <c r="K31" s="55">
        <v>8</v>
      </c>
      <c r="L31" s="67">
        <v>0</v>
      </c>
      <c r="M31" s="68">
        <v>0</v>
      </c>
      <c r="N31" s="67">
        <v>0</v>
      </c>
      <c r="O31" s="68">
        <v>0</v>
      </c>
      <c r="P31" s="67">
        <v>0</v>
      </c>
      <c r="Q31" s="68">
        <v>0</v>
      </c>
      <c r="R31" s="61">
        <f t="shared" si="0"/>
        <v>0</v>
      </c>
      <c r="S31" s="62">
        <f t="shared" si="1"/>
        <v>0</v>
      </c>
      <c r="T31" s="63">
        <f t="shared" si="4"/>
        <v>0</v>
      </c>
      <c r="U31" s="64">
        <v>102</v>
      </c>
      <c r="V31" s="65">
        <f t="shared" si="6"/>
        <v>-1</v>
      </c>
      <c r="W31" s="72">
        <v>11860</v>
      </c>
      <c r="X31" s="73">
        <v>1186</v>
      </c>
      <c r="Y31" s="63">
        <f aca="true" t="shared" si="8" ref="Y31:Y67">X31/I31</f>
        <v>1186</v>
      </c>
      <c r="Z31" s="80">
        <v>191</v>
      </c>
      <c r="AA31" s="81">
        <f t="shared" si="7"/>
        <v>5.209424083769633</v>
      </c>
      <c r="AB31" s="77">
        <v>1012272</v>
      </c>
      <c r="AC31" s="78">
        <v>80180</v>
      </c>
      <c r="AD31" s="100">
        <v>2417</v>
      </c>
      <c r="AE31" s="28"/>
    </row>
    <row r="32" spans="1:31" s="29" customFormat="1" ht="11.25">
      <c r="A32" s="31">
        <v>26</v>
      </c>
      <c r="B32" s="30"/>
      <c r="C32" s="50" t="s">
        <v>94</v>
      </c>
      <c r="D32" s="56" t="s">
        <v>96</v>
      </c>
      <c r="E32" s="82">
        <v>42545</v>
      </c>
      <c r="F32" s="52" t="s">
        <v>4</v>
      </c>
      <c r="G32" s="57">
        <v>317</v>
      </c>
      <c r="H32" s="57">
        <v>4</v>
      </c>
      <c r="I32" s="70">
        <v>4</v>
      </c>
      <c r="J32" s="54">
        <v>17</v>
      </c>
      <c r="K32" s="55">
        <v>7</v>
      </c>
      <c r="L32" s="67">
        <v>1727.5</v>
      </c>
      <c r="M32" s="68">
        <v>85</v>
      </c>
      <c r="N32" s="67">
        <v>2228.5</v>
      </c>
      <c r="O32" s="68">
        <v>109</v>
      </c>
      <c r="P32" s="67">
        <v>1964</v>
      </c>
      <c r="Q32" s="68">
        <v>97</v>
      </c>
      <c r="R32" s="61">
        <f t="shared" si="0"/>
        <v>5920</v>
      </c>
      <c r="S32" s="62">
        <f t="shared" si="1"/>
        <v>291</v>
      </c>
      <c r="T32" s="63">
        <f t="shared" si="4"/>
        <v>72.75</v>
      </c>
      <c r="U32" s="64">
        <v>1190</v>
      </c>
      <c r="V32" s="65">
        <f t="shared" si="6"/>
        <v>-0.7554621848739496</v>
      </c>
      <c r="W32" s="72">
        <v>10794.75</v>
      </c>
      <c r="X32" s="73">
        <v>605</v>
      </c>
      <c r="Y32" s="63">
        <f t="shared" si="8"/>
        <v>151.25</v>
      </c>
      <c r="Z32" s="58">
        <v>2299</v>
      </c>
      <c r="AA32" s="81">
        <f t="shared" si="7"/>
        <v>-0.7368421052631579</v>
      </c>
      <c r="AB32" s="75">
        <v>3056675.3299999996</v>
      </c>
      <c r="AC32" s="76">
        <v>236530</v>
      </c>
      <c r="AD32" s="100">
        <v>2550</v>
      </c>
      <c r="AE32" s="28"/>
    </row>
    <row r="33" spans="1:31" s="29" customFormat="1" ht="11.25">
      <c r="A33" s="31">
        <v>27</v>
      </c>
      <c r="B33" s="30"/>
      <c r="C33" s="50" t="s">
        <v>83</v>
      </c>
      <c r="D33" s="56" t="s">
        <v>84</v>
      </c>
      <c r="E33" s="82">
        <v>42531</v>
      </c>
      <c r="F33" s="52" t="s">
        <v>46</v>
      </c>
      <c r="G33" s="57">
        <v>295</v>
      </c>
      <c r="H33" s="57">
        <v>7</v>
      </c>
      <c r="I33" s="70">
        <v>7</v>
      </c>
      <c r="J33" s="53">
        <v>11</v>
      </c>
      <c r="K33" s="55">
        <v>9</v>
      </c>
      <c r="L33" s="67">
        <v>652</v>
      </c>
      <c r="M33" s="68">
        <v>49</v>
      </c>
      <c r="N33" s="67">
        <v>1998</v>
      </c>
      <c r="O33" s="68">
        <v>173</v>
      </c>
      <c r="P33" s="67">
        <v>2237</v>
      </c>
      <c r="Q33" s="68">
        <v>196</v>
      </c>
      <c r="R33" s="61">
        <f t="shared" si="0"/>
        <v>4887</v>
      </c>
      <c r="S33" s="62">
        <f t="shared" si="1"/>
        <v>418</v>
      </c>
      <c r="T33" s="63">
        <f t="shared" si="4"/>
        <v>59.714285714285715</v>
      </c>
      <c r="U33" s="64">
        <v>924</v>
      </c>
      <c r="V33" s="65">
        <f t="shared" si="6"/>
        <v>-0.5476190476190477</v>
      </c>
      <c r="W33" s="72">
        <v>7578</v>
      </c>
      <c r="X33" s="74">
        <v>654</v>
      </c>
      <c r="Y33" s="63">
        <f t="shared" si="8"/>
        <v>93.42857142857143</v>
      </c>
      <c r="Z33" s="58">
        <v>1649</v>
      </c>
      <c r="AA33" s="81">
        <f t="shared" si="7"/>
        <v>-0.6033959975742874</v>
      </c>
      <c r="AB33" s="75">
        <v>4241721</v>
      </c>
      <c r="AC33" s="76">
        <v>353447</v>
      </c>
      <c r="AD33" s="100">
        <v>2578</v>
      </c>
      <c r="AE33" s="28"/>
    </row>
    <row r="34" spans="1:31" s="29" customFormat="1" ht="11.25">
      <c r="A34" s="31">
        <v>28</v>
      </c>
      <c r="B34" s="30"/>
      <c r="C34" s="49" t="s">
        <v>109</v>
      </c>
      <c r="D34" s="51" t="s">
        <v>110</v>
      </c>
      <c r="E34" s="66">
        <v>42566</v>
      </c>
      <c r="F34" s="52" t="s">
        <v>50</v>
      </c>
      <c r="G34" s="53">
        <v>107</v>
      </c>
      <c r="H34" s="53">
        <v>8</v>
      </c>
      <c r="I34" s="70">
        <v>8</v>
      </c>
      <c r="J34" s="54">
        <v>41</v>
      </c>
      <c r="K34" s="55">
        <v>4</v>
      </c>
      <c r="L34" s="67">
        <v>722.5</v>
      </c>
      <c r="M34" s="68">
        <v>50</v>
      </c>
      <c r="N34" s="67">
        <v>960.5</v>
      </c>
      <c r="O34" s="68">
        <v>56</v>
      </c>
      <c r="P34" s="67">
        <v>1747</v>
      </c>
      <c r="Q34" s="68">
        <v>110</v>
      </c>
      <c r="R34" s="61">
        <f t="shared" si="0"/>
        <v>3430</v>
      </c>
      <c r="S34" s="62">
        <f t="shared" si="1"/>
        <v>216</v>
      </c>
      <c r="T34" s="63">
        <f t="shared" si="4"/>
        <v>27</v>
      </c>
      <c r="U34" s="64">
        <v>2492</v>
      </c>
      <c r="V34" s="65">
        <f t="shared" si="6"/>
        <v>-0.913322632423756</v>
      </c>
      <c r="W34" s="72">
        <v>7464.5</v>
      </c>
      <c r="X34" s="74">
        <v>495</v>
      </c>
      <c r="Y34" s="63">
        <f t="shared" si="8"/>
        <v>61.875</v>
      </c>
      <c r="Z34" s="80">
        <v>5276</v>
      </c>
      <c r="AA34" s="81">
        <f t="shared" si="7"/>
        <v>-0.9061789234268385</v>
      </c>
      <c r="AB34" s="75">
        <v>365575.12000000005</v>
      </c>
      <c r="AC34" s="76">
        <v>31970</v>
      </c>
      <c r="AD34" s="100">
        <v>2599</v>
      </c>
      <c r="AE34" s="28"/>
    </row>
    <row r="35" spans="1:31" s="29" customFormat="1" ht="11.25">
      <c r="A35" s="31">
        <v>29</v>
      </c>
      <c r="B35" s="30"/>
      <c r="C35" s="49" t="s">
        <v>60</v>
      </c>
      <c r="D35" s="51" t="s">
        <v>60</v>
      </c>
      <c r="E35" s="66">
        <v>42440</v>
      </c>
      <c r="F35" s="52" t="s">
        <v>7</v>
      </c>
      <c r="G35" s="53">
        <v>302</v>
      </c>
      <c r="H35" s="53">
        <v>2</v>
      </c>
      <c r="I35" s="70">
        <v>2</v>
      </c>
      <c r="J35" s="54">
        <v>1</v>
      </c>
      <c r="K35" s="55">
        <v>12</v>
      </c>
      <c r="L35" s="67">
        <v>0</v>
      </c>
      <c r="M35" s="68">
        <v>0</v>
      </c>
      <c r="N35" s="67">
        <v>0</v>
      </c>
      <c r="O35" s="68">
        <v>0</v>
      </c>
      <c r="P35" s="67">
        <v>0</v>
      </c>
      <c r="Q35" s="68">
        <v>0</v>
      </c>
      <c r="R35" s="61">
        <f t="shared" si="0"/>
        <v>0</v>
      </c>
      <c r="S35" s="62">
        <f t="shared" si="1"/>
        <v>0</v>
      </c>
      <c r="T35" s="63">
        <f t="shared" si="4"/>
        <v>0</v>
      </c>
      <c r="U35" s="64">
        <v>0</v>
      </c>
      <c r="V35" s="65">
        <f t="shared" si="6"/>
      </c>
      <c r="W35" s="72">
        <v>7434.75</v>
      </c>
      <c r="X35" s="73">
        <v>1016</v>
      </c>
      <c r="Y35" s="63">
        <f t="shared" si="8"/>
        <v>508</v>
      </c>
      <c r="Z35" s="80">
        <v>855</v>
      </c>
      <c r="AA35" s="81">
        <f t="shared" si="7"/>
        <v>0.18830409356725147</v>
      </c>
      <c r="AB35" s="77">
        <v>4773056.37</v>
      </c>
      <c r="AC35" s="78">
        <v>413859</v>
      </c>
      <c r="AD35" s="100">
        <v>2433</v>
      </c>
      <c r="AE35" s="28"/>
    </row>
    <row r="36" spans="1:31" s="29" customFormat="1" ht="11.25">
      <c r="A36" s="31">
        <v>30</v>
      </c>
      <c r="B36" s="27"/>
      <c r="C36" s="50" t="s">
        <v>43</v>
      </c>
      <c r="D36" s="56" t="s">
        <v>43</v>
      </c>
      <c r="E36" s="82">
        <v>42363</v>
      </c>
      <c r="F36" s="52" t="s">
        <v>47</v>
      </c>
      <c r="G36" s="57">
        <v>120</v>
      </c>
      <c r="H36" s="57">
        <v>1</v>
      </c>
      <c r="I36" s="70">
        <v>1</v>
      </c>
      <c r="J36" s="53">
        <v>1</v>
      </c>
      <c r="K36" s="55">
        <v>11</v>
      </c>
      <c r="L36" s="67">
        <v>0</v>
      </c>
      <c r="M36" s="68">
        <v>0</v>
      </c>
      <c r="N36" s="67">
        <v>0</v>
      </c>
      <c r="O36" s="68">
        <v>0</v>
      </c>
      <c r="P36" s="67">
        <v>0</v>
      </c>
      <c r="Q36" s="68">
        <v>0</v>
      </c>
      <c r="R36" s="61">
        <f t="shared" si="0"/>
        <v>0</v>
      </c>
      <c r="S36" s="62">
        <f t="shared" si="1"/>
        <v>0</v>
      </c>
      <c r="T36" s="63">
        <f t="shared" si="4"/>
        <v>0</v>
      </c>
      <c r="U36" s="64">
        <v>286</v>
      </c>
      <c r="V36" s="65">
        <f t="shared" si="6"/>
        <v>-1</v>
      </c>
      <c r="W36" s="72">
        <v>5952</v>
      </c>
      <c r="X36" s="73">
        <v>396</v>
      </c>
      <c r="Y36" s="63">
        <f t="shared" si="8"/>
        <v>396</v>
      </c>
      <c r="Z36" s="58">
        <v>391</v>
      </c>
      <c r="AA36" s="81">
        <f t="shared" si="7"/>
        <v>0.01278772378516624</v>
      </c>
      <c r="AB36" s="75">
        <v>16805210</v>
      </c>
      <c r="AC36" s="76">
        <v>1465092</v>
      </c>
      <c r="AD36" s="100">
        <v>2377</v>
      </c>
      <c r="AE36" s="28"/>
    </row>
    <row r="37" spans="1:31" s="29" customFormat="1" ht="11.25">
      <c r="A37" s="31">
        <v>31</v>
      </c>
      <c r="B37" s="30"/>
      <c r="C37" s="50" t="s">
        <v>92</v>
      </c>
      <c r="D37" s="56" t="s">
        <v>93</v>
      </c>
      <c r="E37" s="82">
        <v>42545</v>
      </c>
      <c r="F37" s="52" t="s">
        <v>46</v>
      </c>
      <c r="G37" s="57">
        <v>317</v>
      </c>
      <c r="H37" s="57">
        <v>3</v>
      </c>
      <c r="I37" s="70">
        <v>3</v>
      </c>
      <c r="J37" s="53">
        <v>25</v>
      </c>
      <c r="K37" s="55">
        <v>7</v>
      </c>
      <c r="L37" s="67">
        <v>748</v>
      </c>
      <c r="M37" s="68">
        <v>61</v>
      </c>
      <c r="N37" s="67">
        <v>1200</v>
      </c>
      <c r="O37" s="68">
        <v>93</v>
      </c>
      <c r="P37" s="67">
        <v>1453</v>
      </c>
      <c r="Q37" s="68">
        <v>112</v>
      </c>
      <c r="R37" s="61">
        <f t="shared" si="0"/>
        <v>3401</v>
      </c>
      <c r="S37" s="62">
        <f t="shared" si="1"/>
        <v>266</v>
      </c>
      <c r="T37" s="63">
        <f t="shared" si="4"/>
        <v>88.66666666666667</v>
      </c>
      <c r="U37" s="64">
        <v>1205</v>
      </c>
      <c r="V37" s="65">
        <f t="shared" si="6"/>
        <v>-0.779253112033195</v>
      </c>
      <c r="W37" s="72">
        <v>5718</v>
      </c>
      <c r="X37" s="74">
        <v>490</v>
      </c>
      <c r="Y37" s="63">
        <f t="shared" si="8"/>
        <v>163.33333333333334</v>
      </c>
      <c r="Z37" s="58">
        <v>2431</v>
      </c>
      <c r="AA37" s="81">
        <f t="shared" si="7"/>
        <v>-0.7984368572603867</v>
      </c>
      <c r="AB37" s="75">
        <v>3211598</v>
      </c>
      <c r="AC37" s="76">
        <v>281805</v>
      </c>
      <c r="AD37" s="100">
        <v>2516</v>
      </c>
      <c r="AE37" s="28"/>
    </row>
    <row r="38" spans="1:31" s="29" customFormat="1" ht="11.25">
      <c r="A38" s="31">
        <v>32</v>
      </c>
      <c r="B38" s="27"/>
      <c r="C38" s="50" t="s">
        <v>85</v>
      </c>
      <c r="D38" s="56" t="s">
        <v>86</v>
      </c>
      <c r="E38" s="82">
        <v>42531</v>
      </c>
      <c r="F38" s="52" t="s">
        <v>47</v>
      </c>
      <c r="G38" s="57">
        <v>184</v>
      </c>
      <c r="H38" s="57">
        <v>2</v>
      </c>
      <c r="I38" s="70">
        <v>2</v>
      </c>
      <c r="J38" s="53">
        <v>6</v>
      </c>
      <c r="K38" s="55">
        <v>9</v>
      </c>
      <c r="L38" s="67">
        <v>718</v>
      </c>
      <c r="M38" s="68">
        <v>50</v>
      </c>
      <c r="N38" s="67">
        <v>1201</v>
      </c>
      <c r="O38" s="68">
        <v>75</v>
      </c>
      <c r="P38" s="67">
        <v>1124</v>
      </c>
      <c r="Q38" s="68">
        <v>80</v>
      </c>
      <c r="R38" s="61">
        <f t="shared" si="0"/>
        <v>3043</v>
      </c>
      <c r="S38" s="62">
        <f t="shared" si="1"/>
        <v>205</v>
      </c>
      <c r="T38" s="63">
        <f t="shared" si="4"/>
        <v>102.5</v>
      </c>
      <c r="U38" s="64">
        <v>346</v>
      </c>
      <c r="V38" s="65">
        <f t="shared" si="6"/>
        <v>-0.407514450867052</v>
      </c>
      <c r="W38" s="72">
        <v>5667</v>
      </c>
      <c r="X38" s="73">
        <v>424</v>
      </c>
      <c r="Y38" s="63">
        <f t="shared" si="8"/>
        <v>212</v>
      </c>
      <c r="Z38" s="58">
        <v>770</v>
      </c>
      <c r="AA38" s="81">
        <f t="shared" si="7"/>
        <v>-0.44935064935064933</v>
      </c>
      <c r="AB38" s="75">
        <v>2063421</v>
      </c>
      <c r="AC38" s="76">
        <v>177378</v>
      </c>
      <c r="AD38" s="100">
        <v>2574</v>
      </c>
      <c r="AE38" s="28"/>
    </row>
    <row r="39" spans="1:31" s="29" customFormat="1" ht="11.25">
      <c r="A39" s="31">
        <v>33</v>
      </c>
      <c r="B39" s="30"/>
      <c r="C39" s="49" t="s">
        <v>113</v>
      </c>
      <c r="D39" s="51" t="s">
        <v>33</v>
      </c>
      <c r="E39" s="66">
        <v>42566</v>
      </c>
      <c r="F39" s="52" t="s">
        <v>30</v>
      </c>
      <c r="G39" s="53">
        <v>58</v>
      </c>
      <c r="H39" s="53">
        <v>2</v>
      </c>
      <c r="I39" s="70">
        <v>2</v>
      </c>
      <c r="J39" s="53">
        <v>13</v>
      </c>
      <c r="K39" s="55">
        <v>4</v>
      </c>
      <c r="L39" s="67">
        <v>394</v>
      </c>
      <c r="M39" s="68">
        <v>21</v>
      </c>
      <c r="N39" s="67">
        <v>475</v>
      </c>
      <c r="O39" s="68">
        <v>42</v>
      </c>
      <c r="P39" s="67">
        <v>794</v>
      </c>
      <c r="Q39" s="68">
        <v>55</v>
      </c>
      <c r="R39" s="61">
        <f t="shared" si="0"/>
        <v>1663</v>
      </c>
      <c r="S39" s="62">
        <f t="shared" si="1"/>
        <v>118</v>
      </c>
      <c r="T39" s="63">
        <f t="shared" si="4"/>
        <v>59</v>
      </c>
      <c r="U39" s="64">
        <v>624</v>
      </c>
      <c r="V39" s="65">
        <f t="shared" si="6"/>
        <v>-0.8108974358974359</v>
      </c>
      <c r="W39" s="72">
        <v>3483.5</v>
      </c>
      <c r="X39" s="73">
        <v>285</v>
      </c>
      <c r="Y39" s="63">
        <f t="shared" si="8"/>
        <v>142.5</v>
      </c>
      <c r="Z39" s="80">
        <v>1495</v>
      </c>
      <c r="AA39" s="81">
        <f t="shared" si="7"/>
        <v>-0.8093645484949833</v>
      </c>
      <c r="AB39" s="79">
        <v>192462.74</v>
      </c>
      <c r="AC39" s="80">
        <v>15369</v>
      </c>
      <c r="AD39" s="100">
        <v>2601</v>
      </c>
      <c r="AE39" s="28"/>
    </row>
    <row r="40" spans="1:31" s="29" customFormat="1" ht="11.25">
      <c r="A40" s="31">
        <v>34</v>
      </c>
      <c r="B40" s="30"/>
      <c r="C40" s="49" t="s">
        <v>116</v>
      </c>
      <c r="D40" s="51" t="s">
        <v>117</v>
      </c>
      <c r="E40" s="66">
        <v>42573</v>
      </c>
      <c r="F40" s="52" t="s">
        <v>7</v>
      </c>
      <c r="G40" s="53">
        <v>159</v>
      </c>
      <c r="H40" s="53">
        <v>12</v>
      </c>
      <c r="I40" s="70">
        <v>12</v>
      </c>
      <c r="J40" s="54">
        <v>102</v>
      </c>
      <c r="K40" s="55">
        <v>3</v>
      </c>
      <c r="L40" s="67">
        <v>254</v>
      </c>
      <c r="M40" s="68">
        <v>29</v>
      </c>
      <c r="N40" s="67">
        <v>371</v>
      </c>
      <c r="O40" s="68">
        <v>39</v>
      </c>
      <c r="P40" s="67">
        <v>512</v>
      </c>
      <c r="Q40" s="68">
        <v>57</v>
      </c>
      <c r="R40" s="61">
        <f t="shared" si="0"/>
        <v>1137</v>
      </c>
      <c r="S40" s="62">
        <f t="shared" si="1"/>
        <v>125</v>
      </c>
      <c r="T40" s="63">
        <f t="shared" si="4"/>
        <v>10.416666666666666</v>
      </c>
      <c r="U40" s="64">
        <v>1932</v>
      </c>
      <c r="V40" s="65">
        <f t="shared" si="6"/>
        <v>-0.9353002070393375</v>
      </c>
      <c r="W40" s="72">
        <v>2888</v>
      </c>
      <c r="X40" s="73">
        <v>336</v>
      </c>
      <c r="Y40" s="63">
        <f t="shared" si="8"/>
        <v>28</v>
      </c>
      <c r="Z40" s="80">
        <v>3845</v>
      </c>
      <c r="AA40" s="81">
        <f t="shared" si="7"/>
        <v>-0.9126137841352405</v>
      </c>
      <c r="AB40" s="77">
        <v>166003.66</v>
      </c>
      <c r="AC40" s="78">
        <v>15888</v>
      </c>
      <c r="AD40" s="100">
        <v>2608</v>
      </c>
      <c r="AE40" s="28"/>
    </row>
    <row r="41" spans="1:31" s="29" customFormat="1" ht="11.25">
      <c r="A41" s="31">
        <v>35</v>
      </c>
      <c r="B41" s="30"/>
      <c r="C41" s="49" t="s">
        <v>32</v>
      </c>
      <c r="D41" s="51" t="s">
        <v>32</v>
      </c>
      <c r="E41" s="66">
        <v>41852</v>
      </c>
      <c r="F41" s="52" t="s">
        <v>52</v>
      </c>
      <c r="G41" s="53">
        <v>10</v>
      </c>
      <c r="H41" s="53">
        <v>1</v>
      </c>
      <c r="I41" s="70">
        <v>1</v>
      </c>
      <c r="J41" s="54" t="s">
        <v>38</v>
      </c>
      <c r="K41" s="55">
        <v>10</v>
      </c>
      <c r="L41" s="67">
        <v>0</v>
      </c>
      <c r="M41" s="68">
        <v>0</v>
      </c>
      <c r="N41" s="67">
        <v>0</v>
      </c>
      <c r="O41" s="68">
        <v>0</v>
      </c>
      <c r="P41" s="67">
        <v>0</v>
      </c>
      <c r="Q41" s="68">
        <v>0</v>
      </c>
      <c r="R41" s="61">
        <f t="shared" si="0"/>
        <v>0</v>
      </c>
      <c r="S41" s="62">
        <f t="shared" si="1"/>
        <v>0</v>
      </c>
      <c r="T41" s="63">
        <f t="shared" si="4"/>
        <v>0</v>
      </c>
      <c r="U41" s="64">
        <v>0</v>
      </c>
      <c r="V41" s="65">
        <f t="shared" si="6"/>
      </c>
      <c r="W41" s="72">
        <v>2851.2</v>
      </c>
      <c r="X41" s="73">
        <v>570</v>
      </c>
      <c r="Y41" s="63">
        <f t="shared" si="8"/>
        <v>570</v>
      </c>
      <c r="Z41" s="80">
        <v>54</v>
      </c>
      <c r="AA41" s="81">
        <f t="shared" si="7"/>
        <v>9.555555555555555</v>
      </c>
      <c r="AB41" s="77">
        <v>40515.7</v>
      </c>
      <c r="AC41" s="78">
        <v>3560</v>
      </c>
      <c r="AD41" s="100">
        <v>1870</v>
      </c>
      <c r="AE41" s="28"/>
    </row>
    <row r="42" spans="1:31" s="29" customFormat="1" ht="11.25">
      <c r="A42" s="31">
        <v>36</v>
      </c>
      <c r="B42" s="30"/>
      <c r="C42" s="49" t="s">
        <v>122</v>
      </c>
      <c r="D42" s="51" t="s">
        <v>123</v>
      </c>
      <c r="E42" s="66">
        <v>42573</v>
      </c>
      <c r="F42" s="52" t="s">
        <v>48</v>
      </c>
      <c r="G42" s="53">
        <v>87</v>
      </c>
      <c r="H42" s="53">
        <v>2</v>
      </c>
      <c r="I42" s="70">
        <v>2</v>
      </c>
      <c r="J42" s="54">
        <v>32</v>
      </c>
      <c r="K42" s="55">
        <v>3</v>
      </c>
      <c r="L42" s="67">
        <v>462.5</v>
      </c>
      <c r="M42" s="68">
        <v>33</v>
      </c>
      <c r="N42" s="67">
        <v>481</v>
      </c>
      <c r="O42" s="68">
        <v>27</v>
      </c>
      <c r="P42" s="67">
        <v>843.5</v>
      </c>
      <c r="Q42" s="68">
        <v>42</v>
      </c>
      <c r="R42" s="61">
        <f t="shared" si="0"/>
        <v>1787</v>
      </c>
      <c r="S42" s="62">
        <f t="shared" si="1"/>
        <v>102</v>
      </c>
      <c r="T42" s="63">
        <f t="shared" si="4"/>
        <v>51</v>
      </c>
      <c r="U42" s="64">
        <v>861</v>
      </c>
      <c r="V42" s="65">
        <f t="shared" si="6"/>
        <v>-0.8815331010452961</v>
      </c>
      <c r="W42" s="72">
        <v>2558.5</v>
      </c>
      <c r="X42" s="73">
        <v>144</v>
      </c>
      <c r="Y42" s="63">
        <f t="shared" si="8"/>
        <v>72</v>
      </c>
      <c r="Z42" s="80">
        <v>1764</v>
      </c>
      <c r="AA42" s="81">
        <f t="shared" si="7"/>
        <v>-0.9183673469387755</v>
      </c>
      <c r="AB42" s="77">
        <v>168476.25</v>
      </c>
      <c r="AC42" s="78">
        <v>12340</v>
      </c>
      <c r="AD42" s="100">
        <v>2607</v>
      </c>
      <c r="AE42" s="28"/>
    </row>
    <row r="43" spans="1:31" s="29" customFormat="1" ht="11.25">
      <c r="A43" s="31">
        <v>37</v>
      </c>
      <c r="B43" s="30"/>
      <c r="C43" s="49" t="s">
        <v>42</v>
      </c>
      <c r="D43" s="51" t="s">
        <v>42</v>
      </c>
      <c r="E43" s="66">
        <v>42356</v>
      </c>
      <c r="F43" s="52" t="s">
        <v>7</v>
      </c>
      <c r="G43" s="53">
        <v>268</v>
      </c>
      <c r="H43" s="53">
        <v>1</v>
      </c>
      <c r="I43" s="70">
        <v>1</v>
      </c>
      <c r="J43" s="54">
        <v>1</v>
      </c>
      <c r="K43" s="55">
        <v>14</v>
      </c>
      <c r="L43" s="67">
        <v>0</v>
      </c>
      <c r="M43" s="68">
        <v>0</v>
      </c>
      <c r="N43" s="67">
        <v>0</v>
      </c>
      <c r="O43" s="68">
        <v>0</v>
      </c>
      <c r="P43" s="67">
        <v>0</v>
      </c>
      <c r="Q43" s="68">
        <v>0</v>
      </c>
      <c r="R43" s="61">
        <f t="shared" si="0"/>
        <v>0</v>
      </c>
      <c r="S43" s="62">
        <f t="shared" si="1"/>
        <v>0</v>
      </c>
      <c r="T43" s="63">
        <f t="shared" si="4"/>
        <v>0</v>
      </c>
      <c r="U43" s="64">
        <v>0</v>
      </c>
      <c r="V43" s="65">
        <f t="shared" si="6"/>
      </c>
      <c r="W43" s="72">
        <v>2393.1</v>
      </c>
      <c r="X43" s="73">
        <v>342</v>
      </c>
      <c r="Y43" s="63">
        <f t="shared" si="8"/>
        <v>342</v>
      </c>
      <c r="Z43" s="80">
        <v>342</v>
      </c>
      <c r="AA43" s="81">
        <f t="shared" si="7"/>
        <v>0</v>
      </c>
      <c r="AB43" s="77">
        <v>9383177.69</v>
      </c>
      <c r="AC43" s="78">
        <v>771250</v>
      </c>
      <c r="AD43" s="100">
        <v>2363</v>
      </c>
      <c r="AE43" s="28"/>
    </row>
    <row r="44" spans="1:31" s="29" customFormat="1" ht="11.25">
      <c r="A44" s="31">
        <v>38</v>
      </c>
      <c r="B44" s="30"/>
      <c r="C44" s="49" t="s">
        <v>40</v>
      </c>
      <c r="D44" s="51" t="s">
        <v>41</v>
      </c>
      <c r="E44" s="66">
        <v>42307</v>
      </c>
      <c r="F44" s="52" t="s">
        <v>50</v>
      </c>
      <c r="G44" s="53">
        <v>115</v>
      </c>
      <c r="H44" s="53">
        <v>1</v>
      </c>
      <c r="I44" s="70">
        <v>1</v>
      </c>
      <c r="J44" s="54">
        <v>1</v>
      </c>
      <c r="K44" s="55">
        <v>19</v>
      </c>
      <c r="L44" s="77">
        <v>0</v>
      </c>
      <c r="M44" s="78">
        <v>0</v>
      </c>
      <c r="N44" s="77">
        <v>0</v>
      </c>
      <c r="O44" s="78">
        <v>0</v>
      </c>
      <c r="P44" s="77">
        <v>0</v>
      </c>
      <c r="Q44" s="78">
        <v>0</v>
      </c>
      <c r="R44" s="61">
        <f t="shared" si="0"/>
        <v>0</v>
      </c>
      <c r="S44" s="62">
        <f t="shared" si="1"/>
        <v>0</v>
      </c>
      <c r="T44" s="63">
        <f t="shared" si="4"/>
        <v>0</v>
      </c>
      <c r="U44" s="64">
        <v>0</v>
      </c>
      <c r="V44" s="65">
        <f t="shared" si="6"/>
      </c>
      <c r="W44" s="72">
        <v>2376</v>
      </c>
      <c r="X44" s="74">
        <v>475</v>
      </c>
      <c r="Y44" s="63">
        <f t="shared" si="8"/>
        <v>475</v>
      </c>
      <c r="Z44" s="80">
        <v>309</v>
      </c>
      <c r="AA44" s="81">
        <f t="shared" si="7"/>
        <v>0.5372168284789643</v>
      </c>
      <c r="AB44" s="75">
        <v>255875.29</v>
      </c>
      <c r="AC44" s="76">
        <v>31014</v>
      </c>
      <c r="AD44" s="100">
        <v>2325</v>
      </c>
      <c r="AE44" s="28"/>
    </row>
    <row r="45" spans="1:31" s="29" customFormat="1" ht="11.25">
      <c r="A45" s="31">
        <v>39</v>
      </c>
      <c r="B45" s="30"/>
      <c r="C45" s="49" t="s">
        <v>36</v>
      </c>
      <c r="D45" s="59" t="s">
        <v>37</v>
      </c>
      <c r="E45" s="66">
        <v>42237</v>
      </c>
      <c r="F45" s="52" t="s">
        <v>52</v>
      </c>
      <c r="G45" s="53">
        <v>12</v>
      </c>
      <c r="H45" s="53">
        <v>1</v>
      </c>
      <c r="I45" s="70">
        <v>1</v>
      </c>
      <c r="J45" s="54">
        <v>1</v>
      </c>
      <c r="K45" s="55">
        <v>16</v>
      </c>
      <c r="L45" s="67">
        <v>0</v>
      </c>
      <c r="M45" s="68">
        <v>0</v>
      </c>
      <c r="N45" s="67">
        <v>0</v>
      </c>
      <c r="O45" s="68">
        <v>0</v>
      </c>
      <c r="P45" s="67">
        <v>0</v>
      </c>
      <c r="Q45" s="68">
        <v>0</v>
      </c>
      <c r="R45" s="61">
        <f t="shared" si="0"/>
        <v>0</v>
      </c>
      <c r="S45" s="62">
        <f t="shared" si="1"/>
        <v>0</v>
      </c>
      <c r="T45" s="63">
        <f t="shared" si="4"/>
        <v>0</v>
      </c>
      <c r="U45" s="64">
        <v>0</v>
      </c>
      <c r="V45" s="65">
        <f t="shared" si="6"/>
      </c>
      <c r="W45" s="72">
        <v>2376</v>
      </c>
      <c r="X45" s="73">
        <v>475</v>
      </c>
      <c r="Y45" s="63">
        <f t="shared" si="8"/>
        <v>475</v>
      </c>
      <c r="Z45" s="80">
        <v>129</v>
      </c>
      <c r="AA45" s="81">
        <f t="shared" si="7"/>
        <v>2.682170542635659</v>
      </c>
      <c r="AB45" s="77">
        <v>58011.1</v>
      </c>
      <c r="AC45" s="78">
        <v>6198</v>
      </c>
      <c r="AD45" s="100">
        <v>2244</v>
      </c>
      <c r="AE45" s="28"/>
    </row>
    <row r="46" spans="1:31" s="29" customFormat="1" ht="11.25">
      <c r="A46" s="31">
        <v>40</v>
      </c>
      <c r="B46" s="30"/>
      <c r="C46" s="49" t="s">
        <v>73</v>
      </c>
      <c r="D46" s="51" t="s">
        <v>73</v>
      </c>
      <c r="E46" s="66">
        <v>42496</v>
      </c>
      <c r="F46" s="52" t="s">
        <v>50</v>
      </c>
      <c r="G46" s="53">
        <v>35</v>
      </c>
      <c r="H46" s="53">
        <v>1</v>
      </c>
      <c r="I46" s="70">
        <v>1</v>
      </c>
      <c r="J46" s="54">
        <v>2</v>
      </c>
      <c r="K46" s="55">
        <v>6</v>
      </c>
      <c r="L46" s="67">
        <v>0</v>
      </c>
      <c r="M46" s="68">
        <v>0</v>
      </c>
      <c r="N46" s="67">
        <v>0</v>
      </c>
      <c r="O46" s="68">
        <v>0</v>
      </c>
      <c r="P46" s="67">
        <v>0</v>
      </c>
      <c r="Q46" s="68">
        <v>0</v>
      </c>
      <c r="R46" s="61">
        <f t="shared" si="0"/>
        <v>0</v>
      </c>
      <c r="S46" s="62">
        <f t="shared" si="1"/>
        <v>0</v>
      </c>
      <c r="T46" s="63">
        <f aca="true" t="shared" si="9" ref="T46:T67">S46/I46</f>
        <v>0</v>
      </c>
      <c r="U46" s="64">
        <v>0</v>
      </c>
      <c r="V46" s="65">
        <f t="shared" si="6"/>
      </c>
      <c r="W46" s="72">
        <v>2376</v>
      </c>
      <c r="X46" s="74">
        <v>475</v>
      </c>
      <c r="Y46" s="63">
        <f t="shared" si="8"/>
        <v>475</v>
      </c>
      <c r="Z46" s="80">
        <v>3621</v>
      </c>
      <c r="AA46" s="81">
        <f t="shared" si="7"/>
        <v>-0.8688207677437172</v>
      </c>
      <c r="AB46" s="92">
        <v>56125.34</v>
      </c>
      <c r="AC46" s="93">
        <v>7521</v>
      </c>
      <c r="AD46" s="100">
        <v>2526</v>
      </c>
      <c r="AE46" s="28"/>
    </row>
    <row r="47" spans="1:31" s="29" customFormat="1" ht="11.25">
      <c r="A47" s="31">
        <v>41</v>
      </c>
      <c r="B47" s="30"/>
      <c r="C47" s="49" t="s">
        <v>45</v>
      </c>
      <c r="D47" s="59" t="s">
        <v>44</v>
      </c>
      <c r="E47" s="66">
        <v>42419</v>
      </c>
      <c r="F47" s="52" t="s">
        <v>52</v>
      </c>
      <c r="G47" s="53">
        <v>10</v>
      </c>
      <c r="H47" s="53">
        <v>1</v>
      </c>
      <c r="I47" s="70">
        <v>1</v>
      </c>
      <c r="J47" s="54">
        <v>1</v>
      </c>
      <c r="K47" s="55">
        <v>15</v>
      </c>
      <c r="L47" s="77">
        <v>0</v>
      </c>
      <c r="M47" s="78">
        <v>0</v>
      </c>
      <c r="N47" s="77">
        <v>0</v>
      </c>
      <c r="O47" s="78">
        <v>0</v>
      </c>
      <c r="P47" s="77">
        <v>0</v>
      </c>
      <c r="Q47" s="78">
        <v>0</v>
      </c>
      <c r="R47" s="61">
        <f t="shared" si="0"/>
        <v>0</v>
      </c>
      <c r="S47" s="62">
        <f t="shared" si="1"/>
        <v>0</v>
      </c>
      <c r="T47" s="63">
        <f t="shared" si="9"/>
        <v>0</v>
      </c>
      <c r="U47" s="64">
        <v>0</v>
      </c>
      <c r="V47" s="65">
        <f t="shared" si="6"/>
      </c>
      <c r="W47" s="72">
        <v>2019.6</v>
      </c>
      <c r="X47" s="73">
        <v>404</v>
      </c>
      <c r="Y47" s="63">
        <f t="shared" si="8"/>
        <v>404</v>
      </c>
      <c r="Z47" s="80">
        <v>475</v>
      </c>
      <c r="AA47" s="81">
        <f t="shared" si="7"/>
        <v>-0.14947368421052631</v>
      </c>
      <c r="AB47" s="77">
        <v>164173.5</v>
      </c>
      <c r="AC47" s="78">
        <v>15280</v>
      </c>
      <c r="AD47" s="100">
        <v>2411</v>
      </c>
      <c r="AE47" s="28"/>
    </row>
    <row r="48" spans="1:31" s="29" customFormat="1" ht="11.25">
      <c r="A48" s="31">
        <v>42</v>
      </c>
      <c r="B48" s="30"/>
      <c r="C48" s="50" t="s">
        <v>56</v>
      </c>
      <c r="D48" s="56" t="s">
        <v>57</v>
      </c>
      <c r="E48" s="82">
        <v>42391</v>
      </c>
      <c r="F48" s="52" t="s">
        <v>4</v>
      </c>
      <c r="G48" s="57">
        <v>136</v>
      </c>
      <c r="H48" s="57">
        <v>1</v>
      </c>
      <c r="I48" s="70">
        <v>1</v>
      </c>
      <c r="J48" s="54">
        <v>1</v>
      </c>
      <c r="K48" s="55">
        <v>16</v>
      </c>
      <c r="L48" s="67">
        <v>0</v>
      </c>
      <c r="M48" s="68">
        <v>0</v>
      </c>
      <c r="N48" s="67">
        <v>0</v>
      </c>
      <c r="O48" s="68">
        <v>0</v>
      </c>
      <c r="P48" s="67">
        <v>2000</v>
      </c>
      <c r="Q48" s="68">
        <v>200</v>
      </c>
      <c r="R48" s="61">
        <f t="shared" si="0"/>
        <v>2000</v>
      </c>
      <c r="S48" s="62">
        <f t="shared" si="1"/>
        <v>200</v>
      </c>
      <c r="T48" s="63">
        <f t="shared" si="9"/>
        <v>200</v>
      </c>
      <c r="U48" s="64">
        <v>0</v>
      </c>
      <c r="V48" s="65">
        <f t="shared" si="6"/>
      </c>
      <c r="W48" s="72">
        <v>2000</v>
      </c>
      <c r="X48" s="73">
        <v>200</v>
      </c>
      <c r="Y48" s="63">
        <f t="shared" si="8"/>
        <v>200</v>
      </c>
      <c r="Z48" s="58">
        <v>76</v>
      </c>
      <c r="AA48" s="81">
        <f t="shared" si="7"/>
        <v>1.631578947368421</v>
      </c>
      <c r="AB48" s="75">
        <v>8850825.86</v>
      </c>
      <c r="AC48" s="76">
        <v>632661</v>
      </c>
      <c r="AD48" s="100">
        <v>2396</v>
      </c>
      <c r="AE48" s="28"/>
    </row>
    <row r="49" spans="1:31" s="29" customFormat="1" ht="11.25">
      <c r="A49" s="31">
        <v>43</v>
      </c>
      <c r="B49" s="30"/>
      <c r="C49" s="50" t="s">
        <v>64</v>
      </c>
      <c r="D49" s="96" t="s">
        <v>65</v>
      </c>
      <c r="E49" s="82">
        <v>42454</v>
      </c>
      <c r="F49" s="52" t="s">
        <v>4</v>
      </c>
      <c r="G49" s="57">
        <v>14</v>
      </c>
      <c r="H49" s="57">
        <v>1</v>
      </c>
      <c r="I49" s="70">
        <v>1</v>
      </c>
      <c r="J49" s="54">
        <v>1</v>
      </c>
      <c r="K49" s="55">
        <v>7</v>
      </c>
      <c r="L49" s="67">
        <v>0</v>
      </c>
      <c r="M49" s="68">
        <v>0</v>
      </c>
      <c r="N49" s="67">
        <v>0</v>
      </c>
      <c r="O49" s="68">
        <v>0</v>
      </c>
      <c r="P49" s="67">
        <v>2000</v>
      </c>
      <c r="Q49" s="68">
        <v>200</v>
      </c>
      <c r="R49" s="61">
        <f t="shared" si="0"/>
        <v>2000</v>
      </c>
      <c r="S49" s="62">
        <f t="shared" si="1"/>
        <v>200</v>
      </c>
      <c r="T49" s="63">
        <f t="shared" si="9"/>
        <v>200</v>
      </c>
      <c r="U49" s="64">
        <v>100</v>
      </c>
      <c r="V49" s="65">
        <f t="shared" si="6"/>
        <v>1</v>
      </c>
      <c r="W49" s="72">
        <v>2000</v>
      </c>
      <c r="X49" s="73">
        <v>200</v>
      </c>
      <c r="Y49" s="63">
        <f t="shared" si="8"/>
        <v>200</v>
      </c>
      <c r="Z49" s="58">
        <v>100</v>
      </c>
      <c r="AA49" s="81">
        <f t="shared" si="7"/>
        <v>1</v>
      </c>
      <c r="AB49" s="75">
        <v>54851.399999999994</v>
      </c>
      <c r="AC49" s="76">
        <v>4272</v>
      </c>
      <c r="AD49" s="100">
        <v>2466</v>
      </c>
      <c r="AE49" s="28"/>
    </row>
    <row r="50" spans="1:31" s="29" customFormat="1" ht="11.25">
      <c r="A50" s="31">
        <v>44</v>
      </c>
      <c r="B50" s="27"/>
      <c r="C50" s="49" t="s">
        <v>124</v>
      </c>
      <c r="D50" s="51" t="s">
        <v>125</v>
      </c>
      <c r="E50" s="66">
        <v>42573</v>
      </c>
      <c r="F50" s="52" t="s">
        <v>49</v>
      </c>
      <c r="G50" s="53">
        <v>52</v>
      </c>
      <c r="H50" s="53">
        <v>10</v>
      </c>
      <c r="I50" s="70">
        <v>10</v>
      </c>
      <c r="J50" s="54">
        <v>24</v>
      </c>
      <c r="K50" s="55">
        <v>3</v>
      </c>
      <c r="L50" s="67">
        <v>212</v>
      </c>
      <c r="M50" s="68">
        <v>26</v>
      </c>
      <c r="N50" s="67">
        <v>224</v>
      </c>
      <c r="O50" s="68">
        <v>25</v>
      </c>
      <c r="P50" s="67">
        <v>425</v>
      </c>
      <c r="Q50" s="68">
        <v>49</v>
      </c>
      <c r="R50" s="61">
        <f t="shared" si="0"/>
        <v>861</v>
      </c>
      <c r="S50" s="62">
        <f t="shared" si="1"/>
        <v>100</v>
      </c>
      <c r="T50" s="63">
        <f t="shared" si="9"/>
        <v>10</v>
      </c>
      <c r="U50" s="64">
        <v>421</v>
      </c>
      <c r="V50" s="65">
        <f t="shared" si="6"/>
        <v>-0.7624703087885986</v>
      </c>
      <c r="W50" s="72">
        <v>1938</v>
      </c>
      <c r="X50" s="74">
        <v>231</v>
      </c>
      <c r="Y50" s="63">
        <f t="shared" si="8"/>
        <v>23.1</v>
      </c>
      <c r="Z50" s="80">
        <v>952</v>
      </c>
      <c r="AA50" s="81">
        <f t="shared" si="7"/>
        <v>-0.7573529411764706</v>
      </c>
      <c r="AB50" s="75">
        <v>45485.5</v>
      </c>
      <c r="AC50" s="76">
        <v>4722</v>
      </c>
      <c r="AD50" s="100">
        <v>2435</v>
      </c>
      <c r="AE50" s="28"/>
    </row>
    <row r="51" spans="1:31" s="29" customFormat="1" ht="11.25">
      <c r="A51" s="31">
        <v>45</v>
      </c>
      <c r="B51" s="30"/>
      <c r="C51" s="49" t="s">
        <v>98</v>
      </c>
      <c r="D51" s="60" t="s">
        <v>99</v>
      </c>
      <c r="E51" s="66">
        <v>42552</v>
      </c>
      <c r="F51" s="52" t="s">
        <v>52</v>
      </c>
      <c r="G51" s="53">
        <v>20</v>
      </c>
      <c r="H51" s="53">
        <v>1</v>
      </c>
      <c r="I51" s="70">
        <v>1</v>
      </c>
      <c r="J51" s="54">
        <v>4</v>
      </c>
      <c r="K51" s="55">
        <v>6</v>
      </c>
      <c r="L51" s="67">
        <v>355.5</v>
      </c>
      <c r="M51" s="68">
        <v>26</v>
      </c>
      <c r="N51" s="67">
        <v>458.5</v>
      </c>
      <c r="O51" s="68">
        <v>34</v>
      </c>
      <c r="P51" s="67">
        <v>425.5</v>
      </c>
      <c r="Q51" s="68">
        <v>31</v>
      </c>
      <c r="R51" s="61">
        <f t="shared" si="0"/>
        <v>1239.5</v>
      </c>
      <c r="S51" s="62">
        <f t="shared" si="1"/>
        <v>91</v>
      </c>
      <c r="T51" s="63">
        <f t="shared" si="9"/>
        <v>91</v>
      </c>
      <c r="U51" s="64">
        <v>254</v>
      </c>
      <c r="V51" s="65">
        <f t="shared" si="6"/>
        <v>-0.6417322834645669</v>
      </c>
      <c r="W51" s="72">
        <v>1931</v>
      </c>
      <c r="X51" s="73">
        <v>156</v>
      </c>
      <c r="Y51" s="63">
        <f t="shared" si="8"/>
        <v>156</v>
      </c>
      <c r="Z51" s="80">
        <v>449</v>
      </c>
      <c r="AA51" s="81">
        <f t="shared" si="7"/>
        <v>-0.6525612472160356</v>
      </c>
      <c r="AB51" s="77">
        <v>126176.4</v>
      </c>
      <c r="AC51" s="78">
        <v>6988</v>
      </c>
      <c r="AD51" s="100">
        <v>2220</v>
      </c>
      <c r="AE51" s="28"/>
    </row>
    <row r="52" spans="1:31" s="29" customFormat="1" ht="11.25">
      <c r="A52" s="31">
        <v>46</v>
      </c>
      <c r="B52" s="30"/>
      <c r="C52" s="49" t="s">
        <v>77</v>
      </c>
      <c r="D52" s="51" t="s">
        <v>77</v>
      </c>
      <c r="E52" s="66">
        <v>42517</v>
      </c>
      <c r="F52" s="52" t="s">
        <v>48</v>
      </c>
      <c r="G52" s="53">
        <v>97</v>
      </c>
      <c r="H52" s="53">
        <v>4</v>
      </c>
      <c r="I52" s="70">
        <v>4</v>
      </c>
      <c r="J52" s="54">
        <v>3</v>
      </c>
      <c r="K52" s="55">
        <v>11</v>
      </c>
      <c r="L52" s="67">
        <v>231.5</v>
      </c>
      <c r="M52" s="68">
        <v>23</v>
      </c>
      <c r="N52" s="67">
        <v>316</v>
      </c>
      <c r="O52" s="68">
        <v>33</v>
      </c>
      <c r="P52" s="67">
        <v>570.5</v>
      </c>
      <c r="Q52" s="68">
        <v>61</v>
      </c>
      <c r="R52" s="61">
        <f t="shared" si="0"/>
        <v>1118</v>
      </c>
      <c r="S52" s="62">
        <f t="shared" si="1"/>
        <v>117</v>
      </c>
      <c r="T52" s="63">
        <f t="shared" si="9"/>
        <v>29.25</v>
      </c>
      <c r="U52" s="64">
        <v>204</v>
      </c>
      <c r="V52" s="65">
        <f t="shared" si="6"/>
        <v>-0.4264705882352941</v>
      </c>
      <c r="W52" s="72">
        <v>1817</v>
      </c>
      <c r="X52" s="73">
        <v>212</v>
      </c>
      <c r="Y52" s="63">
        <f t="shared" si="8"/>
        <v>53</v>
      </c>
      <c r="Z52" s="80">
        <v>292</v>
      </c>
      <c r="AA52" s="81">
        <f t="shared" si="7"/>
        <v>-0.273972602739726</v>
      </c>
      <c r="AB52" s="77">
        <v>863849.75</v>
      </c>
      <c r="AC52" s="78">
        <v>84934</v>
      </c>
      <c r="AD52" s="100">
        <v>2553</v>
      </c>
      <c r="AE52" s="28"/>
    </row>
    <row r="53" spans="1:31" s="29" customFormat="1" ht="11.25">
      <c r="A53" s="31">
        <v>47</v>
      </c>
      <c r="B53" s="30"/>
      <c r="C53" s="49" t="s">
        <v>87</v>
      </c>
      <c r="D53" s="51" t="s">
        <v>87</v>
      </c>
      <c r="E53" s="66">
        <v>42538</v>
      </c>
      <c r="F53" s="52" t="s">
        <v>50</v>
      </c>
      <c r="G53" s="53">
        <v>168</v>
      </c>
      <c r="H53" s="53">
        <v>1</v>
      </c>
      <c r="I53" s="70">
        <v>1</v>
      </c>
      <c r="J53" s="54">
        <v>2</v>
      </c>
      <c r="K53" s="55">
        <v>7</v>
      </c>
      <c r="L53" s="67">
        <v>0</v>
      </c>
      <c r="M53" s="68">
        <v>0</v>
      </c>
      <c r="N53" s="67">
        <v>0</v>
      </c>
      <c r="O53" s="68">
        <v>0</v>
      </c>
      <c r="P53" s="67">
        <v>0</v>
      </c>
      <c r="Q53" s="68">
        <v>0</v>
      </c>
      <c r="R53" s="61">
        <f t="shared" si="0"/>
        <v>0</v>
      </c>
      <c r="S53" s="62">
        <f t="shared" si="1"/>
        <v>0</v>
      </c>
      <c r="T53" s="63">
        <f t="shared" si="9"/>
        <v>0</v>
      </c>
      <c r="U53" s="64">
        <v>0</v>
      </c>
      <c r="V53" s="65">
        <f t="shared" si="6"/>
      </c>
      <c r="W53" s="72">
        <v>1782</v>
      </c>
      <c r="X53" s="74">
        <v>356</v>
      </c>
      <c r="Y53" s="63">
        <f t="shared" si="8"/>
        <v>356</v>
      </c>
      <c r="Z53" s="80">
        <v>161</v>
      </c>
      <c r="AA53" s="81">
        <f t="shared" si="7"/>
        <v>1.2111801242236024</v>
      </c>
      <c r="AB53" s="75">
        <v>795225.59</v>
      </c>
      <c r="AC53" s="76">
        <v>67357</v>
      </c>
      <c r="AD53" s="100">
        <v>2582</v>
      </c>
      <c r="AE53" s="28"/>
    </row>
    <row r="54" spans="1:31" s="29" customFormat="1" ht="11.25">
      <c r="A54" s="31">
        <v>48</v>
      </c>
      <c r="B54" s="30"/>
      <c r="C54" s="49" t="s">
        <v>39</v>
      </c>
      <c r="D54" s="51" t="s">
        <v>39</v>
      </c>
      <c r="E54" s="66">
        <v>42293</v>
      </c>
      <c r="F54" s="52" t="s">
        <v>52</v>
      </c>
      <c r="G54" s="53">
        <v>22</v>
      </c>
      <c r="H54" s="53">
        <v>1</v>
      </c>
      <c r="I54" s="70">
        <v>1</v>
      </c>
      <c r="J54" s="54">
        <v>1</v>
      </c>
      <c r="K54" s="55">
        <v>12</v>
      </c>
      <c r="L54" s="77">
        <v>0</v>
      </c>
      <c r="M54" s="78">
        <v>0</v>
      </c>
      <c r="N54" s="77">
        <v>0</v>
      </c>
      <c r="O54" s="78">
        <v>0</v>
      </c>
      <c r="P54" s="77">
        <v>0</v>
      </c>
      <c r="Q54" s="78">
        <v>0</v>
      </c>
      <c r="R54" s="61">
        <f t="shared" si="0"/>
        <v>0</v>
      </c>
      <c r="S54" s="62">
        <f t="shared" si="1"/>
        <v>0</v>
      </c>
      <c r="T54" s="63">
        <f t="shared" si="9"/>
        <v>0</v>
      </c>
      <c r="U54" s="64">
        <v>0</v>
      </c>
      <c r="V54" s="65">
        <f t="shared" si="6"/>
      </c>
      <c r="W54" s="72">
        <v>1188</v>
      </c>
      <c r="X54" s="73">
        <v>238</v>
      </c>
      <c r="Y54" s="63">
        <f t="shared" si="8"/>
        <v>238</v>
      </c>
      <c r="Z54" s="80">
        <v>356</v>
      </c>
      <c r="AA54" s="81">
        <f t="shared" si="7"/>
        <v>-0.33146067415730335</v>
      </c>
      <c r="AB54" s="77">
        <v>299158.37</v>
      </c>
      <c r="AC54" s="78">
        <v>19013</v>
      </c>
      <c r="AD54" s="100">
        <v>2310</v>
      </c>
      <c r="AE54" s="28"/>
    </row>
    <row r="55" spans="1:31" s="29" customFormat="1" ht="11.25">
      <c r="A55" s="31">
        <v>49</v>
      </c>
      <c r="B55" s="30"/>
      <c r="C55" s="50" t="s">
        <v>61</v>
      </c>
      <c r="D55" s="56" t="s">
        <v>62</v>
      </c>
      <c r="E55" s="82">
        <v>42447</v>
      </c>
      <c r="F55" s="52" t="s">
        <v>4</v>
      </c>
      <c r="G55" s="57">
        <v>273</v>
      </c>
      <c r="H55" s="57">
        <v>1</v>
      </c>
      <c r="I55" s="70">
        <v>1</v>
      </c>
      <c r="J55" s="54">
        <v>1</v>
      </c>
      <c r="K55" s="55">
        <v>16</v>
      </c>
      <c r="L55" s="67">
        <v>0</v>
      </c>
      <c r="M55" s="68">
        <v>0</v>
      </c>
      <c r="N55" s="67">
        <v>0</v>
      </c>
      <c r="O55" s="68">
        <v>0</v>
      </c>
      <c r="P55" s="67">
        <v>1000</v>
      </c>
      <c r="Q55" s="68">
        <v>100</v>
      </c>
      <c r="R55" s="61">
        <f t="shared" si="0"/>
        <v>1000</v>
      </c>
      <c r="S55" s="62">
        <f t="shared" si="1"/>
        <v>100</v>
      </c>
      <c r="T55" s="63">
        <f t="shared" si="9"/>
        <v>100</v>
      </c>
      <c r="U55" s="64">
        <v>0</v>
      </c>
      <c r="V55" s="65">
        <f t="shared" si="6"/>
      </c>
      <c r="W55" s="72">
        <v>1000</v>
      </c>
      <c r="X55" s="73">
        <v>100</v>
      </c>
      <c r="Y55" s="63">
        <f t="shared" si="8"/>
        <v>100</v>
      </c>
      <c r="Z55" s="58">
        <v>285</v>
      </c>
      <c r="AA55" s="81">
        <f t="shared" si="7"/>
        <v>-0.6491228070175439</v>
      </c>
      <c r="AB55" s="92">
        <v>4187031.3099999996</v>
      </c>
      <c r="AC55" s="93">
        <v>347134</v>
      </c>
      <c r="AD55" s="100">
        <v>2457</v>
      </c>
      <c r="AE55" s="28"/>
    </row>
    <row r="56" spans="1:31" s="29" customFormat="1" ht="11.25">
      <c r="A56" s="31">
        <v>50</v>
      </c>
      <c r="B56" s="30"/>
      <c r="C56" s="50" t="s">
        <v>6</v>
      </c>
      <c r="D56" s="95" t="s">
        <v>5</v>
      </c>
      <c r="E56" s="82">
        <v>41810</v>
      </c>
      <c r="F56" s="52" t="s">
        <v>4</v>
      </c>
      <c r="G56" s="57">
        <v>205</v>
      </c>
      <c r="H56" s="57">
        <v>1</v>
      </c>
      <c r="I56" s="70">
        <v>1</v>
      </c>
      <c r="J56" s="53">
        <v>1</v>
      </c>
      <c r="K56" s="55">
        <v>46</v>
      </c>
      <c r="L56" s="67">
        <v>0</v>
      </c>
      <c r="M56" s="68">
        <v>0</v>
      </c>
      <c r="N56" s="67">
        <v>0</v>
      </c>
      <c r="O56" s="68">
        <v>0</v>
      </c>
      <c r="P56" s="67">
        <v>1000</v>
      </c>
      <c r="Q56" s="68">
        <v>100</v>
      </c>
      <c r="R56" s="61">
        <f t="shared" si="0"/>
        <v>1000</v>
      </c>
      <c r="S56" s="62">
        <f t="shared" si="1"/>
        <v>100</v>
      </c>
      <c r="T56" s="63">
        <f t="shared" si="9"/>
        <v>100</v>
      </c>
      <c r="U56" s="64">
        <v>100</v>
      </c>
      <c r="V56" s="65">
        <f t="shared" si="6"/>
        <v>0</v>
      </c>
      <c r="W56" s="71">
        <v>1000</v>
      </c>
      <c r="X56" s="74">
        <v>100</v>
      </c>
      <c r="Y56" s="63">
        <f t="shared" si="8"/>
        <v>100</v>
      </c>
      <c r="Z56" s="58">
        <v>100</v>
      </c>
      <c r="AA56" s="81">
        <f t="shared" si="7"/>
        <v>0</v>
      </c>
      <c r="AB56" s="75">
        <v>3544459.31</v>
      </c>
      <c r="AC56" s="76">
        <v>338407</v>
      </c>
      <c r="AD56" s="100">
        <v>1626</v>
      </c>
      <c r="AE56" s="28"/>
    </row>
    <row r="57" spans="1:31" s="29" customFormat="1" ht="11.25">
      <c r="A57" s="31">
        <v>51</v>
      </c>
      <c r="B57" s="27"/>
      <c r="C57" s="50" t="s">
        <v>75</v>
      </c>
      <c r="D57" s="56" t="s">
        <v>74</v>
      </c>
      <c r="E57" s="82">
        <v>42503</v>
      </c>
      <c r="F57" s="52" t="s">
        <v>47</v>
      </c>
      <c r="G57" s="57">
        <v>305</v>
      </c>
      <c r="H57" s="57">
        <v>1</v>
      </c>
      <c r="I57" s="70">
        <v>1</v>
      </c>
      <c r="J57" s="53">
        <v>1</v>
      </c>
      <c r="K57" s="55">
        <v>10</v>
      </c>
      <c r="L57" s="67">
        <v>0</v>
      </c>
      <c r="M57" s="68">
        <v>0</v>
      </c>
      <c r="N57" s="67">
        <v>0</v>
      </c>
      <c r="O57" s="68">
        <v>0</v>
      </c>
      <c r="P57" s="67">
        <v>0</v>
      </c>
      <c r="Q57" s="68">
        <v>0</v>
      </c>
      <c r="R57" s="61">
        <f t="shared" si="0"/>
        <v>0</v>
      </c>
      <c r="S57" s="62">
        <f t="shared" si="1"/>
        <v>0</v>
      </c>
      <c r="T57" s="63">
        <f t="shared" si="9"/>
        <v>0</v>
      </c>
      <c r="U57" s="64">
        <v>0</v>
      </c>
      <c r="V57" s="65">
        <f t="shared" si="6"/>
      </c>
      <c r="W57" s="72">
        <v>952</v>
      </c>
      <c r="X57" s="73">
        <v>136</v>
      </c>
      <c r="Y57" s="63">
        <f t="shared" si="8"/>
        <v>136</v>
      </c>
      <c r="Z57" s="58">
        <v>136</v>
      </c>
      <c r="AA57" s="81">
        <f t="shared" si="7"/>
        <v>0</v>
      </c>
      <c r="AB57" s="75">
        <v>16805210</v>
      </c>
      <c r="AC57" s="76">
        <v>1465092</v>
      </c>
      <c r="AD57" s="100">
        <v>2530</v>
      </c>
      <c r="AE57" s="28"/>
    </row>
    <row r="58" spans="1:31" s="29" customFormat="1" ht="11.25">
      <c r="A58" s="31">
        <v>52</v>
      </c>
      <c r="B58" s="27"/>
      <c r="C58" s="49" t="s">
        <v>106</v>
      </c>
      <c r="D58" s="51" t="s">
        <v>105</v>
      </c>
      <c r="E58" s="66">
        <v>42559</v>
      </c>
      <c r="F58" s="52" t="s">
        <v>7</v>
      </c>
      <c r="G58" s="53">
        <v>134</v>
      </c>
      <c r="H58" s="53">
        <v>2</v>
      </c>
      <c r="I58" s="70">
        <v>2</v>
      </c>
      <c r="J58" s="54">
        <v>7</v>
      </c>
      <c r="K58" s="55">
        <v>4</v>
      </c>
      <c r="L58" s="67">
        <v>140</v>
      </c>
      <c r="M58" s="68">
        <v>18</v>
      </c>
      <c r="N58" s="67">
        <v>108.5</v>
      </c>
      <c r="O58" s="68">
        <v>14</v>
      </c>
      <c r="P58" s="67">
        <v>82.5</v>
      </c>
      <c r="Q58" s="68">
        <v>11</v>
      </c>
      <c r="R58" s="61">
        <f t="shared" si="0"/>
        <v>331</v>
      </c>
      <c r="S58" s="62">
        <f t="shared" si="1"/>
        <v>43</v>
      </c>
      <c r="T58" s="63">
        <f t="shared" si="9"/>
        <v>21.5</v>
      </c>
      <c r="U58" s="64">
        <v>225</v>
      </c>
      <c r="V58" s="65">
        <f aca="true" t="shared" si="10" ref="V58:V67">IF(U58&lt;&gt;0,-(U58-S58)/U58,"")</f>
        <v>-0.8088888888888889</v>
      </c>
      <c r="W58" s="72">
        <v>912.25</v>
      </c>
      <c r="X58" s="73">
        <v>117</v>
      </c>
      <c r="Y58" s="63">
        <f t="shared" si="8"/>
        <v>58.5</v>
      </c>
      <c r="Z58" s="80">
        <v>530</v>
      </c>
      <c r="AA58" s="81">
        <f aca="true" t="shared" si="11" ref="AA58:AA67">IF(Z58&lt;&gt;0,-(Z58-X58)/Z58,"")</f>
        <v>-0.779245283018868</v>
      </c>
      <c r="AB58" s="77">
        <v>347283.98</v>
      </c>
      <c r="AC58" s="78">
        <v>30336</v>
      </c>
      <c r="AD58" s="100">
        <v>2568</v>
      </c>
      <c r="AE58" s="28"/>
    </row>
    <row r="59" spans="1:31" s="29" customFormat="1" ht="11.25">
      <c r="A59" s="31">
        <v>53</v>
      </c>
      <c r="B59" s="30"/>
      <c r="C59" s="49" t="s">
        <v>76</v>
      </c>
      <c r="D59" s="51" t="s">
        <v>76</v>
      </c>
      <c r="E59" s="66">
        <v>42510</v>
      </c>
      <c r="F59" s="52" t="s">
        <v>1</v>
      </c>
      <c r="G59" s="53">
        <v>202</v>
      </c>
      <c r="H59" s="53">
        <v>2</v>
      </c>
      <c r="I59" s="70">
        <v>2</v>
      </c>
      <c r="J59" s="53">
        <v>1</v>
      </c>
      <c r="K59" s="55">
        <v>12</v>
      </c>
      <c r="L59" s="67">
        <v>48</v>
      </c>
      <c r="M59" s="68">
        <v>11</v>
      </c>
      <c r="N59" s="67">
        <v>265</v>
      </c>
      <c r="O59" s="68">
        <v>56</v>
      </c>
      <c r="P59" s="67">
        <v>270</v>
      </c>
      <c r="Q59" s="68">
        <v>52</v>
      </c>
      <c r="R59" s="61">
        <f t="shared" si="0"/>
        <v>583</v>
      </c>
      <c r="S59" s="62">
        <f t="shared" si="1"/>
        <v>119</v>
      </c>
      <c r="T59" s="63">
        <f t="shared" si="9"/>
        <v>59.5</v>
      </c>
      <c r="U59" s="64">
        <v>11</v>
      </c>
      <c r="V59" s="65">
        <f t="shared" si="10"/>
        <v>9.818181818181818</v>
      </c>
      <c r="W59" s="72">
        <v>885</v>
      </c>
      <c r="X59" s="73">
        <v>190</v>
      </c>
      <c r="Y59" s="63">
        <f t="shared" si="8"/>
        <v>95</v>
      </c>
      <c r="Z59" s="80">
        <v>20</v>
      </c>
      <c r="AA59" s="81">
        <f t="shared" si="11"/>
        <v>8.5</v>
      </c>
      <c r="AB59" s="79">
        <v>1577081.03</v>
      </c>
      <c r="AC59" s="80">
        <v>169886</v>
      </c>
      <c r="AD59" s="100">
        <v>2542</v>
      </c>
      <c r="AE59" s="28"/>
    </row>
    <row r="60" spans="1:31" s="29" customFormat="1" ht="11.25">
      <c r="A60" s="31">
        <v>54</v>
      </c>
      <c r="B60" s="30"/>
      <c r="C60" s="49" t="s">
        <v>70</v>
      </c>
      <c r="D60" s="51" t="s">
        <v>70</v>
      </c>
      <c r="E60" s="66">
        <v>42475</v>
      </c>
      <c r="F60" s="52" t="s">
        <v>7</v>
      </c>
      <c r="G60" s="53">
        <v>151</v>
      </c>
      <c r="H60" s="53">
        <v>1</v>
      </c>
      <c r="I60" s="70">
        <v>1</v>
      </c>
      <c r="J60" s="54">
        <v>2</v>
      </c>
      <c r="K60" s="55">
        <v>9</v>
      </c>
      <c r="L60" s="67">
        <v>0</v>
      </c>
      <c r="M60" s="68">
        <v>0</v>
      </c>
      <c r="N60" s="67">
        <v>0</v>
      </c>
      <c r="O60" s="68">
        <v>0</v>
      </c>
      <c r="P60" s="67">
        <v>0</v>
      </c>
      <c r="Q60" s="68">
        <v>0</v>
      </c>
      <c r="R60" s="61">
        <f t="shared" si="0"/>
        <v>0</v>
      </c>
      <c r="S60" s="62">
        <f t="shared" si="1"/>
        <v>0</v>
      </c>
      <c r="T60" s="63">
        <f t="shared" si="9"/>
        <v>0</v>
      </c>
      <c r="U60" s="64">
        <v>67</v>
      </c>
      <c r="V60" s="65">
        <f t="shared" si="10"/>
        <v>-1</v>
      </c>
      <c r="W60" s="72">
        <v>730</v>
      </c>
      <c r="X60" s="73">
        <v>86</v>
      </c>
      <c r="Y60" s="63">
        <f t="shared" si="8"/>
        <v>86</v>
      </c>
      <c r="Z60" s="80">
        <v>105</v>
      </c>
      <c r="AA60" s="81">
        <f t="shared" si="11"/>
        <v>-0.18095238095238095</v>
      </c>
      <c r="AB60" s="90">
        <v>1132648.55</v>
      </c>
      <c r="AC60" s="91">
        <v>99144</v>
      </c>
      <c r="AD60" s="100">
        <v>2492</v>
      </c>
      <c r="AE60" s="28"/>
    </row>
    <row r="61" spans="1:31" s="29" customFormat="1" ht="11.25">
      <c r="A61" s="31">
        <v>55</v>
      </c>
      <c r="B61" s="30"/>
      <c r="C61" s="50" t="s">
        <v>68</v>
      </c>
      <c r="D61" s="56" t="s">
        <v>69</v>
      </c>
      <c r="E61" s="82">
        <v>42468</v>
      </c>
      <c r="F61" s="52" t="s">
        <v>4</v>
      </c>
      <c r="G61" s="57">
        <v>164</v>
      </c>
      <c r="H61" s="57">
        <v>1</v>
      </c>
      <c r="I61" s="70">
        <v>1</v>
      </c>
      <c r="J61" s="54">
        <v>2</v>
      </c>
      <c r="K61" s="55">
        <v>11</v>
      </c>
      <c r="L61" s="67">
        <v>608</v>
      </c>
      <c r="M61" s="68">
        <v>76</v>
      </c>
      <c r="N61" s="67">
        <v>0</v>
      </c>
      <c r="O61" s="68">
        <v>0</v>
      </c>
      <c r="P61" s="67">
        <v>0</v>
      </c>
      <c r="Q61" s="68">
        <v>0</v>
      </c>
      <c r="R61" s="61">
        <f t="shared" si="0"/>
        <v>608</v>
      </c>
      <c r="S61" s="62">
        <f t="shared" si="1"/>
        <v>76</v>
      </c>
      <c r="T61" s="63">
        <f t="shared" si="9"/>
        <v>76</v>
      </c>
      <c r="U61" s="64">
        <v>47</v>
      </c>
      <c r="V61" s="65">
        <f t="shared" si="10"/>
        <v>0.6170212765957447</v>
      </c>
      <c r="W61" s="72">
        <v>608</v>
      </c>
      <c r="X61" s="73">
        <v>76</v>
      </c>
      <c r="Y61" s="63">
        <f t="shared" si="8"/>
        <v>76</v>
      </c>
      <c r="Z61" s="58">
        <v>83</v>
      </c>
      <c r="AA61" s="81">
        <f t="shared" si="11"/>
        <v>-0.08433734939759036</v>
      </c>
      <c r="AB61" s="92">
        <v>315309.8</v>
      </c>
      <c r="AC61" s="93">
        <v>30530</v>
      </c>
      <c r="AD61" s="100">
        <v>2485</v>
      </c>
      <c r="AE61" s="28"/>
    </row>
    <row r="62" spans="1:31" s="29" customFormat="1" ht="11.25">
      <c r="A62" s="31">
        <v>56</v>
      </c>
      <c r="B62" s="30"/>
      <c r="C62" s="49" t="s">
        <v>78</v>
      </c>
      <c r="D62" s="51" t="s">
        <v>79</v>
      </c>
      <c r="E62" s="66">
        <v>42531</v>
      </c>
      <c r="F62" s="52" t="s">
        <v>7</v>
      </c>
      <c r="G62" s="53">
        <v>12</v>
      </c>
      <c r="H62" s="53">
        <v>1</v>
      </c>
      <c r="I62" s="70">
        <v>1</v>
      </c>
      <c r="J62" s="54">
        <v>1</v>
      </c>
      <c r="K62" s="55">
        <v>9</v>
      </c>
      <c r="L62" s="67">
        <v>0</v>
      </c>
      <c r="M62" s="68">
        <v>0</v>
      </c>
      <c r="N62" s="67">
        <v>250</v>
      </c>
      <c r="O62" s="68">
        <v>25</v>
      </c>
      <c r="P62" s="67">
        <v>60</v>
      </c>
      <c r="Q62" s="68">
        <v>6</v>
      </c>
      <c r="R62" s="61">
        <f t="shared" si="0"/>
        <v>310</v>
      </c>
      <c r="S62" s="62">
        <f t="shared" si="1"/>
        <v>31</v>
      </c>
      <c r="T62" s="63">
        <f t="shared" si="9"/>
        <v>31</v>
      </c>
      <c r="U62" s="64">
        <v>21</v>
      </c>
      <c r="V62" s="65">
        <f t="shared" si="10"/>
        <v>0.47619047619047616</v>
      </c>
      <c r="W62" s="72">
        <v>590</v>
      </c>
      <c r="X62" s="73">
        <v>59</v>
      </c>
      <c r="Y62" s="63">
        <f t="shared" si="8"/>
        <v>59</v>
      </c>
      <c r="Z62" s="80">
        <v>51</v>
      </c>
      <c r="AA62" s="81">
        <f t="shared" si="11"/>
        <v>0.1568627450980392</v>
      </c>
      <c r="AB62" s="77">
        <v>49057.26</v>
      </c>
      <c r="AC62" s="78">
        <v>3748</v>
      </c>
      <c r="AD62" s="100">
        <v>2568</v>
      </c>
      <c r="AE62" s="28"/>
    </row>
    <row r="63" spans="1:31" s="29" customFormat="1" ht="11.25">
      <c r="A63" s="31">
        <v>57</v>
      </c>
      <c r="B63" s="30"/>
      <c r="C63" s="49" t="s">
        <v>88</v>
      </c>
      <c r="D63" s="51" t="s">
        <v>89</v>
      </c>
      <c r="E63" s="66">
        <v>42538</v>
      </c>
      <c r="F63" s="52" t="s">
        <v>1</v>
      </c>
      <c r="G63" s="53">
        <v>97</v>
      </c>
      <c r="H63" s="53">
        <v>2</v>
      </c>
      <c r="I63" s="70">
        <v>2</v>
      </c>
      <c r="J63" s="53">
        <v>3</v>
      </c>
      <c r="K63" s="55">
        <v>9</v>
      </c>
      <c r="L63" s="67">
        <v>80</v>
      </c>
      <c r="M63" s="68">
        <v>9</v>
      </c>
      <c r="N63" s="67">
        <v>132</v>
      </c>
      <c r="O63" s="68">
        <v>14</v>
      </c>
      <c r="P63" s="67">
        <v>80</v>
      </c>
      <c r="Q63" s="68">
        <v>9</v>
      </c>
      <c r="R63" s="61">
        <f t="shared" si="0"/>
        <v>292</v>
      </c>
      <c r="S63" s="62">
        <f t="shared" si="1"/>
        <v>32</v>
      </c>
      <c r="T63" s="63">
        <f t="shared" si="9"/>
        <v>16</v>
      </c>
      <c r="U63" s="64">
        <v>23</v>
      </c>
      <c r="V63" s="65">
        <f t="shared" si="10"/>
        <v>0.391304347826087</v>
      </c>
      <c r="W63" s="72">
        <v>562</v>
      </c>
      <c r="X63" s="73">
        <v>62</v>
      </c>
      <c r="Y63" s="63">
        <f t="shared" si="8"/>
        <v>31</v>
      </c>
      <c r="Z63" s="80">
        <v>53</v>
      </c>
      <c r="AA63" s="81">
        <f t="shared" si="11"/>
        <v>0.16981132075471697</v>
      </c>
      <c r="AB63" s="79">
        <v>319884.31</v>
      </c>
      <c r="AC63" s="80">
        <v>27027</v>
      </c>
      <c r="AD63" s="100">
        <v>2420</v>
      </c>
      <c r="AE63" s="28"/>
    </row>
    <row r="64" spans="1:31" s="29" customFormat="1" ht="11.25">
      <c r="A64" s="31">
        <v>58</v>
      </c>
      <c r="B64" s="30"/>
      <c r="C64" s="50" t="s">
        <v>97</v>
      </c>
      <c r="D64" s="56" t="s">
        <v>95</v>
      </c>
      <c r="E64" s="82">
        <v>42545</v>
      </c>
      <c r="F64" s="52" t="s">
        <v>4</v>
      </c>
      <c r="G64" s="57">
        <v>122</v>
      </c>
      <c r="H64" s="57">
        <v>37</v>
      </c>
      <c r="I64" s="70">
        <v>1</v>
      </c>
      <c r="J64" s="54">
        <v>1</v>
      </c>
      <c r="K64" s="55">
        <v>4</v>
      </c>
      <c r="L64" s="67">
        <v>0</v>
      </c>
      <c r="M64" s="68">
        <v>0</v>
      </c>
      <c r="N64" s="67">
        <v>440</v>
      </c>
      <c r="O64" s="68">
        <v>55</v>
      </c>
      <c r="P64" s="67">
        <v>0</v>
      </c>
      <c r="Q64" s="68">
        <v>0</v>
      </c>
      <c r="R64" s="61">
        <f t="shared" si="0"/>
        <v>440</v>
      </c>
      <c r="S64" s="62">
        <f t="shared" si="1"/>
        <v>55</v>
      </c>
      <c r="T64" s="63">
        <f t="shared" si="9"/>
        <v>55</v>
      </c>
      <c r="U64" s="64">
        <v>670</v>
      </c>
      <c r="V64" s="65">
        <f t="shared" si="10"/>
        <v>-0.917910447761194</v>
      </c>
      <c r="W64" s="72">
        <v>440</v>
      </c>
      <c r="X64" s="73">
        <v>55</v>
      </c>
      <c r="Y64" s="63">
        <f t="shared" si="8"/>
        <v>55</v>
      </c>
      <c r="Z64" s="58">
        <v>1398</v>
      </c>
      <c r="AA64" s="81">
        <f t="shared" si="11"/>
        <v>-0.9606580829756796</v>
      </c>
      <c r="AB64" s="75">
        <v>118412.34</v>
      </c>
      <c r="AC64" s="76">
        <v>10972</v>
      </c>
      <c r="AD64" s="100">
        <v>2528</v>
      </c>
      <c r="AE64" s="28"/>
    </row>
    <row r="65" spans="1:31" s="29" customFormat="1" ht="11.25">
      <c r="A65" s="31">
        <v>59</v>
      </c>
      <c r="B65" s="30"/>
      <c r="C65" s="50" t="s">
        <v>71</v>
      </c>
      <c r="D65" s="56" t="s">
        <v>72</v>
      </c>
      <c r="E65" s="82">
        <v>42489</v>
      </c>
      <c r="F65" s="52" t="s">
        <v>4</v>
      </c>
      <c r="G65" s="57">
        <v>144</v>
      </c>
      <c r="H65" s="57">
        <v>1</v>
      </c>
      <c r="I65" s="70">
        <v>1</v>
      </c>
      <c r="J65" s="54">
        <v>1</v>
      </c>
      <c r="K65" s="55">
        <v>10</v>
      </c>
      <c r="L65" s="67">
        <v>0</v>
      </c>
      <c r="M65" s="68">
        <v>0</v>
      </c>
      <c r="N65" s="67">
        <v>0</v>
      </c>
      <c r="O65" s="68">
        <v>0</v>
      </c>
      <c r="P65" s="67">
        <v>0</v>
      </c>
      <c r="Q65" s="68">
        <v>0</v>
      </c>
      <c r="R65" s="61">
        <f t="shared" si="0"/>
        <v>0</v>
      </c>
      <c r="S65" s="62">
        <f t="shared" si="1"/>
        <v>0</v>
      </c>
      <c r="T65" s="63">
        <f t="shared" si="9"/>
        <v>0</v>
      </c>
      <c r="U65" s="64">
        <v>100</v>
      </c>
      <c r="V65" s="65">
        <f t="shared" si="10"/>
        <v>-1</v>
      </c>
      <c r="W65" s="72">
        <v>360</v>
      </c>
      <c r="X65" s="73">
        <v>49</v>
      </c>
      <c r="Y65" s="63">
        <f t="shared" si="8"/>
        <v>49</v>
      </c>
      <c r="Z65" s="58">
        <v>100</v>
      </c>
      <c r="AA65" s="81">
        <f t="shared" si="11"/>
        <v>-0.51</v>
      </c>
      <c r="AB65" s="92">
        <v>101858.14</v>
      </c>
      <c r="AC65" s="93">
        <v>8479</v>
      </c>
      <c r="AD65" s="100">
        <v>2509</v>
      </c>
      <c r="AE65" s="28"/>
    </row>
    <row r="66" spans="1:31" s="29" customFormat="1" ht="11.25">
      <c r="A66" s="31">
        <v>60</v>
      </c>
      <c r="B66" s="30"/>
      <c r="C66" s="49" t="s">
        <v>54</v>
      </c>
      <c r="D66" s="51" t="s">
        <v>55</v>
      </c>
      <c r="E66" s="66">
        <v>42391</v>
      </c>
      <c r="F66" s="52" t="s">
        <v>7</v>
      </c>
      <c r="G66" s="53">
        <v>115</v>
      </c>
      <c r="H66" s="53">
        <v>1</v>
      </c>
      <c r="I66" s="70">
        <v>1</v>
      </c>
      <c r="J66" s="54">
        <v>1</v>
      </c>
      <c r="K66" s="55">
        <v>12</v>
      </c>
      <c r="L66" s="67">
        <v>0</v>
      </c>
      <c r="M66" s="68">
        <v>0</v>
      </c>
      <c r="N66" s="67">
        <v>0</v>
      </c>
      <c r="O66" s="68">
        <v>0</v>
      </c>
      <c r="P66" s="67">
        <v>0</v>
      </c>
      <c r="Q66" s="68">
        <v>0</v>
      </c>
      <c r="R66" s="61">
        <f t="shared" si="0"/>
        <v>0</v>
      </c>
      <c r="S66" s="62">
        <f t="shared" si="1"/>
        <v>0</v>
      </c>
      <c r="T66" s="63">
        <f t="shared" si="9"/>
        <v>0</v>
      </c>
      <c r="U66" s="64">
        <v>219</v>
      </c>
      <c r="V66" s="65">
        <f t="shared" si="10"/>
        <v>-1</v>
      </c>
      <c r="W66" s="72">
        <v>288</v>
      </c>
      <c r="X66" s="73">
        <v>36</v>
      </c>
      <c r="Y66" s="63">
        <f t="shared" si="8"/>
        <v>36</v>
      </c>
      <c r="Z66" s="80">
        <v>342</v>
      </c>
      <c r="AA66" s="81">
        <f t="shared" si="11"/>
        <v>-0.8947368421052632</v>
      </c>
      <c r="AB66" s="77">
        <v>1768543.27</v>
      </c>
      <c r="AC66" s="78">
        <v>152431</v>
      </c>
      <c r="AD66" s="100">
        <v>2398</v>
      </c>
      <c r="AE66" s="28"/>
    </row>
    <row r="67" spans="1:31" s="29" customFormat="1" ht="11.25">
      <c r="A67" s="31">
        <v>61</v>
      </c>
      <c r="B67" s="30"/>
      <c r="C67" s="49" t="s">
        <v>80</v>
      </c>
      <c r="D67" s="51" t="s">
        <v>80</v>
      </c>
      <c r="E67" s="66">
        <v>42531</v>
      </c>
      <c r="F67" s="52" t="s">
        <v>51</v>
      </c>
      <c r="G67" s="53">
        <v>40</v>
      </c>
      <c r="H67" s="53">
        <v>1</v>
      </c>
      <c r="I67" s="70">
        <v>1</v>
      </c>
      <c r="J67" s="54">
        <v>1</v>
      </c>
      <c r="K67" s="55">
        <v>8</v>
      </c>
      <c r="L67" s="67">
        <v>16</v>
      </c>
      <c r="M67" s="68">
        <v>2</v>
      </c>
      <c r="N67" s="67">
        <v>48</v>
      </c>
      <c r="O67" s="68">
        <v>6</v>
      </c>
      <c r="P67" s="67">
        <v>64</v>
      </c>
      <c r="Q67" s="68">
        <v>8</v>
      </c>
      <c r="R67" s="61">
        <f t="shared" si="0"/>
        <v>128</v>
      </c>
      <c r="S67" s="62">
        <f t="shared" si="1"/>
        <v>16</v>
      </c>
      <c r="T67" s="63">
        <f t="shared" si="9"/>
        <v>16</v>
      </c>
      <c r="U67" s="64">
        <v>0</v>
      </c>
      <c r="V67" s="65">
        <f t="shared" si="10"/>
      </c>
      <c r="W67" s="72">
        <v>240</v>
      </c>
      <c r="X67" s="73">
        <v>30</v>
      </c>
      <c r="Y67" s="63">
        <f t="shared" si="8"/>
        <v>30</v>
      </c>
      <c r="Z67" s="80">
        <v>29</v>
      </c>
      <c r="AA67" s="81">
        <f t="shared" si="11"/>
        <v>0.034482758620689655</v>
      </c>
      <c r="AB67" s="77">
        <v>46281.5</v>
      </c>
      <c r="AC67" s="78">
        <v>4688</v>
      </c>
      <c r="AD67" s="100">
        <v>2570</v>
      </c>
      <c r="AE67" s="28"/>
    </row>
    <row r="68" spans="1:35" ht="11.25">
      <c r="A68" s="117" t="s">
        <v>35</v>
      </c>
      <c r="B68" s="117"/>
      <c r="C68" s="117"/>
      <c r="D68" s="117"/>
      <c r="E68" s="117"/>
      <c r="F68" s="117"/>
      <c r="G68" s="117"/>
      <c r="H68" s="117"/>
      <c r="I68" s="117"/>
      <c r="J68" s="117"/>
      <c r="K68" s="117"/>
      <c r="L68" s="117"/>
      <c r="M68" s="117"/>
      <c r="N68" s="117"/>
      <c r="O68" s="117"/>
      <c r="P68" s="117"/>
      <c r="Q68" s="117"/>
      <c r="R68" s="117"/>
      <c r="S68" s="117"/>
      <c r="T68" s="117"/>
      <c r="U68" s="117"/>
      <c r="V68" s="117"/>
      <c r="W68" s="117"/>
      <c r="X68" s="117"/>
      <c r="Y68" s="117"/>
      <c r="Z68" s="117"/>
      <c r="AA68" s="117"/>
      <c r="AB68" s="117"/>
      <c r="AC68" s="117"/>
      <c r="AE68" s="28"/>
      <c r="AF68" s="29"/>
      <c r="AI68" s="29"/>
    </row>
    <row r="69" spans="1:32" ht="11.25">
      <c r="A69" s="117"/>
      <c r="B69" s="117"/>
      <c r="C69" s="117"/>
      <c r="D69" s="117"/>
      <c r="E69" s="117"/>
      <c r="F69" s="117"/>
      <c r="G69" s="117"/>
      <c r="H69" s="117"/>
      <c r="I69" s="117"/>
      <c r="J69" s="117"/>
      <c r="K69" s="117"/>
      <c r="L69" s="117"/>
      <c r="M69" s="117"/>
      <c r="N69" s="117"/>
      <c r="O69" s="117"/>
      <c r="P69" s="117"/>
      <c r="Q69" s="117"/>
      <c r="R69" s="117"/>
      <c r="S69" s="117"/>
      <c r="T69" s="117"/>
      <c r="U69" s="117"/>
      <c r="V69" s="117"/>
      <c r="W69" s="117"/>
      <c r="X69" s="117"/>
      <c r="Y69" s="117"/>
      <c r="Z69" s="117"/>
      <c r="AA69" s="117"/>
      <c r="AB69" s="117"/>
      <c r="AC69" s="117"/>
      <c r="AE69" s="28"/>
      <c r="AF69" s="29"/>
    </row>
    <row r="70" spans="1:29" ht="11.25">
      <c r="A70" s="117"/>
      <c r="B70" s="117"/>
      <c r="C70" s="117"/>
      <c r="D70" s="117"/>
      <c r="E70" s="117"/>
      <c r="F70" s="117"/>
      <c r="G70" s="117"/>
      <c r="H70" s="117"/>
      <c r="I70" s="117"/>
      <c r="J70" s="117"/>
      <c r="K70" s="117"/>
      <c r="L70" s="117"/>
      <c r="M70" s="117"/>
      <c r="N70" s="117"/>
      <c r="O70" s="117"/>
      <c r="P70" s="117"/>
      <c r="Q70" s="117"/>
      <c r="R70" s="117"/>
      <c r="S70" s="117"/>
      <c r="T70" s="117"/>
      <c r="U70" s="117"/>
      <c r="V70" s="117"/>
      <c r="W70" s="117"/>
      <c r="X70" s="117"/>
      <c r="Y70" s="117"/>
      <c r="Z70" s="117"/>
      <c r="AA70" s="117"/>
      <c r="AB70" s="117"/>
      <c r="AC70" s="117"/>
    </row>
    <row r="71" spans="1:29" ht="11.25">
      <c r="A71" s="117"/>
      <c r="B71" s="117"/>
      <c r="C71" s="117"/>
      <c r="D71" s="117"/>
      <c r="E71" s="117"/>
      <c r="F71" s="117"/>
      <c r="G71" s="117"/>
      <c r="H71" s="117"/>
      <c r="I71" s="117"/>
      <c r="J71" s="117"/>
      <c r="K71" s="117"/>
      <c r="L71" s="117"/>
      <c r="M71" s="117"/>
      <c r="N71" s="117"/>
      <c r="O71" s="117"/>
      <c r="P71" s="117"/>
      <c r="Q71" s="117"/>
      <c r="R71" s="117"/>
      <c r="S71" s="117"/>
      <c r="T71" s="117"/>
      <c r="U71" s="117"/>
      <c r="V71" s="117"/>
      <c r="W71" s="117"/>
      <c r="X71" s="117"/>
      <c r="Y71" s="117"/>
      <c r="Z71" s="117"/>
      <c r="AA71" s="117"/>
      <c r="AB71" s="117"/>
      <c r="AC71" s="117"/>
    </row>
    <row r="72" spans="1:29" ht="11.25">
      <c r="A72" s="117"/>
      <c r="B72" s="117"/>
      <c r="C72" s="117"/>
      <c r="D72" s="117"/>
      <c r="E72" s="117"/>
      <c r="F72" s="117"/>
      <c r="G72" s="117"/>
      <c r="H72" s="117"/>
      <c r="I72" s="117"/>
      <c r="J72" s="117"/>
      <c r="K72" s="117"/>
      <c r="L72" s="117"/>
      <c r="M72" s="117"/>
      <c r="N72" s="117"/>
      <c r="O72" s="117"/>
      <c r="P72" s="117"/>
      <c r="Q72" s="117"/>
      <c r="R72" s="117"/>
      <c r="S72" s="117"/>
      <c r="T72" s="117"/>
      <c r="U72" s="117"/>
      <c r="V72" s="117"/>
      <c r="W72" s="117"/>
      <c r="X72" s="117"/>
      <c r="Y72" s="117"/>
      <c r="Z72" s="117"/>
      <c r="AA72" s="117"/>
      <c r="AB72" s="117"/>
      <c r="AC72" s="117"/>
    </row>
  </sheetData>
  <sheetProtection formatCells="0" formatColumns="0" formatRows="0" insertColumns="0" insertRows="0" insertHyperlinks="0" deleteColumns="0" deleteRows="0" sort="0" autoFilter="0" pivotTables="0"/>
  <mergeCells count="11">
    <mergeCell ref="A68:AC72"/>
    <mergeCell ref="W4:X4"/>
    <mergeCell ref="B3:C3"/>
    <mergeCell ref="L4:M4"/>
    <mergeCell ref="N4:O4"/>
    <mergeCell ref="P4:Q4"/>
    <mergeCell ref="R4:T4"/>
    <mergeCell ref="B1:C1"/>
    <mergeCell ref="B2:C2"/>
    <mergeCell ref="L1:AD3"/>
    <mergeCell ref="AB4:AC4"/>
  </mergeCells>
  <hyperlinks>
    <hyperlink ref="B2" r:id="rId1" display="http://www.antraktsinema.com"/>
  </hyperlinks>
  <printOptions/>
  <pageMargins left="0.3" right="0.13" top="0.18" bottom="0.21" header="0.13" footer="0.16"/>
  <pageSetup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BEBEK TURİZM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windows7</cp:lastModifiedBy>
  <cp:lastPrinted>2015-01-21T23:11:37Z</cp:lastPrinted>
  <dcterms:created xsi:type="dcterms:W3CDTF">2006-03-15T09:07:04Z</dcterms:created>
  <dcterms:modified xsi:type="dcterms:W3CDTF">2016-08-12T17:35:44Z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