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0730" windowHeight="5520" tabRatio="660" activeTab="0"/>
  </bookViews>
  <sheets>
    <sheet name="29.7-4.8.2016 (hafta) detay" sheetId="1" r:id="rId1"/>
  </sheets>
  <definedNames>
    <definedName name="_xlnm.Print_Area" localSheetId="0">'29.7-4.8.2016 (hafta) detay'!#REF!</definedName>
  </definedNames>
  <calcPr fullCalcOnLoad="1"/>
</workbook>
</file>

<file path=xl/sharedStrings.xml><?xml version="1.0" encoding="utf-8"?>
<sst xmlns="http://schemas.openxmlformats.org/spreadsheetml/2006/main" count="235" uniqueCount="153">
  <si>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</si>
  <si>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</si>
  <si>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</si>
  <si>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</si>
  <si>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</si>
  <si>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</si>
  <si>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PENGUINS OF MADAGASCAR</t>
  </si>
  <si>
    <t>MAGASKAR PENGUENLERİ</t>
  </si>
  <si>
    <t>EN DUVA SATT PA EN GREN OCH FUNDERADE PA TILLVARON</t>
  </si>
  <si>
    <t>İNSANLARI SEYREDEN GÜVERCİN</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</si>
  <si>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</si>
  <si>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</si>
  <si>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</si>
  <si>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</si>
  <si>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</si>
  <si>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</si>
  <si>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</si>
  <si>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</si>
  <si>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</si>
  <si>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</si>
  <si>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</si>
  <si>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</si>
  <si>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</si>
  <si>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ÖNCEKİ HAFTA PERDE</t>
  </si>
  <si>
    <t>HAFTA</t>
  </si>
  <si>
    <t>HASILAT</t>
  </si>
  <si>
    <t>BİLET SATIŞ</t>
  </si>
  <si>
    <t>ORTALAMA
BİLET ADEDİ</t>
  </si>
  <si>
    <t>BİLET</t>
  </si>
  <si>
    <t>BİLET       %</t>
  </si>
  <si>
    <t>YENİ</t>
  </si>
  <si>
    <r>
      <t xml:space="preserve">HASILAT </t>
    </r>
    <r>
      <rPr>
        <b/>
        <sz val="7"/>
        <color indexed="10"/>
        <rFont val="Webdings"/>
        <family val="1"/>
      </rPr>
      <t>6</t>
    </r>
  </si>
  <si>
    <t>LEVIATHAN</t>
  </si>
  <si>
    <t>LEVIAFAN</t>
  </si>
  <si>
    <t>PİNEMART</t>
  </si>
  <si>
    <t>BİLET %</t>
  </si>
  <si>
    <t>AŞK UĞRUNA</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</si>
  <si>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</si>
  <si>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</si>
  <si>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LE PETIT PRINCE</t>
  </si>
  <si>
    <t>KÜÇÜK PRENS</t>
  </si>
  <si>
    <t>-</t>
  </si>
  <si>
    <t>THE MARTIAN</t>
  </si>
  <si>
    <t>MARSLI</t>
  </si>
  <si>
    <t>BURNT</t>
  </si>
  <si>
    <t>ÇOK PİŞMİŞ</t>
  </si>
  <si>
    <t>NADİDE HAYAT</t>
  </si>
  <si>
    <t>TOZ BEZİ</t>
  </si>
  <si>
    <t>DİREN!</t>
  </si>
  <si>
    <t>SAUL'UN OĞLU</t>
  </si>
  <si>
    <t>SAUL FIA</t>
  </si>
  <si>
    <t>LES SUFFRAGETTES</t>
  </si>
  <si>
    <t>UIP TURKEY</t>
  </si>
  <si>
    <t>WARNER BROS. TURKEY</t>
  </si>
  <si>
    <t>CHANTIER FILMS</t>
  </si>
  <si>
    <t>ÖZEN FİLM</t>
  </si>
  <si>
    <t>BİR FİLM</t>
  </si>
  <si>
    <t>MC FİLM</t>
  </si>
  <si>
    <t>M3 FİLM</t>
  </si>
  <si>
    <t>KARDEŞİM BENİM</t>
  </si>
  <si>
    <t>BOONIE BEARS, TO THE RESCUE!</t>
  </si>
  <si>
    <t>AYI KARDEŞLER: KURTARMA OPERASYONU</t>
  </si>
  <si>
    <t>KAÇMA BİRADER</t>
  </si>
  <si>
    <t>LOKASYON</t>
  </si>
  <si>
    <t>BATMAN V SUPERMAN: ADALETİN ŞAFAĞI</t>
  </si>
  <si>
    <t>BATMAN V SUPERMAN: DAWN OF JUSTICE</t>
  </si>
  <si>
    <t>MY BAKERY IN BROOKLYN</t>
  </si>
  <si>
    <t>BİR DİLİM AŞK</t>
  </si>
  <si>
    <t>M3 FİLM&amp;RET FİLM</t>
  </si>
  <si>
    <t>VOLKI I OVTSY. BEEEZUMNOE PREVRASHCHENIE</t>
  </si>
  <si>
    <t>KUZULAR KURTLARA KARŞI</t>
  </si>
  <si>
    <t>HOLOGRAM FOR A KING</t>
  </si>
  <si>
    <t>KRAL İÇİN HOLOGRAM</t>
  </si>
  <si>
    <t>ALAMET-İ KIYAMET: TARİKAT</t>
  </si>
  <si>
    <t>X-MEN: APOCALYPSE</t>
  </si>
  <si>
    <t>1 KEZBAN 1 MAHMUT: ADANA YOLLARINDA</t>
  </si>
  <si>
    <t>BLINKY BILL THE MOVIE</t>
  </si>
  <si>
    <t>KAHRAMAN KOALA</t>
  </si>
  <si>
    <t>WARCRAFT: İKİ DÜNYANIN</t>
  </si>
  <si>
    <t>Kİ&amp;KA</t>
  </si>
  <si>
    <t>KİM KADIN KİM KOCA</t>
  </si>
  <si>
    <t>SEKERAT 'SON'</t>
  </si>
  <si>
    <t>NOW YOU SEE ME 2</t>
  </si>
  <si>
    <t>SİHİRBAZLAR ÇETESİ 2</t>
  </si>
  <si>
    <t>ZOOTOPIA</t>
  </si>
  <si>
    <t>ZOOTROPLİS: HAYVANLAR ŞEHRİ</t>
  </si>
  <si>
    <t>THE CONJURING 2: THE ENFIELD POLTERGEIST</t>
  </si>
  <si>
    <t>KORKU SEANSI 2</t>
  </si>
  <si>
    <t>WARCRAFT: İKİ DÜNYANIN İLK KARŞILAŞMASI</t>
  </si>
  <si>
    <t>ROBINSON CRUSOE</t>
  </si>
  <si>
    <t>THE BOY</t>
  </si>
  <si>
    <t>LANETLİ ÇOCUK</t>
  </si>
  <si>
    <t>ME BEFORE YOU</t>
  </si>
  <si>
    <t>SENDEN ÖNCE BEN</t>
  </si>
  <si>
    <t>TEENAGE MUTANT NINJA TURTLES: OUT OF THE SHADOWS</t>
  </si>
  <si>
    <t>NİNJA KAPLUMBAĞALAR: GÖLGELERİN İÇİNDEN</t>
  </si>
  <si>
    <t>INDEPENDENCE DAYS: RESURGENCE</t>
  </si>
  <si>
    <t>KURTULUŞ GÜNÜ: YENİ TEHDİT</t>
  </si>
  <si>
    <t>BEKLEYİŞ</t>
  </si>
  <si>
    <t>L'ATTESA</t>
  </si>
  <si>
    <t>MIDNIGHT SPECIAL</t>
  </si>
  <si>
    <t>ELSER: ER HATTE DIE WELT VERANDERT</t>
  </si>
  <si>
    <t>HİTLER'E SUİKAST</t>
  </si>
  <si>
    <t>DER KLEINE RITTER TRENK</t>
  </si>
  <si>
    <t>KÜÇÜK ŞÖVALYE TRENK</t>
  </si>
  <si>
    <t>THE BFG</t>
  </si>
  <si>
    <t>THE BIG FRIENDLY GIANT</t>
  </si>
  <si>
    <t>ÜÇ HARFLİLER 3: KARABÜYÜ</t>
  </si>
  <si>
    <t>THE PURGE: ELECTION YEAR</t>
  </si>
  <si>
    <t>ARINMA GECESİ: SEÇİM YILI</t>
  </si>
  <si>
    <t>DENİZDEKİ ATEŞ</t>
  </si>
  <si>
    <t>FUOCOAMMARE</t>
  </si>
  <si>
    <t>FREKANS</t>
  </si>
  <si>
    <t>CELL</t>
  </si>
  <si>
    <t>MIKE AND DAVE NEED WEDDING DATES</t>
  </si>
  <si>
    <t>MIKE VE DAVE: AHH BİR SEVGİLİ YAPSAK</t>
  </si>
  <si>
    <t>THE LEGEND OF TARZAN</t>
  </si>
  <si>
    <t>TARZAN EFSANESİ</t>
  </si>
  <si>
    <t>THE CALL UP</t>
  </si>
  <si>
    <t>SİMÜLASYON</t>
  </si>
  <si>
    <t>ŞİMDİ NEREYİ İŞGAL EDELİM?</t>
  </si>
  <si>
    <t>WHERE TO INVADE NEXT</t>
  </si>
  <si>
    <t>SULTAN</t>
  </si>
  <si>
    <t>BEN SALVADOR DEĞİLİM</t>
  </si>
  <si>
    <t>I AM NOT SALVADOR</t>
  </si>
  <si>
    <t>SOYGUN</t>
  </si>
  <si>
    <t>BRAQUEURS</t>
  </si>
  <si>
    <t>ICE AGE: COLLISION COURSE</t>
  </si>
  <si>
    <t>BUZ DEVRİ. BÜYÜK ÇARPIŞMA</t>
  </si>
  <si>
    <t>EQUALS</t>
  </si>
  <si>
    <t>LIGHTS OUT</t>
  </si>
  <si>
    <t>IŞIKLAR SÖNÜNCE</t>
  </si>
  <si>
    <t>THE GHOSTS OF GARIP</t>
  </si>
  <si>
    <t>KANLI GİRDAP</t>
  </si>
  <si>
    <t>EIGA DORAEMON: SHIN NOBITA NO NIPPON TANJOU</t>
  </si>
  <si>
    <t>DORAEMON: TAŞ DEVRİ MACERASI</t>
  </si>
  <si>
    <t>REMEMBER</t>
  </si>
  <si>
    <t>HATIRLA</t>
  </si>
  <si>
    <t>OUR KIND OF TRAITOR</t>
  </si>
  <si>
    <t>HAİN</t>
  </si>
  <si>
    <t>LES PROFS 2</t>
  </si>
  <si>
    <t>AMMAN HOCAM 2</t>
  </si>
  <si>
    <t>PRENSİM</t>
  </si>
  <si>
    <t>MON ROI</t>
  </si>
  <si>
    <t>WORRY DOLLS</t>
  </si>
  <si>
    <t>ŞEYTANIN OYUNCAKLARI</t>
  </si>
  <si>
    <t>JASON BOURNE</t>
  </si>
  <si>
    <t>GHOSTBUSTERS: HAYALET AVCILARI</t>
  </si>
  <si>
    <t>GHOSTBUSTERS</t>
  </si>
  <si>
    <t>BAD MOMS</t>
  </si>
  <si>
    <t>EYVAH ANNEM DAĞITTI!</t>
  </si>
  <si>
    <t>29 TEMMUZ - 4 AĞUSTOS 2016 / 31. VİZYON HAFTASI</t>
  </si>
  <si>
    <t>ÖNCEKİ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</si>
</sst>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1"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1"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locked="0"/>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186" fontId="69" fillId="0" borderId="11" xfId="0" applyNumberFormat="1" applyFont="1" applyFill="1" applyBorder="1" applyAlignment="1">
      <alignment vertical="center"/>
    </xf>
    <xf numFmtId="0" fontId="65" fillId="0" borderId="11" xfId="0" applyFont="1" applyFill="1" applyBorder="1" applyAlignment="1" applyProtection="1">
      <alignment vertical="center"/>
      <protection/>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pplyProtection="1">
      <alignment horizontal="center" vertical="center"/>
      <protection locked="0"/>
    </xf>
    <xf numFmtId="0" fontId="72" fillId="0" borderId="11" xfId="0" applyFont="1" applyFill="1" applyBorder="1" applyAlignment="1">
      <alignment horizontal="center" vertical="center"/>
    </xf>
    <xf numFmtId="4" fontId="68" fillId="0" borderId="11" xfId="46" applyNumberFormat="1" applyFont="1" applyFill="1" applyBorder="1" applyAlignment="1" applyProtection="1">
      <alignment vertical="center"/>
      <protection locked="0"/>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9" fontId="70" fillId="0" borderId="11" xfId="132" applyNumberFormat="1" applyFont="1" applyFill="1" applyBorder="1" applyAlignment="1" applyProtection="1">
      <alignment horizontal="right" vertical="center"/>
      <protection/>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3" fontId="67" fillId="37" borderId="12" xfId="0" applyNumberFormat="1" applyFont="1" applyFill="1" applyBorder="1" applyAlignment="1" applyProtection="1">
      <alignment horizontal="center" vertical="center" textRotation="90" wrapText="1"/>
      <protection/>
    </xf>
    <xf numFmtId="0" fontId="65" fillId="0" borderId="11" xfId="0" applyNumberFormat="1" applyFont="1" applyFill="1" applyBorder="1" applyAlignment="1" applyProtection="1">
      <alignment horizontal="left" vertical="center"/>
      <protection locked="0"/>
    </xf>
    <xf numFmtId="0" fontId="67" fillId="36" borderId="12"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7" borderId="12" xfId="0" applyFont="1" applyFill="1" applyBorder="1" applyAlignment="1">
      <alignment horizontal="center" vertical="center" wrapText="1"/>
    </xf>
    <xf numFmtId="0" fontId="71" fillId="35" borderId="11" xfId="0" applyFont="1" applyFill="1" applyBorder="1" applyAlignment="1">
      <alignment horizontal="center"/>
    </xf>
    <xf numFmtId="14" fontId="16" fillId="34" borderId="0" xfId="0" applyNumberFormat="1" applyFont="1" applyFill="1" applyBorder="1" applyAlignment="1" applyProtection="1">
      <alignment horizontal="left" vertical="center" wrapText="1"/>
      <protection/>
    </xf>
    <xf numFmtId="0" fontId="67" fillId="36" borderId="12" xfId="0" applyFont="1" applyFill="1" applyBorder="1" applyAlignment="1">
      <alignment horizontal="center" vertical="center" wrapText="1"/>
    </xf>
    <xf numFmtId="0" fontId="64" fillId="0" borderId="12" xfId="0" applyFont="1" applyBorder="1" applyAlignment="1">
      <alignment horizontal="center" wrapText="1"/>
    </xf>
    <xf numFmtId="0" fontId="44" fillId="35" borderId="15" xfId="0" applyNumberFormat="1" applyFont="1" applyFill="1" applyBorder="1" applyAlignment="1" applyProtection="1">
      <alignment horizontal="center" vertical="center" wrapText="1"/>
      <protection locked="0"/>
    </xf>
    <xf numFmtId="0" fontId="67" fillId="36" borderId="16"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5" xfId="0" applyFont="1" applyFill="1" applyBorder="1" applyAlignment="1">
      <alignment wrapText="1"/>
    </xf>
    <xf numFmtId="0" fontId="0" fillId="0" borderId="15" xfId="0" applyBorder="1" applyAlignment="1">
      <alignment wrapText="1"/>
    </xf>
    <xf numFmtId="0" fontId="67" fillId="37" borderId="12"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2"/>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28125" defaultRowHeight="12.75"/>
  <cols>
    <col min="1" max="1" width="2.7109375" style="32" bestFit="1" customWidth="1"/>
    <col min="2" max="2" width="3.28125" style="2" bestFit="1" customWidth="1"/>
    <col min="3" max="3" width="33.421875" style="1" bestFit="1" customWidth="1"/>
    <col min="4" max="4" width="26.7109375" style="4" bestFit="1" customWidth="1"/>
    <col min="5" max="5" width="5.8515625" style="89" bestFit="1" customWidth="1"/>
    <col min="6" max="6" width="13.57421875" style="3" bestFit="1" customWidth="1"/>
    <col min="7" max="8" width="3.140625" style="33" bestFit="1" customWidth="1"/>
    <col min="9" max="10" width="3.140625" style="47" bestFit="1" customWidth="1"/>
    <col min="11" max="11" width="2.57421875" style="48" bestFit="1" customWidth="1"/>
    <col min="12" max="12" width="7.28125" style="5" hidden="1" customWidth="1"/>
    <col min="13" max="13" width="4.8515625" style="6" hidden="1" customWidth="1"/>
    <col min="14" max="14" width="7.28125" style="5" hidden="1" customWidth="1"/>
    <col min="15" max="15" width="4.8515625" style="6" hidden="1" customWidth="1"/>
    <col min="16" max="16" width="7.28125" style="7" hidden="1" customWidth="1"/>
    <col min="17" max="17" width="4.8515625" style="8" hidden="1" customWidth="1"/>
    <col min="18" max="18" width="8.28125" style="9" hidden="1" customWidth="1"/>
    <col min="19" max="19" width="5.57421875" style="10" hidden="1" customWidth="1"/>
    <col min="20" max="20" width="4.28125" style="11" hidden="1" customWidth="1"/>
    <col min="21" max="21" width="5.57421875" style="12" hidden="1" customWidth="1"/>
    <col min="22" max="22" width="4.421875" style="13" hidden="1" customWidth="1"/>
    <col min="23" max="23" width="8.28125" style="7" bestFit="1" customWidth="1"/>
    <col min="24" max="24" width="5.57421875" style="8" bestFit="1" customWidth="1"/>
    <col min="25" max="25" width="6.00390625" style="6" bestFit="1" customWidth="1"/>
    <col min="26" max="26" width="5.57421875" style="5" bestFit="1" customWidth="1"/>
    <col min="27" max="27" width="5.00390625" style="6" bestFit="1" customWidth="1"/>
    <col min="28" max="28" width="9.00390625" style="7" bestFit="1" customWidth="1"/>
    <col min="29" max="29" width="6.57421875" style="14" bestFit="1" customWidth="1"/>
    <col min="30" max="30" width="3.00390625" style="69" bestFit="1" customWidth="1"/>
    <col min="31" max="16384" width="4.28125" style="1" customWidth="1"/>
  </cols>
  <sheetData>
    <row r="1" spans="1:30" s="34" customFormat="1" ht="12.75">
      <c r="A1" s="15" t="s">
        <v>0</v>
      </c>
      <c r="B1" s="108" t="s">
        <v>10</v>
      </c>
      <c r="C1" s="108"/>
      <c r="D1" s="16"/>
      <c r="E1" s="84"/>
      <c r="F1" s="16"/>
      <c r="G1" s="17"/>
      <c r="H1" s="17"/>
      <c r="I1" s="17"/>
      <c r="J1" s="17"/>
      <c r="K1" s="17"/>
      <c r="L1" s="111" t="s">
        <v>3</v>
      </c>
      <c r="M1" s="112"/>
      <c r="N1" s="112"/>
      <c r="O1" s="112"/>
      <c r="P1" s="112"/>
      <c r="Q1" s="112"/>
      <c r="R1" s="112"/>
      <c r="S1" s="112"/>
      <c r="T1" s="112"/>
      <c r="U1" s="112"/>
      <c r="V1" s="112"/>
      <c r="W1" s="112"/>
      <c r="X1" s="112"/>
      <c r="Y1" s="112"/>
      <c r="Z1" s="112"/>
      <c r="AA1" s="112"/>
      <c r="AB1" s="112"/>
      <c r="AC1" s="112"/>
      <c r="AD1" s="113"/>
    </row>
    <row r="2" spans="1:30" s="34" customFormat="1" ht="12.75">
      <c r="A2" s="15"/>
      <c r="B2" s="109" t="s">
        <v>2</v>
      </c>
      <c r="C2" s="110"/>
      <c r="D2" s="18"/>
      <c r="E2" s="85"/>
      <c r="F2" s="18"/>
      <c r="G2" s="19"/>
      <c r="H2" s="19"/>
      <c r="I2" s="19"/>
      <c r="J2" s="19"/>
      <c r="K2" s="20"/>
      <c r="L2" s="114"/>
      <c r="M2" s="114"/>
      <c r="N2" s="114"/>
      <c r="O2" s="114"/>
      <c r="P2" s="114"/>
      <c r="Q2" s="114"/>
      <c r="R2" s="114"/>
      <c r="S2" s="114"/>
      <c r="T2" s="114"/>
      <c r="U2" s="114"/>
      <c r="V2" s="114"/>
      <c r="W2" s="114"/>
      <c r="X2" s="114"/>
      <c r="Y2" s="114"/>
      <c r="Z2" s="114"/>
      <c r="AA2" s="114"/>
      <c r="AB2" s="114"/>
      <c r="AC2" s="114"/>
      <c r="AD2" s="113"/>
    </row>
    <row r="3" spans="1:30" s="34" customFormat="1" ht="12">
      <c r="A3" s="15"/>
      <c r="B3" s="102" t="s">
        <v>151</v>
      </c>
      <c r="C3" s="102"/>
      <c r="D3" s="21"/>
      <c r="E3" s="86"/>
      <c r="F3" s="21"/>
      <c r="G3" s="22"/>
      <c r="H3" s="22"/>
      <c r="I3" s="22"/>
      <c r="J3" s="22"/>
      <c r="K3" s="22"/>
      <c r="L3" s="115"/>
      <c r="M3" s="115"/>
      <c r="N3" s="115"/>
      <c r="O3" s="115"/>
      <c r="P3" s="115"/>
      <c r="Q3" s="115"/>
      <c r="R3" s="115"/>
      <c r="S3" s="115"/>
      <c r="T3" s="115"/>
      <c r="U3" s="115"/>
      <c r="V3" s="115"/>
      <c r="W3" s="115"/>
      <c r="X3" s="115"/>
      <c r="Y3" s="115"/>
      <c r="Z3" s="115"/>
      <c r="AA3" s="115"/>
      <c r="AB3" s="115"/>
      <c r="AC3" s="115"/>
      <c r="AD3" s="116"/>
    </row>
    <row r="4" spans="1:30" s="24" customFormat="1" ht="11.25" customHeight="1">
      <c r="A4" s="23"/>
      <c r="B4" s="35"/>
      <c r="C4" s="36"/>
      <c r="D4" s="36"/>
      <c r="E4" s="87"/>
      <c r="F4" s="37"/>
      <c r="G4" s="37"/>
      <c r="H4" s="37"/>
      <c r="I4" s="37"/>
      <c r="J4" s="37"/>
      <c r="K4" s="37"/>
      <c r="L4" s="103" t="s">
        <v>11</v>
      </c>
      <c r="M4" s="104"/>
      <c r="N4" s="105" t="s">
        <v>12</v>
      </c>
      <c r="O4" s="106"/>
      <c r="P4" s="105" t="s">
        <v>13</v>
      </c>
      <c r="Q4" s="106"/>
      <c r="R4" s="105" t="s">
        <v>14</v>
      </c>
      <c r="S4" s="107"/>
      <c r="T4" s="107"/>
      <c r="U4" s="96"/>
      <c r="V4" s="96"/>
      <c r="W4" s="100" t="s">
        <v>15</v>
      </c>
      <c r="X4" s="101"/>
      <c r="Y4" s="95" t="s">
        <v>15</v>
      </c>
      <c r="Z4" s="95" t="s">
        <v>152</v>
      </c>
      <c r="AA4" s="95" t="s">
        <v>152</v>
      </c>
      <c r="AB4" s="117" t="s">
        <v>16</v>
      </c>
      <c r="AC4" s="117"/>
      <c r="AD4" s="97"/>
    </row>
    <row r="5" spans="1:30" s="26" customFormat="1" ht="65.25">
      <c r="A5" s="25"/>
      <c r="B5" s="38"/>
      <c r="C5" s="39" t="s">
        <v>17</v>
      </c>
      <c r="D5" s="39" t="s">
        <v>18</v>
      </c>
      <c r="E5" s="88" t="s">
        <v>19</v>
      </c>
      <c r="F5" s="42" t="s">
        <v>20</v>
      </c>
      <c r="G5" s="40" t="s">
        <v>21</v>
      </c>
      <c r="H5" s="40" t="s">
        <v>63</v>
      </c>
      <c r="I5" s="40" t="s">
        <v>22</v>
      </c>
      <c r="J5" s="40" t="s">
        <v>23</v>
      </c>
      <c r="K5" s="40" t="s">
        <v>24</v>
      </c>
      <c r="L5" s="41" t="s">
        <v>25</v>
      </c>
      <c r="M5" s="43" t="s">
        <v>26</v>
      </c>
      <c r="N5" s="44" t="s">
        <v>25</v>
      </c>
      <c r="O5" s="45" t="s">
        <v>26</v>
      </c>
      <c r="P5" s="44" t="s">
        <v>25</v>
      </c>
      <c r="Q5" s="45" t="s">
        <v>26</v>
      </c>
      <c r="R5" s="44" t="s">
        <v>31</v>
      </c>
      <c r="S5" s="45" t="s">
        <v>26</v>
      </c>
      <c r="T5" s="46" t="s">
        <v>27</v>
      </c>
      <c r="U5" s="45" t="s">
        <v>28</v>
      </c>
      <c r="V5" s="46" t="s">
        <v>35</v>
      </c>
      <c r="W5" s="44" t="s">
        <v>31</v>
      </c>
      <c r="X5" s="45" t="s">
        <v>28</v>
      </c>
      <c r="Y5" s="46" t="s">
        <v>27</v>
      </c>
      <c r="Z5" s="45" t="s">
        <v>28</v>
      </c>
      <c r="AA5" s="46" t="s">
        <v>29</v>
      </c>
      <c r="AB5" s="44" t="s">
        <v>25</v>
      </c>
      <c r="AC5" s="45" t="s">
        <v>26</v>
      </c>
      <c r="AD5" s="93" t="s">
        <v>37</v>
      </c>
    </row>
    <row r="6" ht="11.25">
      <c r="V6" s="65">
        <f>IF(U6&lt;&gt;0,-(U6-S6)/U6,"")</f>
      </c>
    </row>
    <row r="7" spans="1:31" s="29" customFormat="1" ht="11.25">
      <c r="A7" s="31">
        <v>1</v>
      </c>
      <c r="B7" s="27"/>
      <c r="C7" s="50" t="s">
        <v>127</v>
      </c>
      <c r="D7" s="56" t="s">
        <v>128</v>
      </c>
      <c r="E7" s="83">
        <v>42566</v>
      </c>
      <c r="F7" s="52" t="s">
        <v>4</v>
      </c>
      <c r="G7" s="57">
        <v>345</v>
      </c>
      <c r="H7" s="57">
        <v>385</v>
      </c>
      <c r="I7" s="71">
        <v>473</v>
      </c>
      <c r="J7" s="54">
        <v>530</v>
      </c>
      <c r="K7" s="55">
        <v>3</v>
      </c>
      <c r="L7" s="67">
        <v>314970.48</v>
      </c>
      <c r="M7" s="68">
        <v>26416</v>
      </c>
      <c r="N7" s="67">
        <v>523629.21</v>
      </c>
      <c r="O7" s="68">
        <v>43126</v>
      </c>
      <c r="P7" s="67">
        <v>547471.25</v>
      </c>
      <c r="Q7" s="68">
        <v>45562</v>
      </c>
      <c r="R7" s="61">
        <f aca="true" t="shared" si="0" ref="R7:R67">L7+N7+P7</f>
        <v>1386070.94</v>
      </c>
      <c r="S7" s="62">
        <f aca="true" t="shared" si="1" ref="S7:S67">M7+O7+Q7</f>
        <v>115104</v>
      </c>
      <c r="T7" s="63">
        <f>S7/I7</f>
        <v>243.34883720930233</v>
      </c>
      <c r="U7" s="64">
        <v>141855</v>
      </c>
      <c r="V7" s="65">
        <f>IF(U7&lt;&gt;0,-(U7-S7)/U7,"")</f>
        <v>-0.18857988791371472</v>
      </c>
      <c r="W7" s="73">
        <v>2495021.72</v>
      </c>
      <c r="X7" s="74">
        <v>220108</v>
      </c>
      <c r="Y7" s="63">
        <f aca="true" t="shared" si="2" ref="Y7:Y26">X7/I7</f>
        <v>465.3446088794926</v>
      </c>
      <c r="Z7" s="58">
        <v>270541</v>
      </c>
      <c r="AA7" s="82">
        <f>IF(Z7&lt;&gt;0,-(Z7-X7)/Z7,"")</f>
        <v>-0.18641536772614872</v>
      </c>
      <c r="AB7" s="76">
        <v>8749495.72</v>
      </c>
      <c r="AC7" s="77">
        <v>771572</v>
      </c>
      <c r="AD7" s="98">
        <v>2596</v>
      </c>
      <c r="AE7" s="28"/>
    </row>
    <row r="8" spans="1:31" s="29" customFormat="1" ht="11.25">
      <c r="A8" s="31">
        <v>2</v>
      </c>
      <c r="B8" s="90" t="s">
        <v>30</v>
      </c>
      <c r="C8" s="50" t="s">
        <v>146</v>
      </c>
      <c r="D8" s="56" t="s">
        <v>146</v>
      </c>
      <c r="E8" s="83">
        <v>42580</v>
      </c>
      <c r="F8" s="52" t="s">
        <v>52</v>
      </c>
      <c r="G8" s="57">
        <v>298</v>
      </c>
      <c r="H8" s="57">
        <v>298</v>
      </c>
      <c r="I8" s="71">
        <v>298</v>
      </c>
      <c r="J8" s="53" t="s">
        <v>41</v>
      </c>
      <c r="K8" s="55">
        <v>1</v>
      </c>
      <c r="L8" s="67">
        <v>326442</v>
      </c>
      <c r="M8" s="68">
        <v>24544</v>
      </c>
      <c r="N8" s="67">
        <v>398967</v>
      </c>
      <c r="O8" s="68">
        <v>30023</v>
      </c>
      <c r="P8" s="67">
        <v>407858</v>
      </c>
      <c r="Q8" s="68">
        <v>31850</v>
      </c>
      <c r="R8" s="61">
        <f t="shared" si="0"/>
        <v>1133267</v>
      </c>
      <c r="S8" s="62">
        <f t="shared" si="1"/>
        <v>86417</v>
      </c>
      <c r="T8" s="63">
        <f>S8/I8</f>
        <v>289.98993288590606</v>
      </c>
      <c r="U8" s="64"/>
      <c r="V8" s="65"/>
      <c r="W8" s="73">
        <v>1806541</v>
      </c>
      <c r="X8" s="75">
        <v>147228</v>
      </c>
      <c r="Y8" s="63">
        <f t="shared" si="2"/>
        <v>494.0536912751678</v>
      </c>
      <c r="Z8" s="58"/>
      <c r="AA8" s="82"/>
      <c r="AB8" s="76">
        <v>1806541</v>
      </c>
      <c r="AC8" s="77">
        <v>147228</v>
      </c>
      <c r="AD8" s="98">
        <v>2609</v>
      </c>
      <c r="AE8" s="28"/>
    </row>
    <row r="9" spans="1:31" s="29" customFormat="1" ht="11.25">
      <c r="A9" s="31">
        <v>3</v>
      </c>
      <c r="B9" s="90" t="s">
        <v>30</v>
      </c>
      <c r="C9" s="50" t="s">
        <v>148</v>
      </c>
      <c r="D9" s="56" t="s">
        <v>147</v>
      </c>
      <c r="E9" s="83">
        <v>42580</v>
      </c>
      <c r="F9" s="52" t="s">
        <v>53</v>
      </c>
      <c r="G9" s="57">
        <v>248</v>
      </c>
      <c r="H9" s="57">
        <v>248</v>
      </c>
      <c r="I9" s="71">
        <v>252</v>
      </c>
      <c r="J9" s="53" t="s">
        <v>41</v>
      </c>
      <c r="K9" s="55">
        <v>1</v>
      </c>
      <c r="L9" s="67">
        <v>109076</v>
      </c>
      <c r="M9" s="68">
        <v>7300</v>
      </c>
      <c r="N9" s="67">
        <v>131989</v>
      </c>
      <c r="O9" s="68">
        <v>9131</v>
      </c>
      <c r="P9" s="67">
        <v>139228</v>
      </c>
      <c r="Q9" s="68">
        <v>9403</v>
      </c>
      <c r="R9" s="61">
        <f t="shared" si="0"/>
        <v>380293</v>
      </c>
      <c r="S9" s="62">
        <f t="shared" si="1"/>
        <v>25834</v>
      </c>
      <c r="T9" s="63">
        <f>S9/I9</f>
        <v>102.51587301587301</v>
      </c>
      <c r="U9" s="64"/>
      <c r="V9" s="65"/>
      <c r="W9" s="73">
        <v>685604</v>
      </c>
      <c r="X9" s="74">
        <v>50098</v>
      </c>
      <c r="Y9" s="63">
        <f t="shared" si="2"/>
        <v>198.8015873015873</v>
      </c>
      <c r="Z9" s="58"/>
      <c r="AA9" s="82"/>
      <c r="AB9" s="76">
        <v>685604</v>
      </c>
      <c r="AC9" s="77">
        <v>50098</v>
      </c>
      <c r="AD9" s="98">
        <v>2611</v>
      </c>
      <c r="AE9" s="28"/>
    </row>
    <row r="10" spans="1:31" s="29" customFormat="1" ht="11.25">
      <c r="A10" s="31">
        <v>4</v>
      </c>
      <c r="B10" s="27"/>
      <c r="C10" s="50" t="s">
        <v>116</v>
      </c>
      <c r="D10" s="56" t="s">
        <v>117</v>
      </c>
      <c r="E10" s="83">
        <v>42559</v>
      </c>
      <c r="F10" s="52" t="s">
        <v>53</v>
      </c>
      <c r="G10" s="57">
        <v>313</v>
      </c>
      <c r="H10" s="57">
        <v>277</v>
      </c>
      <c r="I10" s="71">
        <v>331</v>
      </c>
      <c r="J10" s="53">
        <v>383</v>
      </c>
      <c r="K10" s="55">
        <v>4</v>
      </c>
      <c r="L10" s="67">
        <v>63205</v>
      </c>
      <c r="M10" s="68">
        <v>5050</v>
      </c>
      <c r="N10" s="67">
        <v>90043</v>
      </c>
      <c r="O10" s="68">
        <v>7089</v>
      </c>
      <c r="P10" s="67">
        <v>117308</v>
      </c>
      <c r="Q10" s="68">
        <v>9367</v>
      </c>
      <c r="R10" s="61">
        <f t="shared" si="0"/>
        <v>270556</v>
      </c>
      <c r="S10" s="62">
        <f t="shared" si="1"/>
        <v>21506</v>
      </c>
      <c r="T10" s="63">
        <f>S10/I10</f>
        <v>64.97280966767372</v>
      </c>
      <c r="U10" s="64">
        <v>34880</v>
      </c>
      <c r="V10" s="65">
        <f>IF(U10&lt;&gt;0,-(U10-S10)/U10,"")</f>
        <v>-0.38342889908256883</v>
      </c>
      <c r="W10" s="73">
        <v>522664</v>
      </c>
      <c r="X10" s="74">
        <v>44873</v>
      </c>
      <c r="Y10" s="63">
        <f t="shared" si="2"/>
        <v>135.5679758308157</v>
      </c>
      <c r="Z10" s="58">
        <v>68854</v>
      </c>
      <c r="AA10" s="82">
        <f>IF(Z10&lt;&gt;0,-(Z10-X10)/Z10,"")</f>
        <v>-0.3482876811804688</v>
      </c>
      <c r="AB10" s="76">
        <v>4339547</v>
      </c>
      <c r="AC10" s="77">
        <v>346120</v>
      </c>
      <c r="AD10" s="98">
        <v>2565</v>
      </c>
      <c r="AE10" s="28"/>
    </row>
    <row r="11" spans="1:31" s="29" customFormat="1" ht="11.25">
      <c r="A11" s="31">
        <v>5</v>
      </c>
      <c r="B11" s="30"/>
      <c r="C11" s="50" t="s">
        <v>82</v>
      </c>
      <c r="D11" s="60" t="s">
        <v>83</v>
      </c>
      <c r="E11" s="83">
        <v>42531</v>
      </c>
      <c r="F11" s="52" t="s">
        <v>4</v>
      </c>
      <c r="G11" s="57">
        <v>279</v>
      </c>
      <c r="H11" s="57">
        <v>102</v>
      </c>
      <c r="I11" s="71">
        <v>102</v>
      </c>
      <c r="J11" s="54">
        <v>117</v>
      </c>
      <c r="K11" s="55">
        <v>8</v>
      </c>
      <c r="L11" s="67">
        <v>52632.5</v>
      </c>
      <c r="M11" s="68">
        <v>4066</v>
      </c>
      <c r="N11" s="67">
        <v>80220.3</v>
      </c>
      <c r="O11" s="68">
        <v>6168</v>
      </c>
      <c r="P11" s="67">
        <v>92762</v>
      </c>
      <c r="Q11" s="68">
        <v>7338</v>
      </c>
      <c r="R11" s="61">
        <f t="shared" si="0"/>
        <v>225614.8</v>
      </c>
      <c r="S11" s="62">
        <f t="shared" si="1"/>
        <v>17572</v>
      </c>
      <c r="T11" s="63">
        <f>S11/I11</f>
        <v>172.27450980392157</v>
      </c>
      <c r="U11" s="64">
        <v>22338</v>
      </c>
      <c r="V11" s="65">
        <f>IF(U11&lt;&gt;0,-(U11-S11)/U11,"")</f>
        <v>-0.21335840272181933</v>
      </c>
      <c r="W11" s="73">
        <v>419808.45</v>
      </c>
      <c r="X11" s="74">
        <v>35046</v>
      </c>
      <c r="Y11" s="63">
        <f t="shared" si="2"/>
        <v>343.5882352941176</v>
      </c>
      <c r="Z11" s="58">
        <v>44358</v>
      </c>
      <c r="AA11" s="82">
        <f>IF(Z11&lt;&gt;0,-(Z11-X11)/Z11,"")</f>
        <v>-0.20992831056404707</v>
      </c>
      <c r="AB11" s="76">
        <v>7754285.710000001</v>
      </c>
      <c r="AC11" s="77">
        <v>664806</v>
      </c>
      <c r="AD11" s="98">
        <v>2576</v>
      </c>
      <c r="AE11" s="28"/>
    </row>
    <row r="12" spans="1:31" s="29" customFormat="1" ht="11.25">
      <c r="A12" s="31">
        <v>6</v>
      </c>
      <c r="B12" s="27"/>
      <c r="C12" s="50" t="s">
        <v>130</v>
      </c>
      <c r="D12" s="56" t="s">
        <v>131</v>
      </c>
      <c r="E12" s="83">
        <v>42573</v>
      </c>
      <c r="F12" s="52" t="s">
        <v>53</v>
      </c>
      <c r="G12" s="57">
        <v>161</v>
      </c>
      <c r="H12" s="57">
        <v>155</v>
      </c>
      <c r="I12" s="71">
        <v>155</v>
      </c>
      <c r="J12" s="53">
        <v>159</v>
      </c>
      <c r="K12" s="55">
        <v>2</v>
      </c>
      <c r="L12" s="67">
        <v>54322</v>
      </c>
      <c r="M12" s="68">
        <v>4598</v>
      </c>
      <c r="N12" s="67">
        <v>70310</v>
      </c>
      <c r="O12" s="68">
        <v>5777</v>
      </c>
      <c r="P12" s="67">
        <v>79745</v>
      </c>
      <c r="Q12" s="68">
        <v>6602</v>
      </c>
      <c r="R12" s="61">
        <f t="shared" si="0"/>
        <v>204377</v>
      </c>
      <c r="S12" s="62">
        <f t="shared" si="1"/>
        <v>16977</v>
      </c>
      <c r="T12" s="63"/>
      <c r="U12" s="64">
        <v>24090</v>
      </c>
      <c r="V12" s="65">
        <f>IF(U12&lt;&gt;0,-(U12-S12)/U12,"")</f>
        <v>-0.29526774595267746</v>
      </c>
      <c r="W12" s="73">
        <v>404275</v>
      </c>
      <c r="X12" s="74">
        <v>35962</v>
      </c>
      <c r="Y12" s="63">
        <f t="shared" si="2"/>
        <v>232.01290322580644</v>
      </c>
      <c r="Z12" s="58">
        <v>49827</v>
      </c>
      <c r="AA12" s="82">
        <f>IF(Z12&lt;&gt;0,-(Z12-X12)/Z12,"")</f>
        <v>-0.2782627892508078</v>
      </c>
      <c r="AB12" s="76">
        <v>968433</v>
      </c>
      <c r="AC12" s="77">
        <v>85789</v>
      </c>
      <c r="AD12" s="98">
        <v>2606</v>
      </c>
      <c r="AE12" s="28"/>
    </row>
    <row r="13" spans="1:31" s="29" customFormat="1" ht="11.25">
      <c r="A13" s="31">
        <v>7</v>
      </c>
      <c r="B13" s="90" t="s">
        <v>30</v>
      </c>
      <c r="C13" s="49" t="s">
        <v>149</v>
      </c>
      <c r="D13" s="51" t="s">
        <v>150</v>
      </c>
      <c r="E13" s="66">
        <v>42580</v>
      </c>
      <c r="F13" s="52" t="s">
        <v>1</v>
      </c>
      <c r="G13" s="53">
        <v>102</v>
      </c>
      <c r="H13" s="53">
        <v>102</v>
      </c>
      <c r="I13" s="71">
        <v>102</v>
      </c>
      <c r="J13" s="53" t="s">
        <v>41</v>
      </c>
      <c r="K13" s="55">
        <v>1</v>
      </c>
      <c r="L13" s="67">
        <v>32441.5</v>
      </c>
      <c r="M13" s="68">
        <v>2447</v>
      </c>
      <c r="N13" s="67">
        <v>44488</v>
      </c>
      <c r="O13" s="68">
        <v>3246</v>
      </c>
      <c r="P13" s="67">
        <v>46554.52</v>
      </c>
      <c r="Q13" s="68">
        <v>3505</v>
      </c>
      <c r="R13" s="61">
        <f t="shared" si="0"/>
        <v>123484.01999999999</v>
      </c>
      <c r="S13" s="62">
        <f t="shared" si="1"/>
        <v>9198</v>
      </c>
      <c r="T13" s="63">
        <f aca="true" t="shared" si="3" ref="T13:T44">S13/I13</f>
        <v>90.17647058823529</v>
      </c>
      <c r="U13" s="64"/>
      <c r="V13" s="65"/>
      <c r="W13" s="73">
        <v>244650.53</v>
      </c>
      <c r="X13" s="74">
        <v>19810</v>
      </c>
      <c r="Y13" s="63">
        <f t="shared" si="2"/>
        <v>194.2156862745098</v>
      </c>
      <c r="Z13" s="81"/>
      <c r="AA13" s="82"/>
      <c r="AB13" s="80">
        <v>244650.53</v>
      </c>
      <c r="AC13" s="81">
        <v>19810</v>
      </c>
      <c r="AD13" s="98">
        <v>2613</v>
      </c>
      <c r="AE13" s="28"/>
    </row>
    <row r="14" spans="1:31" s="29" customFormat="1" ht="11.25">
      <c r="A14" s="31">
        <v>8</v>
      </c>
      <c r="B14" s="30"/>
      <c r="C14" s="50" t="s">
        <v>107</v>
      </c>
      <c r="D14" s="60" t="s">
        <v>107</v>
      </c>
      <c r="E14" s="83">
        <v>42552</v>
      </c>
      <c r="F14" s="52" t="s">
        <v>4</v>
      </c>
      <c r="G14" s="57">
        <v>247</v>
      </c>
      <c r="H14" s="57">
        <v>82</v>
      </c>
      <c r="I14" s="71">
        <v>82</v>
      </c>
      <c r="J14" s="54">
        <v>169</v>
      </c>
      <c r="K14" s="55">
        <v>5</v>
      </c>
      <c r="L14" s="67">
        <v>18526.26</v>
      </c>
      <c r="M14" s="68">
        <v>1672</v>
      </c>
      <c r="N14" s="67">
        <v>26730</v>
      </c>
      <c r="O14" s="68">
        <v>2339</v>
      </c>
      <c r="P14" s="67">
        <v>40934</v>
      </c>
      <c r="Q14" s="68">
        <v>3617</v>
      </c>
      <c r="R14" s="61">
        <f t="shared" si="0"/>
        <v>86190.26</v>
      </c>
      <c r="S14" s="62">
        <f t="shared" si="1"/>
        <v>7628</v>
      </c>
      <c r="T14" s="63">
        <f t="shared" si="3"/>
        <v>93.02439024390245</v>
      </c>
      <c r="U14" s="64">
        <v>11414</v>
      </c>
      <c r="V14" s="65">
        <f>IF(U14&lt;&gt;0,-(U14-S14)/U14,"")</f>
        <v>-0.3316979148414228</v>
      </c>
      <c r="W14" s="73">
        <v>161858.76</v>
      </c>
      <c r="X14" s="74">
        <v>15230</v>
      </c>
      <c r="Y14" s="63">
        <f t="shared" si="2"/>
        <v>185.73170731707316</v>
      </c>
      <c r="Z14" s="58">
        <v>23279</v>
      </c>
      <c r="AA14" s="82">
        <f>IF(Z14&lt;&gt;0,-(Z14-X14)/Z14,"")</f>
        <v>-0.3457622750118132</v>
      </c>
      <c r="AB14" s="76">
        <v>2139684.79</v>
      </c>
      <c r="AC14" s="77">
        <v>201816</v>
      </c>
      <c r="AD14" s="98">
        <v>2577</v>
      </c>
      <c r="AE14" s="28"/>
    </row>
    <row r="15" spans="1:31" s="29" customFormat="1" ht="11.25">
      <c r="A15" s="31">
        <v>9</v>
      </c>
      <c r="B15" s="27"/>
      <c r="C15" s="50" t="s">
        <v>92</v>
      </c>
      <c r="D15" s="56" t="s">
        <v>93</v>
      </c>
      <c r="E15" s="83">
        <v>42538</v>
      </c>
      <c r="F15" s="52" t="s">
        <v>53</v>
      </c>
      <c r="G15" s="57">
        <v>121</v>
      </c>
      <c r="H15" s="57">
        <v>51</v>
      </c>
      <c r="I15" s="71">
        <v>51</v>
      </c>
      <c r="J15" s="53">
        <v>65</v>
      </c>
      <c r="K15" s="55">
        <v>7</v>
      </c>
      <c r="L15" s="67">
        <v>19541</v>
      </c>
      <c r="M15" s="68">
        <v>1530</v>
      </c>
      <c r="N15" s="67">
        <v>24663</v>
      </c>
      <c r="O15" s="68">
        <v>1905</v>
      </c>
      <c r="P15" s="67">
        <v>25696</v>
      </c>
      <c r="Q15" s="68">
        <v>2044</v>
      </c>
      <c r="R15" s="61">
        <f t="shared" si="0"/>
        <v>69900</v>
      </c>
      <c r="S15" s="62">
        <f t="shared" si="1"/>
        <v>5479</v>
      </c>
      <c r="T15" s="63">
        <f t="shared" si="3"/>
        <v>107.43137254901961</v>
      </c>
      <c r="U15" s="64">
        <v>7646</v>
      </c>
      <c r="V15" s="65">
        <f>IF(U15&lt;&gt;0,-(U15-S15)/U15,"")</f>
        <v>-0.2834161653151975</v>
      </c>
      <c r="W15" s="73">
        <v>137083</v>
      </c>
      <c r="X15" s="74">
        <v>11573</v>
      </c>
      <c r="Y15" s="63">
        <f t="shared" si="2"/>
        <v>226.92156862745097</v>
      </c>
      <c r="Z15" s="58">
        <v>17063</v>
      </c>
      <c r="AA15" s="82">
        <f>IF(Z15&lt;&gt;0,-(Z15-X15)/Z15,"")</f>
        <v>-0.3217488132215906</v>
      </c>
      <c r="AB15" s="76">
        <v>2982326</v>
      </c>
      <c r="AC15" s="77">
        <v>244534</v>
      </c>
      <c r="AD15" s="98">
        <v>2584</v>
      </c>
      <c r="AE15" s="28"/>
    </row>
    <row r="16" spans="1:31" s="29" customFormat="1" ht="11.25">
      <c r="A16" s="31">
        <v>10</v>
      </c>
      <c r="B16" s="30"/>
      <c r="C16" s="49" t="s">
        <v>134</v>
      </c>
      <c r="D16" s="51" t="s">
        <v>135</v>
      </c>
      <c r="E16" s="66">
        <v>42573</v>
      </c>
      <c r="F16" s="52" t="s">
        <v>56</v>
      </c>
      <c r="G16" s="53">
        <v>134</v>
      </c>
      <c r="H16" s="53">
        <v>110</v>
      </c>
      <c r="I16" s="71">
        <v>110</v>
      </c>
      <c r="J16" s="54">
        <v>134</v>
      </c>
      <c r="K16" s="55">
        <v>2</v>
      </c>
      <c r="L16" s="67">
        <v>15304.5</v>
      </c>
      <c r="M16" s="68">
        <v>1264</v>
      </c>
      <c r="N16" s="67">
        <v>30474.63</v>
      </c>
      <c r="O16" s="68">
        <v>2509</v>
      </c>
      <c r="P16" s="67">
        <v>28104.5</v>
      </c>
      <c r="Q16" s="68">
        <v>2359</v>
      </c>
      <c r="R16" s="61">
        <f t="shared" si="0"/>
        <v>73883.63</v>
      </c>
      <c r="S16" s="62">
        <f t="shared" si="1"/>
        <v>6132</v>
      </c>
      <c r="T16" s="63">
        <f t="shared" si="3"/>
        <v>55.74545454545454</v>
      </c>
      <c r="U16" s="64">
        <v>8516</v>
      </c>
      <c r="V16" s="65">
        <f>IF(U16&lt;&gt;0,-(U16-S16)/U16,"")</f>
        <v>-0.2799436355096289</v>
      </c>
      <c r="W16" s="73">
        <v>128161.61</v>
      </c>
      <c r="X16" s="75">
        <v>11387</v>
      </c>
      <c r="Y16" s="63">
        <f t="shared" si="2"/>
        <v>103.51818181818182</v>
      </c>
      <c r="Z16" s="81">
        <v>17260</v>
      </c>
      <c r="AA16" s="82">
        <f>IF(Z16&lt;&gt;0,-(Z16-X16)/Z16,"")</f>
        <v>-0.34026651216685977</v>
      </c>
      <c r="AB16" s="76">
        <v>316907.36</v>
      </c>
      <c r="AC16" s="77">
        <v>28647</v>
      </c>
      <c r="AD16" s="98">
        <v>2603</v>
      </c>
      <c r="AE16" s="28"/>
    </row>
    <row r="17" spans="1:31" s="29" customFormat="1" ht="11.25">
      <c r="A17" s="31">
        <v>11</v>
      </c>
      <c r="B17" s="90" t="s">
        <v>30</v>
      </c>
      <c r="C17" s="49" t="s">
        <v>144</v>
      </c>
      <c r="D17" s="51" t="s">
        <v>145</v>
      </c>
      <c r="E17" s="66">
        <v>42580</v>
      </c>
      <c r="F17" s="52" t="s">
        <v>56</v>
      </c>
      <c r="G17" s="53">
        <v>120</v>
      </c>
      <c r="H17" s="53">
        <v>122</v>
      </c>
      <c r="I17" s="71">
        <v>122</v>
      </c>
      <c r="J17" s="54" t="s">
        <v>41</v>
      </c>
      <c r="K17" s="55">
        <v>1</v>
      </c>
      <c r="L17" s="67">
        <v>16072.5</v>
      </c>
      <c r="M17" s="68">
        <v>1478</v>
      </c>
      <c r="N17" s="67">
        <v>19774.98</v>
      </c>
      <c r="O17" s="68">
        <v>1785</v>
      </c>
      <c r="P17" s="67">
        <v>24409.5</v>
      </c>
      <c r="Q17" s="68">
        <v>2173</v>
      </c>
      <c r="R17" s="61">
        <f t="shared" si="0"/>
        <v>60256.979999999996</v>
      </c>
      <c r="S17" s="62">
        <f t="shared" si="1"/>
        <v>5436</v>
      </c>
      <c r="T17" s="63">
        <f t="shared" si="3"/>
        <v>44.557377049180324</v>
      </c>
      <c r="U17" s="64"/>
      <c r="V17" s="65"/>
      <c r="W17" s="73">
        <v>117250.62</v>
      </c>
      <c r="X17" s="75">
        <v>11154</v>
      </c>
      <c r="Y17" s="63">
        <f t="shared" si="2"/>
        <v>91.42622950819673</v>
      </c>
      <c r="Z17" s="81"/>
      <c r="AA17" s="82"/>
      <c r="AB17" s="76">
        <v>117250.62</v>
      </c>
      <c r="AC17" s="77">
        <v>11154</v>
      </c>
      <c r="AD17" s="98">
        <v>2612</v>
      </c>
      <c r="AE17" s="28"/>
    </row>
    <row r="18" spans="1:31" s="29" customFormat="1" ht="11.25">
      <c r="A18" s="31">
        <v>12</v>
      </c>
      <c r="B18" s="30"/>
      <c r="C18" s="50" t="s">
        <v>108</v>
      </c>
      <c r="D18" s="56" t="s">
        <v>109</v>
      </c>
      <c r="E18" s="83">
        <v>42552</v>
      </c>
      <c r="F18" s="52" t="s">
        <v>52</v>
      </c>
      <c r="G18" s="57">
        <v>123</v>
      </c>
      <c r="H18" s="57">
        <v>30</v>
      </c>
      <c r="I18" s="71">
        <v>30</v>
      </c>
      <c r="J18" s="53">
        <v>53</v>
      </c>
      <c r="K18" s="55">
        <v>5</v>
      </c>
      <c r="L18" s="67">
        <v>9023</v>
      </c>
      <c r="M18" s="68">
        <v>772</v>
      </c>
      <c r="N18" s="67">
        <v>11168</v>
      </c>
      <c r="O18" s="68">
        <v>890</v>
      </c>
      <c r="P18" s="67">
        <v>14054</v>
      </c>
      <c r="Q18" s="68">
        <v>1080</v>
      </c>
      <c r="R18" s="61">
        <f t="shared" si="0"/>
        <v>34245</v>
      </c>
      <c r="S18" s="62">
        <f t="shared" si="1"/>
        <v>2742</v>
      </c>
      <c r="T18" s="63">
        <f t="shared" si="3"/>
        <v>91.4</v>
      </c>
      <c r="U18" s="64">
        <v>6261</v>
      </c>
      <c r="V18" s="65">
        <f aca="true" t="shared" si="4" ref="V18:V49">IF(U18&lt;&gt;0,-(U18-S18)/U18,"")</f>
        <v>-0.562050790608529</v>
      </c>
      <c r="W18" s="73">
        <v>67176</v>
      </c>
      <c r="X18" s="75">
        <v>5791</v>
      </c>
      <c r="Y18" s="63">
        <f t="shared" si="2"/>
        <v>193.03333333333333</v>
      </c>
      <c r="Z18" s="58">
        <v>12898</v>
      </c>
      <c r="AA18" s="82">
        <f aca="true" t="shared" si="5" ref="AA18:AA49">IF(Z18&lt;&gt;0,-(Z18-X18)/Z18,"")</f>
        <v>-0.5510156613428439</v>
      </c>
      <c r="AB18" s="76">
        <v>1360536</v>
      </c>
      <c r="AC18" s="77">
        <v>114814</v>
      </c>
      <c r="AD18" s="98">
        <v>2579</v>
      </c>
      <c r="AE18" s="28"/>
    </row>
    <row r="19" spans="1:31" s="29" customFormat="1" ht="11.25">
      <c r="A19" s="31">
        <v>13</v>
      </c>
      <c r="B19" s="30"/>
      <c r="C19" s="49" t="s">
        <v>118</v>
      </c>
      <c r="D19" s="51" t="s">
        <v>119</v>
      </c>
      <c r="E19" s="66">
        <v>42566</v>
      </c>
      <c r="F19" s="52" t="s">
        <v>56</v>
      </c>
      <c r="G19" s="53">
        <v>107</v>
      </c>
      <c r="H19" s="53">
        <v>41</v>
      </c>
      <c r="I19" s="71">
        <v>41</v>
      </c>
      <c r="J19" s="54">
        <v>96</v>
      </c>
      <c r="K19" s="55">
        <v>3</v>
      </c>
      <c r="L19" s="67">
        <v>7863.5</v>
      </c>
      <c r="M19" s="68">
        <v>622</v>
      </c>
      <c r="N19" s="67">
        <v>10821.82</v>
      </c>
      <c r="O19" s="68">
        <v>842</v>
      </c>
      <c r="P19" s="67">
        <v>12914</v>
      </c>
      <c r="Q19" s="68">
        <v>1028</v>
      </c>
      <c r="R19" s="61">
        <f t="shared" si="0"/>
        <v>31599.32</v>
      </c>
      <c r="S19" s="62">
        <f t="shared" si="1"/>
        <v>2492</v>
      </c>
      <c r="T19" s="63">
        <f t="shared" si="3"/>
        <v>60.78048780487805</v>
      </c>
      <c r="U19" s="64">
        <v>6206</v>
      </c>
      <c r="V19" s="65">
        <f t="shared" si="4"/>
        <v>-0.5984531098936513</v>
      </c>
      <c r="W19" s="73">
        <v>62002.82</v>
      </c>
      <c r="X19" s="75">
        <v>5276</v>
      </c>
      <c r="Y19" s="63">
        <f t="shared" si="2"/>
        <v>128.6829268292683</v>
      </c>
      <c r="Z19" s="81">
        <v>13156</v>
      </c>
      <c r="AA19" s="82">
        <f t="shared" si="5"/>
        <v>-0.5989662511401642</v>
      </c>
      <c r="AB19" s="76">
        <v>358110.62000000005</v>
      </c>
      <c r="AC19" s="77">
        <v>31475</v>
      </c>
      <c r="AD19" s="98">
        <v>2599</v>
      </c>
      <c r="AE19" s="28"/>
    </row>
    <row r="20" spans="1:31" s="29" customFormat="1" ht="11.25">
      <c r="A20" s="31">
        <v>14</v>
      </c>
      <c r="B20" s="30"/>
      <c r="C20" s="49" t="s">
        <v>105</v>
      </c>
      <c r="D20" s="51" t="s">
        <v>106</v>
      </c>
      <c r="E20" s="66">
        <v>42551</v>
      </c>
      <c r="F20" s="52" t="s">
        <v>1</v>
      </c>
      <c r="G20" s="53">
        <v>250</v>
      </c>
      <c r="H20" s="53">
        <v>45</v>
      </c>
      <c r="I20" s="71">
        <v>45</v>
      </c>
      <c r="J20" s="53">
        <v>138</v>
      </c>
      <c r="K20" s="55">
        <v>5</v>
      </c>
      <c r="L20" s="67">
        <v>5085.5</v>
      </c>
      <c r="M20" s="68">
        <v>414</v>
      </c>
      <c r="N20" s="67">
        <v>8736.5</v>
      </c>
      <c r="O20" s="68">
        <v>735</v>
      </c>
      <c r="P20" s="67">
        <v>10099</v>
      </c>
      <c r="Q20" s="68">
        <v>843</v>
      </c>
      <c r="R20" s="61">
        <f t="shared" si="0"/>
        <v>23921</v>
      </c>
      <c r="S20" s="62">
        <f t="shared" si="1"/>
        <v>1992</v>
      </c>
      <c r="T20" s="63">
        <f t="shared" si="3"/>
        <v>44.266666666666666</v>
      </c>
      <c r="U20" s="64">
        <v>5634</v>
      </c>
      <c r="V20" s="65">
        <f t="shared" si="4"/>
        <v>-0.6464323748668797</v>
      </c>
      <c r="W20" s="73">
        <v>43586.75</v>
      </c>
      <c r="X20" s="74">
        <v>3855</v>
      </c>
      <c r="Y20" s="63">
        <f t="shared" si="2"/>
        <v>85.66666666666667</v>
      </c>
      <c r="Z20" s="81">
        <v>11738</v>
      </c>
      <c r="AA20" s="82">
        <f t="shared" si="5"/>
        <v>-0.6715794854319305</v>
      </c>
      <c r="AB20" s="80">
        <v>1584326.73</v>
      </c>
      <c r="AC20" s="81">
        <v>133207</v>
      </c>
      <c r="AD20" s="98">
        <v>2592</v>
      </c>
      <c r="AE20" s="28"/>
    </row>
    <row r="21" spans="1:31" s="29" customFormat="1" ht="11.25">
      <c r="A21" s="31">
        <v>15</v>
      </c>
      <c r="B21" s="30"/>
      <c r="C21" s="49" t="s">
        <v>132</v>
      </c>
      <c r="D21" s="51" t="s">
        <v>133</v>
      </c>
      <c r="E21" s="66">
        <v>42573</v>
      </c>
      <c r="F21" s="52" t="s">
        <v>5</v>
      </c>
      <c r="G21" s="53">
        <v>159</v>
      </c>
      <c r="H21" s="53">
        <v>102</v>
      </c>
      <c r="I21" s="71">
        <v>102</v>
      </c>
      <c r="J21" s="54">
        <v>159</v>
      </c>
      <c r="K21" s="55">
        <v>2</v>
      </c>
      <c r="L21" s="67">
        <v>4466</v>
      </c>
      <c r="M21" s="68">
        <v>422</v>
      </c>
      <c r="N21" s="67">
        <v>8100</v>
      </c>
      <c r="O21" s="68">
        <v>761</v>
      </c>
      <c r="P21" s="67">
        <v>8046.5</v>
      </c>
      <c r="Q21" s="68">
        <v>749</v>
      </c>
      <c r="R21" s="61">
        <f t="shared" si="0"/>
        <v>20612.5</v>
      </c>
      <c r="S21" s="62">
        <f t="shared" si="1"/>
        <v>1932</v>
      </c>
      <c r="T21" s="63">
        <f t="shared" si="3"/>
        <v>18.941176470588236</v>
      </c>
      <c r="U21" s="64">
        <v>6140</v>
      </c>
      <c r="V21" s="65">
        <f t="shared" si="4"/>
        <v>-0.6853420195439739</v>
      </c>
      <c r="W21" s="73">
        <v>38789</v>
      </c>
      <c r="X21" s="74">
        <v>3845</v>
      </c>
      <c r="Y21" s="63">
        <f t="shared" si="2"/>
        <v>37.69607843137255</v>
      </c>
      <c r="Z21" s="81">
        <v>11707</v>
      </c>
      <c r="AA21" s="82">
        <f t="shared" si="5"/>
        <v>-0.671564021525583</v>
      </c>
      <c r="AB21" s="78">
        <v>163115.66</v>
      </c>
      <c r="AC21" s="79">
        <v>15552</v>
      </c>
      <c r="AD21" s="98">
        <v>2608</v>
      </c>
      <c r="AE21" s="28"/>
    </row>
    <row r="22" spans="1:31" s="29" customFormat="1" ht="11.25">
      <c r="A22" s="31">
        <v>16</v>
      </c>
      <c r="B22" s="30"/>
      <c r="C22" s="50" t="s">
        <v>96</v>
      </c>
      <c r="D22" s="56" t="s">
        <v>97</v>
      </c>
      <c r="E22" s="83">
        <v>42545</v>
      </c>
      <c r="F22" s="52" t="s">
        <v>4</v>
      </c>
      <c r="G22" s="57">
        <v>317</v>
      </c>
      <c r="H22" s="57">
        <v>17</v>
      </c>
      <c r="I22" s="71">
        <v>17</v>
      </c>
      <c r="J22" s="54">
        <v>81</v>
      </c>
      <c r="K22" s="55">
        <v>6</v>
      </c>
      <c r="L22" s="67">
        <v>4302.5</v>
      </c>
      <c r="M22" s="68">
        <v>262</v>
      </c>
      <c r="N22" s="67">
        <v>7361</v>
      </c>
      <c r="O22" s="68">
        <v>431</v>
      </c>
      <c r="P22" s="67">
        <v>8053.5</v>
      </c>
      <c r="Q22" s="68">
        <v>497</v>
      </c>
      <c r="R22" s="61">
        <f t="shared" si="0"/>
        <v>19717</v>
      </c>
      <c r="S22" s="62">
        <f t="shared" si="1"/>
        <v>1190</v>
      </c>
      <c r="T22" s="63">
        <f t="shared" si="3"/>
        <v>70</v>
      </c>
      <c r="U22" s="64">
        <v>4817</v>
      </c>
      <c r="V22" s="65">
        <f t="shared" si="4"/>
        <v>-0.7529582727838904</v>
      </c>
      <c r="W22" s="73">
        <v>34538</v>
      </c>
      <c r="X22" s="74">
        <v>2299</v>
      </c>
      <c r="Y22" s="63">
        <f t="shared" si="2"/>
        <v>135.23529411764707</v>
      </c>
      <c r="Z22" s="58">
        <v>9676</v>
      </c>
      <c r="AA22" s="82">
        <f t="shared" si="5"/>
        <v>-0.7624018189334436</v>
      </c>
      <c r="AB22" s="76">
        <v>3045880.5799999996</v>
      </c>
      <c r="AC22" s="77">
        <v>235925</v>
      </c>
      <c r="AD22" s="98">
        <v>2550</v>
      </c>
      <c r="AE22" s="28"/>
    </row>
    <row r="23" spans="1:31" s="29" customFormat="1" ht="11.25">
      <c r="A23" s="31">
        <v>17</v>
      </c>
      <c r="B23" s="90" t="s">
        <v>30</v>
      </c>
      <c r="C23" s="49" t="s">
        <v>143</v>
      </c>
      <c r="D23" s="59" t="s">
        <v>142</v>
      </c>
      <c r="E23" s="66">
        <v>42580</v>
      </c>
      <c r="F23" s="52" t="s">
        <v>58</v>
      </c>
      <c r="G23" s="53">
        <v>6</v>
      </c>
      <c r="H23" s="53">
        <v>13</v>
      </c>
      <c r="I23" s="71">
        <v>13</v>
      </c>
      <c r="J23" s="54">
        <v>6</v>
      </c>
      <c r="K23" s="55">
        <v>1</v>
      </c>
      <c r="L23" s="67">
        <v>3462.5</v>
      </c>
      <c r="M23" s="68">
        <v>226</v>
      </c>
      <c r="N23" s="67">
        <v>5045.5</v>
      </c>
      <c r="O23" s="68">
        <v>328</v>
      </c>
      <c r="P23" s="67">
        <v>5994</v>
      </c>
      <c r="Q23" s="68">
        <v>381</v>
      </c>
      <c r="R23" s="61">
        <f t="shared" si="0"/>
        <v>14502</v>
      </c>
      <c r="S23" s="62">
        <f t="shared" si="1"/>
        <v>935</v>
      </c>
      <c r="T23" s="63">
        <f t="shared" si="3"/>
        <v>71.92307692307692</v>
      </c>
      <c r="U23" s="64"/>
      <c r="V23" s="65">
        <f t="shared" si="4"/>
      </c>
      <c r="W23" s="73">
        <v>27119.5</v>
      </c>
      <c r="X23" s="74">
        <v>1902</v>
      </c>
      <c r="Y23" s="63">
        <f t="shared" si="2"/>
        <v>146.30769230769232</v>
      </c>
      <c r="Z23" s="81">
        <v>165</v>
      </c>
      <c r="AA23" s="82">
        <f t="shared" si="5"/>
        <v>10.527272727272727</v>
      </c>
      <c r="AB23" s="78">
        <v>28750</v>
      </c>
      <c r="AC23" s="79">
        <v>2067</v>
      </c>
      <c r="AD23" s="98">
        <v>2610</v>
      </c>
      <c r="AE23" s="28"/>
    </row>
    <row r="24" spans="1:31" s="29" customFormat="1" ht="11.25">
      <c r="A24" s="31">
        <v>18</v>
      </c>
      <c r="B24" s="30"/>
      <c r="C24" s="49" t="s">
        <v>138</v>
      </c>
      <c r="D24" s="51" t="s">
        <v>139</v>
      </c>
      <c r="E24" s="66">
        <v>42573</v>
      </c>
      <c r="F24" s="52" t="s">
        <v>54</v>
      </c>
      <c r="G24" s="53">
        <v>87</v>
      </c>
      <c r="H24" s="53">
        <v>32</v>
      </c>
      <c r="I24" s="71">
        <v>32</v>
      </c>
      <c r="J24" s="54">
        <v>87</v>
      </c>
      <c r="K24" s="55">
        <v>2</v>
      </c>
      <c r="L24" s="67">
        <v>4388</v>
      </c>
      <c r="M24" s="68">
        <v>253</v>
      </c>
      <c r="N24" s="67">
        <v>5021.5</v>
      </c>
      <c r="O24" s="68">
        <v>293</v>
      </c>
      <c r="P24" s="67">
        <v>5171</v>
      </c>
      <c r="Q24" s="68">
        <v>315</v>
      </c>
      <c r="R24" s="61">
        <f t="shared" si="0"/>
        <v>14580.5</v>
      </c>
      <c r="S24" s="62">
        <f t="shared" si="1"/>
        <v>861</v>
      </c>
      <c r="T24" s="63">
        <f t="shared" si="3"/>
        <v>26.90625</v>
      </c>
      <c r="U24" s="64">
        <v>5763</v>
      </c>
      <c r="V24" s="65">
        <f t="shared" si="4"/>
        <v>-0.8505986465382613</v>
      </c>
      <c r="W24" s="73">
        <v>27059.2</v>
      </c>
      <c r="X24" s="74">
        <v>1764</v>
      </c>
      <c r="Y24" s="63">
        <f t="shared" si="2"/>
        <v>55.125</v>
      </c>
      <c r="Z24" s="81">
        <v>10432</v>
      </c>
      <c r="AA24" s="82">
        <f t="shared" si="5"/>
        <v>-0.8309049079754601</v>
      </c>
      <c r="AB24" s="78">
        <v>165917.75</v>
      </c>
      <c r="AC24" s="79">
        <v>12196</v>
      </c>
      <c r="AD24" s="98">
        <v>2607</v>
      </c>
      <c r="AE24" s="28"/>
    </row>
    <row r="25" spans="1:31" s="29" customFormat="1" ht="11.25">
      <c r="A25" s="31">
        <v>19</v>
      </c>
      <c r="B25" s="30"/>
      <c r="C25" s="50" t="s">
        <v>94</v>
      </c>
      <c r="D25" s="56" t="s">
        <v>95</v>
      </c>
      <c r="E25" s="83">
        <v>42545</v>
      </c>
      <c r="F25" s="52" t="s">
        <v>52</v>
      </c>
      <c r="G25" s="57">
        <v>317</v>
      </c>
      <c r="H25" s="57">
        <v>25</v>
      </c>
      <c r="I25" s="71">
        <v>25</v>
      </c>
      <c r="J25" s="53">
        <v>109</v>
      </c>
      <c r="K25" s="55">
        <v>6</v>
      </c>
      <c r="L25" s="67">
        <v>3195</v>
      </c>
      <c r="M25" s="68">
        <v>303</v>
      </c>
      <c r="N25" s="67">
        <v>4462</v>
      </c>
      <c r="O25" s="68">
        <v>385</v>
      </c>
      <c r="P25" s="67">
        <v>6114</v>
      </c>
      <c r="Q25" s="68">
        <v>517</v>
      </c>
      <c r="R25" s="61">
        <f t="shared" si="0"/>
        <v>13771</v>
      </c>
      <c r="S25" s="62">
        <f t="shared" si="1"/>
        <v>1205</v>
      </c>
      <c r="T25" s="63">
        <f t="shared" si="3"/>
        <v>48.2</v>
      </c>
      <c r="U25" s="64">
        <v>6422</v>
      </c>
      <c r="V25" s="65">
        <f t="shared" si="4"/>
        <v>-0.8123637496107132</v>
      </c>
      <c r="W25" s="73">
        <v>25836</v>
      </c>
      <c r="X25" s="75">
        <v>2431</v>
      </c>
      <c r="Y25" s="63">
        <f t="shared" si="2"/>
        <v>97.24</v>
      </c>
      <c r="Z25" s="58">
        <v>13564</v>
      </c>
      <c r="AA25" s="82">
        <f t="shared" si="5"/>
        <v>-0.8207755824240637</v>
      </c>
      <c r="AB25" s="76">
        <v>3205880</v>
      </c>
      <c r="AC25" s="77">
        <v>281315</v>
      </c>
      <c r="AD25" s="98">
        <v>2516</v>
      </c>
      <c r="AE25" s="28"/>
    </row>
    <row r="26" spans="1:31" s="29" customFormat="1" ht="11.25">
      <c r="A26" s="31">
        <v>20</v>
      </c>
      <c r="B26" s="30"/>
      <c r="C26" s="50" t="s">
        <v>84</v>
      </c>
      <c r="D26" s="56" t="s">
        <v>85</v>
      </c>
      <c r="E26" s="83">
        <v>42531</v>
      </c>
      <c r="F26" s="52" t="s">
        <v>52</v>
      </c>
      <c r="G26" s="57">
        <v>295</v>
      </c>
      <c r="H26" s="57">
        <v>11</v>
      </c>
      <c r="I26" s="71">
        <v>11</v>
      </c>
      <c r="J26" s="53">
        <v>21</v>
      </c>
      <c r="K26" s="55">
        <v>8</v>
      </c>
      <c r="L26" s="67">
        <v>2229</v>
      </c>
      <c r="M26" s="68">
        <v>148</v>
      </c>
      <c r="N26" s="67">
        <v>5620</v>
      </c>
      <c r="O26" s="68">
        <v>459</v>
      </c>
      <c r="P26" s="67">
        <v>3962</v>
      </c>
      <c r="Q26" s="68">
        <v>317</v>
      </c>
      <c r="R26" s="61">
        <f t="shared" si="0"/>
        <v>11811</v>
      </c>
      <c r="S26" s="62">
        <f t="shared" si="1"/>
        <v>924</v>
      </c>
      <c r="T26" s="63">
        <f t="shared" si="3"/>
        <v>84</v>
      </c>
      <c r="U26" s="64">
        <v>1239</v>
      </c>
      <c r="V26" s="65">
        <f t="shared" si="4"/>
        <v>-0.2542372881355932</v>
      </c>
      <c r="W26" s="73">
        <v>20781</v>
      </c>
      <c r="X26" s="75">
        <v>1649</v>
      </c>
      <c r="Y26" s="63">
        <f t="shared" si="2"/>
        <v>149.9090909090909</v>
      </c>
      <c r="Z26" s="58">
        <v>2428</v>
      </c>
      <c r="AA26" s="82">
        <f t="shared" si="5"/>
        <v>-0.32084019769357497</v>
      </c>
      <c r="AB26" s="76">
        <v>4234143</v>
      </c>
      <c r="AC26" s="77">
        <v>352793</v>
      </c>
      <c r="AD26" s="98">
        <v>2578</v>
      </c>
      <c r="AE26" s="28"/>
    </row>
    <row r="27" spans="1:31" s="29" customFormat="1" ht="11.25">
      <c r="A27" s="31">
        <v>21</v>
      </c>
      <c r="B27" s="30"/>
      <c r="C27" s="49" t="s">
        <v>136</v>
      </c>
      <c r="D27" s="59" t="s">
        <v>137</v>
      </c>
      <c r="E27" s="66">
        <v>42573</v>
      </c>
      <c r="F27" s="52" t="s">
        <v>58</v>
      </c>
      <c r="G27" s="53">
        <v>16</v>
      </c>
      <c r="H27" s="53">
        <v>13</v>
      </c>
      <c r="I27" s="71">
        <v>13</v>
      </c>
      <c r="J27" s="54">
        <v>16</v>
      </c>
      <c r="K27" s="55">
        <v>2</v>
      </c>
      <c r="L27" s="67">
        <v>2715</v>
      </c>
      <c r="M27" s="68">
        <v>171</v>
      </c>
      <c r="N27" s="67">
        <v>4119.5</v>
      </c>
      <c r="O27" s="68">
        <v>258</v>
      </c>
      <c r="P27" s="67">
        <v>3823</v>
      </c>
      <c r="Q27" s="68">
        <v>232</v>
      </c>
      <c r="R27" s="61">
        <f t="shared" si="0"/>
        <v>10657.5</v>
      </c>
      <c r="S27" s="62">
        <f t="shared" si="1"/>
        <v>661</v>
      </c>
      <c r="T27" s="63">
        <f t="shared" si="3"/>
        <v>50.84615384615385</v>
      </c>
      <c r="U27" s="64">
        <v>1143</v>
      </c>
      <c r="V27" s="65">
        <f t="shared" si="4"/>
        <v>-0.4216972878390201</v>
      </c>
      <c r="W27" s="73">
        <v>19537.25</v>
      </c>
      <c r="X27" s="74">
        <v>1317</v>
      </c>
      <c r="Y27" s="63"/>
      <c r="Z27" s="81">
        <v>2259</v>
      </c>
      <c r="AA27" s="82">
        <f t="shared" si="5"/>
        <v>-0.4169986719787517</v>
      </c>
      <c r="AB27" s="78">
        <v>52277.75</v>
      </c>
      <c r="AC27" s="79">
        <v>3576</v>
      </c>
      <c r="AD27" s="98">
        <v>2604</v>
      </c>
      <c r="AE27" s="28"/>
    </row>
    <row r="28" spans="1:31" s="29" customFormat="1" ht="11.25">
      <c r="A28" s="31">
        <v>22</v>
      </c>
      <c r="B28" s="30"/>
      <c r="C28" s="49" t="s">
        <v>129</v>
      </c>
      <c r="D28" s="51" t="s">
        <v>36</v>
      </c>
      <c r="E28" s="66">
        <v>42566</v>
      </c>
      <c r="F28" s="52" t="s">
        <v>34</v>
      </c>
      <c r="G28" s="53">
        <v>58</v>
      </c>
      <c r="H28" s="53">
        <v>13</v>
      </c>
      <c r="I28" s="71">
        <v>13</v>
      </c>
      <c r="J28" s="53">
        <v>52</v>
      </c>
      <c r="K28" s="55">
        <v>3</v>
      </c>
      <c r="L28" s="67">
        <v>1672.5</v>
      </c>
      <c r="M28" s="68">
        <v>132</v>
      </c>
      <c r="N28" s="67">
        <v>3313</v>
      </c>
      <c r="O28" s="68">
        <v>226</v>
      </c>
      <c r="P28" s="67">
        <v>3827</v>
      </c>
      <c r="Q28" s="68">
        <v>266</v>
      </c>
      <c r="R28" s="61">
        <f t="shared" si="0"/>
        <v>8812.5</v>
      </c>
      <c r="S28" s="62">
        <f t="shared" si="1"/>
        <v>624</v>
      </c>
      <c r="T28" s="63">
        <f t="shared" si="3"/>
        <v>48</v>
      </c>
      <c r="U28" s="64">
        <v>2776</v>
      </c>
      <c r="V28" s="65">
        <f t="shared" si="4"/>
        <v>-0.7752161383285303</v>
      </c>
      <c r="W28" s="73">
        <v>18789</v>
      </c>
      <c r="X28" s="74">
        <v>1495</v>
      </c>
      <c r="Y28" s="63">
        <f aca="true" t="shared" si="6" ref="Y28:Y67">X28/I28</f>
        <v>115</v>
      </c>
      <c r="Z28" s="81">
        <v>6330</v>
      </c>
      <c r="AA28" s="82">
        <f t="shared" si="5"/>
        <v>-0.7638230647709321</v>
      </c>
      <c r="AB28" s="80">
        <v>188979.24</v>
      </c>
      <c r="AC28" s="81">
        <v>15084</v>
      </c>
      <c r="AD28" s="98">
        <v>2601</v>
      </c>
      <c r="AE28" s="28"/>
    </row>
    <row r="29" spans="1:31" s="29" customFormat="1" ht="11.25">
      <c r="A29" s="31">
        <v>23</v>
      </c>
      <c r="B29" s="30"/>
      <c r="C29" s="49" t="s">
        <v>101</v>
      </c>
      <c r="D29" s="60" t="s">
        <v>102</v>
      </c>
      <c r="E29" s="66">
        <v>42552</v>
      </c>
      <c r="F29" s="52" t="s">
        <v>58</v>
      </c>
      <c r="G29" s="53">
        <v>20</v>
      </c>
      <c r="H29" s="53">
        <v>4</v>
      </c>
      <c r="I29" s="71">
        <v>4</v>
      </c>
      <c r="J29" s="54">
        <v>6</v>
      </c>
      <c r="K29" s="55">
        <v>5</v>
      </c>
      <c r="L29" s="67">
        <v>1839.5</v>
      </c>
      <c r="M29" s="68">
        <v>74</v>
      </c>
      <c r="N29" s="67">
        <v>1588.5</v>
      </c>
      <c r="O29" s="68">
        <v>66</v>
      </c>
      <c r="P29" s="67">
        <v>2997.5</v>
      </c>
      <c r="Q29" s="68">
        <v>114</v>
      </c>
      <c r="R29" s="61">
        <f t="shared" si="0"/>
        <v>6425.5</v>
      </c>
      <c r="S29" s="62">
        <f t="shared" si="1"/>
        <v>254</v>
      </c>
      <c r="T29" s="63">
        <f t="shared" si="3"/>
        <v>63.5</v>
      </c>
      <c r="U29" s="64">
        <v>373</v>
      </c>
      <c r="V29" s="65">
        <f t="shared" si="4"/>
        <v>-0.3190348525469169</v>
      </c>
      <c r="W29" s="73">
        <v>10554.5</v>
      </c>
      <c r="X29" s="74">
        <v>449</v>
      </c>
      <c r="Y29" s="63">
        <f t="shared" si="6"/>
        <v>112.25</v>
      </c>
      <c r="Z29" s="81">
        <v>669</v>
      </c>
      <c r="AA29" s="82">
        <f t="shared" si="5"/>
        <v>-0.32884902840059793</v>
      </c>
      <c r="AB29" s="78">
        <v>124245.4</v>
      </c>
      <c r="AC29" s="79">
        <v>6832</v>
      </c>
      <c r="AD29" s="98">
        <v>2220</v>
      </c>
      <c r="AE29" s="28"/>
    </row>
    <row r="30" spans="1:31" s="29" customFormat="1" ht="11.25">
      <c r="A30" s="31">
        <v>24</v>
      </c>
      <c r="B30" s="30"/>
      <c r="C30" s="49" t="s">
        <v>122</v>
      </c>
      <c r="D30" s="51" t="s">
        <v>122</v>
      </c>
      <c r="E30" s="66">
        <v>42566</v>
      </c>
      <c r="F30" s="52" t="s">
        <v>5</v>
      </c>
      <c r="G30" s="53">
        <v>65</v>
      </c>
      <c r="H30" s="53">
        <v>16</v>
      </c>
      <c r="I30" s="71">
        <v>16</v>
      </c>
      <c r="J30" s="54">
        <v>62</v>
      </c>
      <c r="K30" s="55">
        <v>3</v>
      </c>
      <c r="L30" s="67">
        <v>1024.5</v>
      </c>
      <c r="M30" s="68">
        <v>71</v>
      </c>
      <c r="N30" s="67">
        <v>2432.5</v>
      </c>
      <c r="O30" s="68">
        <v>171</v>
      </c>
      <c r="P30" s="67">
        <v>2347</v>
      </c>
      <c r="Q30" s="68">
        <v>171</v>
      </c>
      <c r="R30" s="61">
        <f t="shared" si="0"/>
        <v>5804</v>
      </c>
      <c r="S30" s="62">
        <f t="shared" si="1"/>
        <v>413</v>
      </c>
      <c r="T30" s="63">
        <f t="shared" si="3"/>
        <v>25.8125</v>
      </c>
      <c r="U30" s="64">
        <v>1910</v>
      </c>
      <c r="V30" s="65">
        <f t="shared" si="4"/>
        <v>-0.7837696335078534</v>
      </c>
      <c r="W30" s="73">
        <v>9884</v>
      </c>
      <c r="X30" s="74">
        <v>775</v>
      </c>
      <c r="Y30" s="63">
        <f t="shared" si="6"/>
        <v>48.4375</v>
      </c>
      <c r="Z30" s="81">
        <v>4150</v>
      </c>
      <c r="AA30" s="82">
        <f t="shared" si="5"/>
        <v>-0.8132530120481928</v>
      </c>
      <c r="AB30" s="78">
        <v>115564.88</v>
      </c>
      <c r="AC30" s="79">
        <v>9466</v>
      </c>
      <c r="AD30" s="98">
        <v>2573</v>
      </c>
      <c r="AE30" s="28"/>
    </row>
    <row r="31" spans="1:31" s="29" customFormat="1" ht="11.25">
      <c r="A31" s="31">
        <v>25</v>
      </c>
      <c r="B31" s="27"/>
      <c r="C31" s="50" t="s">
        <v>86</v>
      </c>
      <c r="D31" s="56" t="s">
        <v>87</v>
      </c>
      <c r="E31" s="83">
        <v>42531</v>
      </c>
      <c r="F31" s="52" t="s">
        <v>53</v>
      </c>
      <c r="G31" s="57">
        <v>184</v>
      </c>
      <c r="H31" s="57">
        <v>6</v>
      </c>
      <c r="I31" s="71">
        <v>6</v>
      </c>
      <c r="J31" s="53">
        <v>6</v>
      </c>
      <c r="K31" s="55">
        <v>8</v>
      </c>
      <c r="L31" s="67">
        <v>1276</v>
      </c>
      <c r="M31" s="68">
        <v>94</v>
      </c>
      <c r="N31" s="67">
        <v>1719</v>
      </c>
      <c r="O31" s="68">
        <v>123</v>
      </c>
      <c r="P31" s="67">
        <v>1784</v>
      </c>
      <c r="Q31" s="68">
        <v>129</v>
      </c>
      <c r="R31" s="61">
        <f t="shared" si="0"/>
        <v>4779</v>
      </c>
      <c r="S31" s="62">
        <f t="shared" si="1"/>
        <v>346</v>
      </c>
      <c r="T31" s="63">
        <f t="shared" si="3"/>
        <v>57.666666666666664</v>
      </c>
      <c r="U31" s="64">
        <v>653</v>
      </c>
      <c r="V31" s="65">
        <f t="shared" si="4"/>
        <v>-0.47013782542113325</v>
      </c>
      <c r="W31" s="73">
        <v>9695</v>
      </c>
      <c r="X31" s="74">
        <v>770</v>
      </c>
      <c r="Y31" s="63">
        <f t="shared" si="6"/>
        <v>128.33333333333334</v>
      </c>
      <c r="Z31" s="58">
        <v>1303</v>
      </c>
      <c r="AA31" s="82">
        <f t="shared" si="5"/>
        <v>-0.40905602455871065</v>
      </c>
      <c r="AB31" s="76">
        <v>2057754</v>
      </c>
      <c r="AC31" s="77">
        <v>176954</v>
      </c>
      <c r="AD31" s="98">
        <v>2574</v>
      </c>
      <c r="AE31" s="28"/>
    </row>
    <row r="32" spans="1:31" s="29" customFormat="1" ht="11.25">
      <c r="A32" s="31">
        <v>26</v>
      </c>
      <c r="B32" s="27"/>
      <c r="C32" s="50" t="s">
        <v>114</v>
      </c>
      <c r="D32" s="60" t="s">
        <v>115</v>
      </c>
      <c r="E32" s="83">
        <v>42559</v>
      </c>
      <c r="F32" s="52" t="s">
        <v>4</v>
      </c>
      <c r="G32" s="57">
        <v>84</v>
      </c>
      <c r="H32" s="57">
        <v>8</v>
      </c>
      <c r="I32" s="71">
        <v>8</v>
      </c>
      <c r="J32" s="54">
        <v>20</v>
      </c>
      <c r="K32" s="55">
        <v>4</v>
      </c>
      <c r="L32" s="67">
        <v>1187.5</v>
      </c>
      <c r="M32" s="68">
        <v>90</v>
      </c>
      <c r="N32" s="67">
        <v>1561</v>
      </c>
      <c r="O32" s="68">
        <v>106</v>
      </c>
      <c r="P32" s="67">
        <v>1977</v>
      </c>
      <c r="Q32" s="68">
        <v>154</v>
      </c>
      <c r="R32" s="61">
        <f t="shared" si="0"/>
        <v>4725.5</v>
      </c>
      <c r="S32" s="62">
        <f t="shared" si="1"/>
        <v>350</v>
      </c>
      <c r="T32" s="63">
        <f t="shared" si="3"/>
        <v>43.75</v>
      </c>
      <c r="U32" s="64">
        <v>1093</v>
      </c>
      <c r="V32" s="65">
        <f t="shared" si="4"/>
        <v>-0.6797804208600183</v>
      </c>
      <c r="W32" s="73">
        <v>9271.5</v>
      </c>
      <c r="X32" s="74">
        <v>741</v>
      </c>
      <c r="Y32" s="63">
        <f t="shared" si="6"/>
        <v>92.625</v>
      </c>
      <c r="Z32" s="58">
        <v>2384</v>
      </c>
      <c r="AA32" s="82">
        <f t="shared" si="5"/>
        <v>-0.6891778523489933</v>
      </c>
      <c r="AB32" s="76">
        <v>246343.14</v>
      </c>
      <c r="AC32" s="77">
        <v>19023</v>
      </c>
      <c r="AD32" s="98">
        <v>2567</v>
      </c>
      <c r="AE32" s="28"/>
    </row>
    <row r="33" spans="1:31" s="29" customFormat="1" ht="11.25">
      <c r="A33" s="31">
        <v>27</v>
      </c>
      <c r="B33" s="27"/>
      <c r="C33" s="49" t="s">
        <v>140</v>
      </c>
      <c r="D33" s="51" t="s">
        <v>141</v>
      </c>
      <c r="E33" s="66">
        <v>42573</v>
      </c>
      <c r="F33" s="52" t="s">
        <v>55</v>
      </c>
      <c r="G33" s="53">
        <v>52</v>
      </c>
      <c r="H33" s="53">
        <v>24</v>
      </c>
      <c r="I33" s="71">
        <v>24</v>
      </c>
      <c r="J33" s="54">
        <v>54</v>
      </c>
      <c r="K33" s="55">
        <v>2</v>
      </c>
      <c r="L33" s="67">
        <v>1187</v>
      </c>
      <c r="M33" s="68">
        <v>108</v>
      </c>
      <c r="N33" s="67">
        <v>1458</v>
      </c>
      <c r="O33" s="68">
        <v>140</v>
      </c>
      <c r="P33" s="67">
        <v>1751</v>
      </c>
      <c r="Q33" s="68">
        <v>173</v>
      </c>
      <c r="R33" s="61">
        <f t="shared" si="0"/>
        <v>4396</v>
      </c>
      <c r="S33" s="62">
        <f t="shared" si="1"/>
        <v>421</v>
      </c>
      <c r="T33" s="63">
        <f t="shared" si="3"/>
        <v>17.541666666666668</v>
      </c>
      <c r="U33" s="64">
        <v>1573</v>
      </c>
      <c r="V33" s="65">
        <f t="shared" si="4"/>
        <v>-0.7323585505403687</v>
      </c>
      <c r="W33" s="73">
        <v>9148.5</v>
      </c>
      <c r="X33" s="75">
        <v>952</v>
      </c>
      <c r="Y33" s="63">
        <f t="shared" si="6"/>
        <v>39.666666666666664</v>
      </c>
      <c r="Z33" s="81">
        <v>3539</v>
      </c>
      <c r="AA33" s="82">
        <f t="shared" si="5"/>
        <v>-0.7309974569087313</v>
      </c>
      <c r="AB33" s="76">
        <v>43547.5</v>
      </c>
      <c r="AC33" s="77">
        <v>4491</v>
      </c>
      <c r="AD33" s="98">
        <v>2435</v>
      </c>
      <c r="AE33" s="28"/>
    </row>
    <row r="34" spans="1:31" s="29" customFormat="1" ht="11.25">
      <c r="A34" s="31">
        <v>28</v>
      </c>
      <c r="B34" s="27"/>
      <c r="C34" s="49" t="s">
        <v>113</v>
      </c>
      <c r="D34" s="51" t="s">
        <v>112</v>
      </c>
      <c r="E34" s="66">
        <v>42559</v>
      </c>
      <c r="F34" s="52" t="s">
        <v>5</v>
      </c>
      <c r="G34" s="53">
        <v>134</v>
      </c>
      <c r="H34" s="53">
        <v>7</v>
      </c>
      <c r="I34" s="71">
        <v>7</v>
      </c>
      <c r="J34" s="54">
        <v>31</v>
      </c>
      <c r="K34" s="55">
        <v>3</v>
      </c>
      <c r="L34" s="67">
        <v>590</v>
      </c>
      <c r="M34" s="68">
        <v>57</v>
      </c>
      <c r="N34" s="67">
        <v>931</v>
      </c>
      <c r="O34" s="68">
        <v>83</v>
      </c>
      <c r="P34" s="67">
        <v>873.5</v>
      </c>
      <c r="Q34" s="68">
        <v>85</v>
      </c>
      <c r="R34" s="61">
        <f t="shared" si="0"/>
        <v>2394.5</v>
      </c>
      <c r="S34" s="62">
        <f t="shared" si="1"/>
        <v>225</v>
      </c>
      <c r="T34" s="63">
        <f t="shared" si="3"/>
        <v>32.142857142857146</v>
      </c>
      <c r="U34" s="64">
        <v>1281</v>
      </c>
      <c r="V34" s="65">
        <f t="shared" si="4"/>
        <v>-0.8243559718969555</v>
      </c>
      <c r="W34" s="73">
        <v>5683</v>
      </c>
      <c r="X34" s="74">
        <v>530</v>
      </c>
      <c r="Y34" s="63">
        <f t="shared" si="6"/>
        <v>75.71428571428571</v>
      </c>
      <c r="Z34" s="81">
        <v>2904</v>
      </c>
      <c r="AA34" s="82">
        <f t="shared" si="5"/>
        <v>-0.8174931129476584</v>
      </c>
      <c r="AB34" s="78">
        <v>346371.73</v>
      </c>
      <c r="AC34" s="79">
        <v>30219</v>
      </c>
      <c r="AD34" s="98">
        <v>2568</v>
      </c>
      <c r="AE34" s="28"/>
    </row>
    <row r="35" spans="1:31" s="29" customFormat="1" ht="11.25">
      <c r="A35" s="31">
        <v>29</v>
      </c>
      <c r="B35" s="27"/>
      <c r="C35" s="49" t="s">
        <v>121</v>
      </c>
      <c r="D35" s="60" t="s">
        <v>120</v>
      </c>
      <c r="E35" s="66">
        <v>42566</v>
      </c>
      <c r="F35" s="52" t="s">
        <v>58</v>
      </c>
      <c r="G35" s="53">
        <v>7</v>
      </c>
      <c r="H35" s="53">
        <v>3</v>
      </c>
      <c r="I35" s="71">
        <v>3</v>
      </c>
      <c r="J35" s="54">
        <v>8</v>
      </c>
      <c r="K35" s="55">
        <v>3</v>
      </c>
      <c r="L35" s="67">
        <v>596</v>
      </c>
      <c r="M35" s="68">
        <v>54</v>
      </c>
      <c r="N35" s="67">
        <v>698.5</v>
      </c>
      <c r="O35" s="68">
        <v>51</v>
      </c>
      <c r="P35" s="67">
        <v>1285</v>
      </c>
      <c r="Q35" s="68">
        <v>70</v>
      </c>
      <c r="R35" s="61">
        <f t="shared" si="0"/>
        <v>2579.5</v>
      </c>
      <c r="S35" s="62">
        <f t="shared" si="1"/>
        <v>175</v>
      </c>
      <c r="T35" s="63">
        <f t="shared" si="3"/>
        <v>58.333333333333336</v>
      </c>
      <c r="U35" s="64">
        <v>371</v>
      </c>
      <c r="V35" s="65">
        <f t="shared" si="4"/>
        <v>-0.5283018867924528</v>
      </c>
      <c r="W35" s="73">
        <v>4298.5</v>
      </c>
      <c r="X35" s="74">
        <v>287</v>
      </c>
      <c r="Y35" s="63">
        <f t="shared" si="6"/>
        <v>95.66666666666667</v>
      </c>
      <c r="Z35" s="81">
        <v>733</v>
      </c>
      <c r="AA35" s="82">
        <f t="shared" si="5"/>
        <v>-0.6084583901773534</v>
      </c>
      <c r="AB35" s="78">
        <v>22797.5</v>
      </c>
      <c r="AC35" s="79">
        <v>1582</v>
      </c>
      <c r="AD35" s="98">
        <v>2602</v>
      </c>
      <c r="AE35" s="28"/>
    </row>
    <row r="36" spans="1:31" s="29" customFormat="1" ht="11.25">
      <c r="A36" s="31">
        <v>30</v>
      </c>
      <c r="B36" s="30"/>
      <c r="C36" s="49" t="s">
        <v>59</v>
      </c>
      <c r="D36" s="51" t="s">
        <v>59</v>
      </c>
      <c r="E36" s="66">
        <v>42384</v>
      </c>
      <c r="F36" s="52" t="s">
        <v>5</v>
      </c>
      <c r="G36" s="53">
        <v>340</v>
      </c>
      <c r="H36" s="53">
        <v>2</v>
      </c>
      <c r="I36" s="71">
        <v>1</v>
      </c>
      <c r="J36" s="54">
        <v>1</v>
      </c>
      <c r="K36" s="55">
        <v>18</v>
      </c>
      <c r="L36" s="67">
        <v>0</v>
      </c>
      <c r="M36" s="68">
        <v>0</v>
      </c>
      <c r="N36" s="67">
        <v>850</v>
      </c>
      <c r="O36" s="68">
        <v>95</v>
      </c>
      <c r="P36" s="67">
        <v>0</v>
      </c>
      <c r="Q36" s="68">
        <v>0</v>
      </c>
      <c r="R36" s="61">
        <f t="shared" si="0"/>
        <v>850</v>
      </c>
      <c r="S36" s="62">
        <f t="shared" si="1"/>
        <v>95</v>
      </c>
      <c r="T36" s="63">
        <f t="shared" si="3"/>
        <v>95</v>
      </c>
      <c r="U36" s="64">
        <v>46</v>
      </c>
      <c r="V36" s="65">
        <f t="shared" si="4"/>
        <v>1.065217391304348</v>
      </c>
      <c r="W36" s="73">
        <v>3243.1</v>
      </c>
      <c r="X36" s="74">
        <v>437</v>
      </c>
      <c r="Y36" s="63">
        <f t="shared" si="6"/>
        <v>437</v>
      </c>
      <c r="Z36" s="81">
        <v>111</v>
      </c>
      <c r="AA36" s="82">
        <f t="shared" si="5"/>
        <v>2.936936936936937</v>
      </c>
      <c r="AB36" s="78">
        <v>23088341.5</v>
      </c>
      <c r="AC36" s="79">
        <v>2064365</v>
      </c>
      <c r="AD36" s="98">
        <v>2402</v>
      </c>
      <c r="AE36" s="28"/>
    </row>
    <row r="37" spans="1:31" s="29" customFormat="1" ht="11.25">
      <c r="A37" s="31">
        <v>31</v>
      </c>
      <c r="B37" s="30"/>
      <c r="C37" s="49" t="s">
        <v>46</v>
      </c>
      <c r="D37" s="51" t="s">
        <v>46</v>
      </c>
      <c r="E37" s="66">
        <v>42356</v>
      </c>
      <c r="F37" s="52" t="s">
        <v>5</v>
      </c>
      <c r="G37" s="53">
        <v>268</v>
      </c>
      <c r="H37" s="53">
        <v>1</v>
      </c>
      <c r="I37" s="71">
        <v>1</v>
      </c>
      <c r="J37" s="54">
        <v>1</v>
      </c>
      <c r="K37" s="55">
        <v>14</v>
      </c>
      <c r="L37" s="67">
        <v>0</v>
      </c>
      <c r="M37" s="68">
        <v>0</v>
      </c>
      <c r="N37" s="67">
        <v>0</v>
      </c>
      <c r="O37" s="68">
        <v>0</v>
      </c>
      <c r="P37" s="67">
        <v>0</v>
      </c>
      <c r="Q37" s="68">
        <v>0</v>
      </c>
      <c r="R37" s="61">
        <f t="shared" si="0"/>
        <v>0</v>
      </c>
      <c r="S37" s="62">
        <f t="shared" si="1"/>
        <v>0</v>
      </c>
      <c r="T37" s="63">
        <f t="shared" si="3"/>
        <v>0</v>
      </c>
      <c r="U37" s="64">
        <v>0</v>
      </c>
      <c r="V37" s="65">
        <f t="shared" si="4"/>
      </c>
      <c r="W37" s="73">
        <v>2393.1</v>
      </c>
      <c r="X37" s="74">
        <v>342</v>
      </c>
      <c r="Y37" s="63">
        <f t="shared" si="6"/>
        <v>342</v>
      </c>
      <c r="Z37" s="81">
        <v>513</v>
      </c>
      <c r="AA37" s="82">
        <f t="shared" si="5"/>
        <v>-0.3333333333333333</v>
      </c>
      <c r="AB37" s="78">
        <v>9383177.69</v>
      </c>
      <c r="AC37" s="79">
        <v>771250</v>
      </c>
      <c r="AD37" s="98">
        <v>2363</v>
      </c>
      <c r="AE37" s="28"/>
    </row>
    <row r="38" spans="1:31" s="29" customFormat="1" ht="11.25">
      <c r="A38" s="31">
        <v>32</v>
      </c>
      <c r="B38" s="30"/>
      <c r="C38" s="49" t="s">
        <v>60</v>
      </c>
      <c r="D38" s="51" t="s">
        <v>61</v>
      </c>
      <c r="E38" s="66">
        <v>42419</v>
      </c>
      <c r="F38" s="52" t="s">
        <v>56</v>
      </c>
      <c r="G38" s="53">
        <v>1</v>
      </c>
      <c r="H38" s="53">
        <v>1</v>
      </c>
      <c r="I38" s="71">
        <v>1</v>
      </c>
      <c r="J38" s="54">
        <v>1</v>
      </c>
      <c r="K38" s="55">
        <v>18</v>
      </c>
      <c r="L38" s="67">
        <v>0</v>
      </c>
      <c r="M38" s="68">
        <v>0</v>
      </c>
      <c r="N38" s="67">
        <v>0</v>
      </c>
      <c r="O38" s="68">
        <v>0</v>
      </c>
      <c r="P38" s="67">
        <v>0</v>
      </c>
      <c r="Q38" s="68">
        <v>0</v>
      </c>
      <c r="R38" s="61">
        <f t="shared" si="0"/>
        <v>0</v>
      </c>
      <c r="S38" s="62">
        <f t="shared" si="1"/>
        <v>0</v>
      </c>
      <c r="T38" s="63">
        <f t="shared" si="3"/>
        <v>0</v>
      </c>
      <c r="U38" s="64">
        <v>0</v>
      </c>
      <c r="V38" s="65">
        <f t="shared" si="4"/>
      </c>
      <c r="W38" s="73">
        <v>2376</v>
      </c>
      <c r="X38" s="75">
        <v>475</v>
      </c>
      <c r="Y38" s="63">
        <f t="shared" si="6"/>
        <v>475</v>
      </c>
      <c r="Z38" s="81">
        <v>309</v>
      </c>
      <c r="AA38" s="82">
        <f t="shared" si="5"/>
        <v>0.5372168284789643</v>
      </c>
      <c r="AB38" s="76">
        <v>1040787.5200000001</v>
      </c>
      <c r="AC38" s="77">
        <v>98769</v>
      </c>
      <c r="AD38" s="98">
        <v>2439</v>
      </c>
      <c r="AE38" s="28"/>
    </row>
    <row r="39" spans="1:31" s="29" customFormat="1" ht="11.25">
      <c r="A39" s="31">
        <v>33</v>
      </c>
      <c r="B39" s="30"/>
      <c r="C39" s="49" t="s">
        <v>51</v>
      </c>
      <c r="D39" s="51" t="s">
        <v>48</v>
      </c>
      <c r="E39" s="66">
        <v>42384</v>
      </c>
      <c r="F39" s="52" t="s">
        <v>56</v>
      </c>
      <c r="G39" s="53">
        <v>15</v>
      </c>
      <c r="H39" s="53">
        <v>1</v>
      </c>
      <c r="I39" s="71">
        <v>1</v>
      </c>
      <c r="J39" s="54">
        <v>1</v>
      </c>
      <c r="K39" s="55">
        <v>14</v>
      </c>
      <c r="L39" s="67">
        <v>0</v>
      </c>
      <c r="M39" s="68">
        <v>0</v>
      </c>
      <c r="N39" s="67">
        <v>0</v>
      </c>
      <c r="O39" s="68">
        <v>0</v>
      </c>
      <c r="P39" s="67">
        <v>0</v>
      </c>
      <c r="Q39" s="68">
        <v>0</v>
      </c>
      <c r="R39" s="61">
        <f t="shared" si="0"/>
        <v>0</v>
      </c>
      <c r="S39" s="62">
        <f t="shared" si="1"/>
        <v>0</v>
      </c>
      <c r="T39" s="63">
        <f t="shared" si="3"/>
        <v>0</v>
      </c>
      <c r="U39" s="64">
        <v>0</v>
      </c>
      <c r="V39" s="65">
        <f t="shared" si="4"/>
      </c>
      <c r="W39" s="73">
        <v>2376</v>
      </c>
      <c r="X39" s="75">
        <v>475</v>
      </c>
      <c r="Y39" s="63">
        <f t="shared" si="6"/>
        <v>475</v>
      </c>
      <c r="Z39" s="81">
        <v>85</v>
      </c>
      <c r="AA39" s="82">
        <f t="shared" si="5"/>
        <v>4.588235294117647</v>
      </c>
      <c r="AB39" s="76">
        <v>184730.47000000003</v>
      </c>
      <c r="AC39" s="77">
        <v>14919</v>
      </c>
      <c r="AD39" s="98">
        <v>2394</v>
      </c>
      <c r="AE39" s="28"/>
    </row>
    <row r="40" spans="1:31" s="29" customFormat="1" ht="11.25">
      <c r="A40" s="31">
        <v>34</v>
      </c>
      <c r="B40" s="30"/>
      <c r="C40" s="49" t="s">
        <v>50</v>
      </c>
      <c r="D40" s="59" t="s">
        <v>49</v>
      </c>
      <c r="E40" s="66">
        <v>42419</v>
      </c>
      <c r="F40" s="52" t="s">
        <v>58</v>
      </c>
      <c r="G40" s="53">
        <v>10</v>
      </c>
      <c r="H40" s="53">
        <v>1</v>
      </c>
      <c r="I40" s="71">
        <v>1</v>
      </c>
      <c r="J40" s="54">
        <v>1</v>
      </c>
      <c r="K40" s="55">
        <v>14</v>
      </c>
      <c r="L40" s="78">
        <v>0</v>
      </c>
      <c r="M40" s="79">
        <v>0</v>
      </c>
      <c r="N40" s="78">
        <v>0</v>
      </c>
      <c r="O40" s="79">
        <v>0</v>
      </c>
      <c r="P40" s="78">
        <v>0</v>
      </c>
      <c r="Q40" s="79">
        <v>0</v>
      </c>
      <c r="R40" s="61">
        <f t="shared" si="0"/>
        <v>0</v>
      </c>
      <c r="S40" s="62">
        <f t="shared" si="1"/>
        <v>0</v>
      </c>
      <c r="T40" s="63">
        <f t="shared" si="3"/>
        <v>0</v>
      </c>
      <c r="U40" s="64">
        <v>0</v>
      </c>
      <c r="V40" s="65">
        <f t="shared" si="4"/>
      </c>
      <c r="W40" s="73">
        <v>2376</v>
      </c>
      <c r="X40" s="74">
        <v>475</v>
      </c>
      <c r="Y40" s="63">
        <f t="shared" si="6"/>
        <v>475</v>
      </c>
      <c r="Z40" s="81">
        <v>950</v>
      </c>
      <c r="AA40" s="82">
        <f t="shared" si="5"/>
        <v>-0.5</v>
      </c>
      <c r="AB40" s="78">
        <v>162153.9</v>
      </c>
      <c r="AC40" s="79">
        <v>14876</v>
      </c>
      <c r="AD40" s="98">
        <v>2411</v>
      </c>
      <c r="AE40" s="28"/>
    </row>
    <row r="41" spans="1:31" s="29" customFormat="1" ht="11.25">
      <c r="A41" s="31">
        <v>35</v>
      </c>
      <c r="B41" s="30"/>
      <c r="C41" s="49" t="s">
        <v>47</v>
      </c>
      <c r="D41" s="51" t="s">
        <v>47</v>
      </c>
      <c r="E41" s="66">
        <v>42363</v>
      </c>
      <c r="F41" s="52" t="s">
        <v>68</v>
      </c>
      <c r="G41" s="53">
        <v>8</v>
      </c>
      <c r="H41" s="53">
        <v>1</v>
      </c>
      <c r="I41" s="71">
        <v>1</v>
      </c>
      <c r="J41" s="54">
        <v>5</v>
      </c>
      <c r="K41" s="55">
        <v>12</v>
      </c>
      <c r="L41" s="67">
        <v>0</v>
      </c>
      <c r="M41" s="68">
        <v>0</v>
      </c>
      <c r="N41" s="67">
        <v>0</v>
      </c>
      <c r="O41" s="68">
        <v>0</v>
      </c>
      <c r="P41" s="67">
        <v>0</v>
      </c>
      <c r="Q41" s="68">
        <v>0</v>
      </c>
      <c r="R41" s="61">
        <f t="shared" si="0"/>
        <v>0</v>
      </c>
      <c r="S41" s="62">
        <f t="shared" si="1"/>
        <v>0</v>
      </c>
      <c r="T41" s="63">
        <f t="shared" si="3"/>
        <v>0</v>
      </c>
      <c r="U41" s="64">
        <v>0</v>
      </c>
      <c r="V41" s="65">
        <f t="shared" si="4"/>
      </c>
      <c r="W41" s="73">
        <v>2376</v>
      </c>
      <c r="X41" s="74">
        <v>475</v>
      </c>
      <c r="Y41" s="63">
        <f t="shared" si="6"/>
        <v>475</v>
      </c>
      <c r="Z41" s="81">
        <v>119</v>
      </c>
      <c r="AA41" s="82">
        <f t="shared" si="5"/>
        <v>2.991596638655462</v>
      </c>
      <c r="AB41" s="78">
        <v>67435.1</v>
      </c>
      <c r="AC41" s="79">
        <v>6308</v>
      </c>
      <c r="AD41" s="98">
        <v>2401</v>
      </c>
      <c r="AE41" s="28"/>
    </row>
    <row r="42" spans="1:31" s="29" customFormat="1" ht="11.25">
      <c r="A42" s="31">
        <v>36</v>
      </c>
      <c r="B42" s="30"/>
      <c r="C42" s="49" t="s">
        <v>99</v>
      </c>
      <c r="D42" s="59" t="s">
        <v>98</v>
      </c>
      <c r="E42" s="66">
        <v>42545</v>
      </c>
      <c r="F42" s="52" t="s">
        <v>58</v>
      </c>
      <c r="G42" s="53">
        <v>10</v>
      </c>
      <c r="H42" s="53">
        <v>1</v>
      </c>
      <c r="I42" s="71">
        <v>1</v>
      </c>
      <c r="J42" s="54">
        <v>2</v>
      </c>
      <c r="K42" s="55">
        <v>4</v>
      </c>
      <c r="L42" s="67">
        <v>142</v>
      </c>
      <c r="M42" s="68">
        <v>7</v>
      </c>
      <c r="N42" s="67">
        <v>199</v>
      </c>
      <c r="O42" s="68">
        <v>10</v>
      </c>
      <c r="P42" s="67">
        <v>275</v>
      </c>
      <c r="Q42" s="68">
        <v>12</v>
      </c>
      <c r="R42" s="61">
        <f t="shared" si="0"/>
        <v>616</v>
      </c>
      <c r="S42" s="62">
        <f t="shared" si="1"/>
        <v>29</v>
      </c>
      <c r="T42" s="63">
        <f t="shared" si="3"/>
        <v>29</v>
      </c>
      <c r="U42" s="64">
        <v>29</v>
      </c>
      <c r="V42" s="65">
        <f t="shared" si="4"/>
        <v>0</v>
      </c>
      <c r="W42" s="73">
        <v>2376</v>
      </c>
      <c r="X42" s="74">
        <v>475</v>
      </c>
      <c r="Y42" s="63">
        <f t="shared" si="6"/>
        <v>475</v>
      </c>
      <c r="Z42" s="81">
        <v>77</v>
      </c>
      <c r="AA42" s="82">
        <f t="shared" si="5"/>
        <v>5.1688311688311686</v>
      </c>
      <c r="AB42" s="78">
        <v>25506</v>
      </c>
      <c r="AC42" s="79">
        <v>2126</v>
      </c>
      <c r="AD42" s="98">
        <v>2590</v>
      </c>
      <c r="AE42" s="28"/>
    </row>
    <row r="43" spans="1:31" s="29" customFormat="1" ht="11.25">
      <c r="A43" s="31">
        <v>37</v>
      </c>
      <c r="B43" s="30"/>
      <c r="C43" s="49" t="s">
        <v>8</v>
      </c>
      <c r="D43" s="51" t="s">
        <v>9</v>
      </c>
      <c r="E43" s="66">
        <v>41999</v>
      </c>
      <c r="F43" s="52" t="s">
        <v>58</v>
      </c>
      <c r="G43" s="53">
        <v>5</v>
      </c>
      <c r="H43" s="53">
        <v>1</v>
      </c>
      <c r="I43" s="71">
        <v>1</v>
      </c>
      <c r="J43" s="54">
        <v>2</v>
      </c>
      <c r="K43" s="55">
        <v>15</v>
      </c>
      <c r="L43" s="67">
        <v>0</v>
      </c>
      <c r="M43" s="68">
        <v>0</v>
      </c>
      <c r="N43" s="67">
        <v>0</v>
      </c>
      <c r="O43" s="68">
        <v>0</v>
      </c>
      <c r="P43" s="67">
        <v>0</v>
      </c>
      <c r="Q43" s="68">
        <v>0</v>
      </c>
      <c r="R43" s="61">
        <f t="shared" si="0"/>
        <v>0</v>
      </c>
      <c r="S43" s="62">
        <f t="shared" si="1"/>
        <v>0</v>
      </c>
      <c r="T43" s="63">
        <f t="shared" si="3"/>
        <v>0</v>
      </c>
      <c r="U43" s="64">
        <v>0</v>
      </c>
      <c r="V43" s="65">
        <f t="shared" si="4"/>
      </c>
      <c r="W43" s="73">
        <v>2019.6</v>
      </c>
      <c r="X43" s="74">
        <v>404</v>
      </c>
      <c r="Y43" s="63">
        <f t="shared" si="6"/>
        <v>404</v>
      </c>
      <c r="Z43" s="81">
        <v>332</v>
      </c>
      <c r="AA43" s="82">
        <f t="shared" si="5"/>
        <v>0.21686746987951808</v>
      </c>
      <c r="AB43" s="78">
        <v>50271.759999999995</v>
      </c>
      <c r="AC43" s="79">
        <v>5319</v>
      </c>
      <c r="AD43" s="98">
        <v>1992</v>
      </c>
      <c r="AE43" s="28"/>
    </row>
    <row r="44" spans="1:31" s="29" customFormat="1" ht="11.25">
      <c r="A44" s="31">
        <v>38</v>
      </c>
      <c r="B44" s="27"/>
      <c r="C44" s="50" t="s">
        <v>42</v>
      </c>
      <c r="D44" s="56" t="s">
        <v>43</v>
      </c>
      <c r="E44" s="83">
        <v>42279</v>
      </c>
      <c r="F44" s="52" t="s">
        <v>4</v>
      </c>
      <c r="G44" s="57">
        <v>212</v>
      </c>
      <c r="H44" s="57">
        <v>1</v>
      </c>
      <c r="I44" s="71">
        <v>1</v>
      </c>
      <c r="J44" s="53">
        <v>2</v>
      </c>
      <c r="K44" s="55">
        <v>17</v>
      </c>
      <c r="L44" s="67">
        <v>0</v>
      </c>
      <c r="M44" s="68">
        <v>0</v>
      </c>
      <c r="N44" s="67">
        <v>0</v>
      </c>
      <c r="O44" s="68">
        <v>0</v>
      </c>
      <c r="P44" s="67">
        <v>2000</v>
      </c>
      <c r="Q44" s="68">
        <v>200</v>
      </c>
      <c r="R44" s="61">
        <f t="shared" si="0"/>
        <v>2000</v>
      </c>
      <c r="S44" s="62">
        <f t="shared" si="1"/>
        <v>200</v>
      </c>
      <c r="T44" s="63">
        <f t="shared" si="3"/>
        <v>200</v>
      </c>
      <c r="U44" s="64">
        <v>345</v>
      </c>
      <c r="V44" s="65">
        <f t="shared" si="4"/>
        <v>-0.42028985507246375</v>
      </c>
      <c r="W44" s="73">
        <v>2000</v>
      </c>
      <c r="X44" s="75">
        <v>200</v>
      </c>
      <c r="Y44" s="63">
        <f t="shared" si="6"/>
        <v>200</v>
      </c>
      <c r="Z44" s="58">
        <v>385</v>
      </c>
      <c r="AA44" s="82">
        <f t="shared" si="5"/>
        <v>-0.4805194805194805</v>
      </c>
      <c r="AB44" s="76">
        <v>8019312.039999999</v>
      </c>
      <c r="AC44" s="77">
        <v>562956</v>
      </c>
      <c r="AD44" s="98">
        <v>2296</v>
      </c>
      <c r="AE44" s="28"/>
    </row>
    <row r="45" spans="1:31" s="29" customFormat="1" ht="11.25">
      <c r="A45" s="31">
        <v>39</v>
      </c>
      <c r="B45" s="27"/>
      <c r="C45" s="50" t="s">
        <v>44</v>
      </c>
      <c r="D45" s="56" t="s">
        <v>45</v>
      </c>
      <c r="E45" s="83">
        <v>42307</v>
      </c>
      <c r="F45" s="52" t="s">
        <v>4</v>
      </c>
      <c r="G45" s="57">
        <v>55</v>
      </c>
      <c r="H45" s="57"/>
      <c r="I45" s="71">
        <v>1</v>
      </c>
      <c r="J45" s="54">
        <v>1</v>
      </c>
      <c r="K45" s="55">
        <v>10</v>
      </c>
      <c r="L45" s="67">
        <v>0</v>
      </c>
      <c r="M45" s="68">
        <v>0</v>
      </c>
      <c r="N45" s="67">
        <v>0</v>
      </c>
      <c r="O45" s="68">
        <v>0</v>
      </c>
      <c r="P45" s="67">
        <v>0</v>
      </c>
      <c r="Q45" s="68">
        <v>0</v>
      </c>
      <c r="R45" s="61">
        <f t="shared" si="0"/>
        <v>0</v>
      </c>
      <c r="S45" s="62">
        <f t="shared" si="1"/>
        <v>0</v>
      </c>
      <c r="T45" s="63">
        <f aca="true" t="shared" si="7" ref="T45:T76">S45/I45</f>
        <v>0</v>
      </c>
      <c r="U45" s="64">
        <v>41</v>
      </c>
      <c r="V45" s="65">
        <f t="shared" si="4"/>
        <v>-1</v>
      </c>
      <c r="W45" s="73">
        <v>2000</v>
      </c>
      <c r="X45" s="75">
        <v>200</v>
      </c>
      <c r="Y45" s="63">
        <f t="shared" si="6"/>
        <v>200</v>
      </c>
      <c r="Z45" s="58">
        <v>41</v>
      </c>
      <c r="AA45" s="82">
        <f t="shared" si="5"/>
        <v>3.8780487804878048</v>
      </c>
      <c r="AB45" s="76">
        <v>710978.23</v>
      </c>
      <c r="AC45" s="77">
        <v>44345</v>
      </c>
      <c r="AD45" s="98">
        <v>2321</v>
      </c>
      <c r="AE45" s="28"/>
    </row>
    <row r="46" spans="1:31" s="29" customFormat="1" ht="11.25">
      <c r="A46" s="31">
        <v>40</v>
      </c>
      <c r="B46" s="30"/>
      <c r="C46" s="49" t="s">
        <v>33</v>
      </c>
      <c r="D46" s="59" t="s">
        <v>32</v>
      </c>
      <c r="E46" s="66">
        <v>42020</v>
      </c>
      <c r="F46" s="52" t="s">
        <v>58</v>
      </c>
      <c r="G46" s="53">
        <v>8</v>
      </c>
      <c r="H46" s="53">
        <v>1</v>
      </c>
      <c r="I46" s="71">
        <v>1</v>
      </c>
      <c r="J46" s="54">
        <v>7</v>
      </c>
      <c r="K46" s="55">
        <v>19</v>
      </c>
      <c r="L46" s="67">
        <v>0</v>
      </c>
      <c r="M46" s="68">
        <v>0</v>
      </c>
      <c r="N46" s="67">
        <v>0</v>
      </c>
      <c r="O46" s="68">
        <v>0</v>
      </c>
      <c r="P46" s="67">
        <v>0</v>
      </c>
      <c r="Q46" s="68">
        <v>0</v>
      </c>
      <c r="R46" s="61">
        <f t="shared" si="0"/>
        <v>0</v>
      </c>
      <c r="S46" s="62">
        <f t="shared" si="1"/>
        <v>0</v>
      </c>
      <c r="T46" s="63">
        <f t="shared" si="7"/>
        <v>0</v>
      </c>
      <c r="U46" s="64">
        <v>0</v>
      </c>
      <c r="V46" s="65">
        <f t="shared" si="4"/>
      </c>
      <c r="W46" s="73">
        <v>1782</v>
      </c>
      <c r="X46" s="74">
        <v>356</v>
      </c>
      <c r="Y46" s="63">
        <f t="shared" si="6"/>
        <v>356</v>
      </c>
      <c r="Z46" s="81">
        <v>71</v>
      </c>
      <c r="AA46" s="82">
        <f t="shared" si="5"/>
        <v>4.014084507042254</v>
      </c>
      <c r="AB46" s="78">
        <v>134816.36</v>
      </c>
      <c r="AC46" s="79">
        <v>10731</v>
      </c>
      <c r="AD46" s="98">
        <v>2006</v>
      </c>
      <c r="AE46" s="28"/>
    </row>
    <row r="47" spans="1:31" s="29" customFormat="1" ht="11.25">
      <c r="A47" s="31">
        <v>41</v>
      </c>
      <c r="B47" s="30"/>
      <c r="C47" s="50" t="s">
        <v>88</v>
      </c>
      <c r="D47" s="56" t="s">
        <v>78</v>
      </c>
      <c r="E47" s="83">
        <v>42524</v>
      </c>
      <c r="F47" s="52" t="s">
        <v>52</v>
      </c>
      <c r="G47" s="57">
        <v>327</v>
      </c>
      <c r="H47" s="57">
        <v>1</v>
      </c>
      <c r="I47" s="71">
        <v>1</v>
      </c>
      <c r="J47" s="53">
        <v>4</v>
      </c>
      <c r="K47" s="55">
        <v>9</v>
      </c>
      <c r="L47" s="67">
        <v>95</v>
      </c>
      <c r="M47" s="68">
        <v>8</v>
      </c>
      <c r="N47" s="67">
        <v>252</v>
      </c>
      <c r="O47" s="68">
        <v>17</v>
      </c>
      <c r="P47" s="67">
        <v>527</v>
      </c>
      <c r="Q47" s="68">
        <v>38</v>
      </c>
      <c r="R47" s="61">
        <f t="shared" si="0"/>
        <v>874</v>
      </c>
      <c r="S47" s="62">
        <f t="shared" si="1"/>
        <v>63</v>
      </c>
      <c r="T47" s="63">
        <f t="shared" si="7"/>
        <v>63</v>
      </c>
      <c r="U47" s="64">
        <v>168</v>
      </c>
      <c r="V47" s="65">
        <f t="shared" si="4"/>
        <v>-0.625</v>
      </c>
      <c r="W47" s="73">
        <v>1566</v>
      </c>
      <c r="X47" s="75">
        <v>119</v>
      </c>
      <c r="Y47" s="63">
        <f t="shared" si="6"/>
        <v>119</v>
      </c>
      <c r="Z47" s="58">
        <v>419</v>
      </c>
      <c r="AA47" s="82">
        <f t="shared" si="5"/>
        <v>-0.7159904534606205</v>
      </c>
      <c r="AB47" s="76">
        <v>7746558</v>
      </c>
      <c r="AC47" s="77">
        <v>599787</v>
      </c>
      <c r="AD47" s="98">
        <v>2557</v>
      </c>
      <c r="AE47" s="28"/>
    </row>
    <row r="48" spans="1:31" s="29" customFormat="1" ht="11.25">
      <c r="A48" s="31">
        <v>42</v>
      </c>
      <c r="B48" s="30"/>
      <c r="C48" s="49" t="s">
        <v>62</v>
      </c>
      <c r="D48" s="51" t="s">
        <v>62</v>
      </c>
      <c r="E48" s="66">
        <v>42433</v>
      </c>
      <c r="F48" s="52" t="s">
        <v>5</v>
      </c>
      <c r="G48" s="53">
        <v>45</v>
      </c>
      <c r="H48" s="53">
        <v>1</v>
      </c>
      <c r="I48" s="71">
        <v>1</v>
      </c>
      <c r="J48" s="54">
        <v>1</v>
      </c>
      <c r="K48" s="55">
        <v>11</v>
      </c>
      <c r="L48" s="67">
        <v>210</v>
      </c>
      <c r="M48" s="68">
        <v>20</v>
      </c>
      <c r="N48" s="67">
        <v>202</v>
      </c>
      <c r="O48" s="68">
        <v>19</v>
      </c>
      <c r="P48" s="67">
        <v>316</v>
      </c>
      <c r="Q48" s="68">
        <v>30</v>
      </c>
      <c r="R48" s="61">
        <f t="shared" si="0"/>
        <v>728</v>
      </c>
      <c r="S48" s="62">
        <f t="shared" si="1"/>
        <v>69</v>
      </c>
      <c r="T48" s="63">
        <f t="shared" si="7"/>
        <v>69</v>
      </c>
      <c r="U48" s="64">
        <v>88</v>
      </c>
      <c r="V48" s="65">
        <f t="shared" si="4"/>
        <v>-0.2159090909090909</v>
      </c>
      <c r="W48" s="73">
        <v>1564</v>
      </c>
      <c r="X48" s="74">
        <v>148</v>
      </c>
      <c r="Y48" s="63">
        <f t="shared" si="6"/>
        <v>148</v>
      </c>
      <c r="Z48" s="81">
        <v>216</v>
      </c>
      <c r="AA48" s="82">
        <f t="shared" si="5"/>
        <v>-0.3148148148148148</v>
      </c>
      <c r="AB48" s="78">
        <v>3737709.55</v>
      </c>
      <c r="AC48" s="79">
        <v>332069</v>
      </c>
      <c r="AD48" s="98">
        <v>2438</v>
      </c>
      <c r="AE48" s="28"/>
    </row>
    <row r="49" spans="1:31" s="29" customFormat="1" ht="11.25">
      <c r="A49" s="31">
        <v>43</v>
      </c>
      <c r="B49" s="30"/>
      <c r="C49" s="49" t="s">
        <v>75</v>
      </c>
      <c r="D49" s="51" t="s">
        <v>75</v>
      </c>
      <c r="E49" s="66">
        <v>42517</v>
      </c>
      <c r="F49" s="52" t="s">
        <v>54</v>
      </c>
      <c r="G49" s="53">
        <v>97</v>
      </c>
      <c r="H49" s="53">
        <v>3</v>
      </c>
      <c r="I49" s="71">
        <v>3</v>
      </c>
      <c r="J49" s="54">
        <v>4</v>
      </c>
      <c r="K49" s="55">
        <v>10</v>
      </c>
      <c r="L49" s="67">
        <v>324</v>
      </c>
      <c r="M49" s="68">
        <v>50</v>
      </c>
      <c r="N49" s="67">
        <v>467</v>
      </c>
      <c r="O49" s="68">
        <v>85</v>
      </c>
      <c r="P49" s="67">
        <v>370</v>
      </c>
      <c r="Q49" s="68">
        <v>69</v>
      </c>
      <c r="R49" s="61">
        <f t="shared" si="0"/>
        <v>1161</v>
      </c>
      <c r="S49" s="62">
        <f t="shared" si="1"/>
        <v>204</v>
      </c>
      <c r="T49" s="63">
        <f t="shared" si="7"/>
        <v>68</v>
      </c>
      <c r="U49" s="64">
        <v>310</v>
      </c>
      <c r="V49" s="65">
        <f t="shared" si="4"/>
        <v>-0.3419354838709677</v>
      </c>
      <c r="W49" s="73">
        <v>1520</v>
      </c>
      <c r="X49" s="74">
        <v>292</v>
      </c>
      <c r="Y49" s="63">
        <f t="shared" si="6"/>
        <v>97.33333333333333</v>
      </c>
      <c r="Z49" s="81">
        <v>766</v>
      </c>
      <c r="AA49" s="82">
        <f t="shared" si="5"/>
        <v>-0.618798955613577</v>
      </c>
      <c r="AB49" s="78">
        <v>862032.75</v>
      </c>
      <c r="AC49" s="79">
        <v>84722</v>
      </c>
      <c r="AD49" s="98">
        <v>2553</v>
      </c>
      <c r="AE49" s="28"/>
    </row>
    <row r="50" spans="1:31" s="29" customFormat="1" ht="11.25">
      <c r="A50" s="31">
        <v>44</v>
      </c>
      <c r="B50" s="30"/>
      <c r="C50" s="49" t="s">
        <v>89</v>
      </c>
      <c r="D50" s="51" t="s">
        <v>89</v>
      </c>
      <c r="E50" s="66">
        <v>42538</v>
      </c>
      <c r="F50" s="52" t="s">
        <v>56</v>
      </c>
      <c r="G50" s="53">
        <v>168</v>
      </c>
      <c r="H50" s="53">
        <v>2</v>
      </c>
      <c r="I50" s="71">
        <v>2</v>
      </c>
      <c r="J50" s="54">
        <v>6</v>
      </c>
      <c r="K50" s="55">
        <v>6</v>
      </c>
      <c r="L50" s="67">
        <v>0</v>
      </c>
      <c r="M50" s="68">
        <v>0</v>
      </c>
      <c r="N50" s="67">
        <v>0</v>
      </c>
      <c r="O50" s="68">
        <v>0</v>
      </c>
      <c r="P50" s="67">
        <v>0</v>
      </c>
      <c r="Q50" s="68">
        <v>0</v>
      </c>
      <c r="R50" s="61">
        <f t="shared" si="0"/>
        <v>0</v>
      </c>
      <c r="S50" s="62">
        <f t="shared" si="1"/>
        <v>0</v>
      </c>
      <c r="T50" s="63">
        <f t="shared" si="7"/>
        <v>0</v>
      </c>
      <c r="U50" s="64">
        <v>20</v>
      </c>
      <c r="V50" s="65">
        <f aca="true" t="shared" si="8" ref="V50:V81">IF(U50&lt;&gt;0,-(U50-S50)/U50,"")</f>
        <v>-1</v>
      </c>
      <c r="W50" s="73">
        <v>1478</v>
      </c>
      <c r="X50" s="75">
        <v>161</v>
      </c>
      <c r="Y50" s="63">
        <f t="shared" si="6"/>
        <v>80.5</v>
      </c>
      <c r="Z50" s="81">
        <v>183</v>
      </c>
      <c r="AA50" s="82">
        <f aca="true" t="shared" si="9" ref="AA50:AA81">IF(Z50&lt;&gt;0,-(Z50-X50)/Z50,"")</f>
        <v>-0.12021857923497267</v>
      </c>
      <c r="AB50" s="76">
        <v>793443.59</v>
      </c>
      <c r="AC50" s="77">
        <v>67001</v>
      </c>
      <c r="AD50" s="98">
        <v>2582</v>
      </c>
      <c r="AE50" s="28"/>
    </row>
    <row r="51" spans="1:31" s="29" customFormat="1" ht="11.25">
      <c r="A51" s="31">
        <v>45</v>
      </c>
      <c r="B51" s="30"/>
      <c r="C51" s="50" t="s">
        <v>6</v>
      </c>
      <c r="D51" s="94" t="s">
        <v>7</v>
      </c>
      <c r="E51" s="83">
        <v>41971</v>
      </c>
      <c r="F51" s="52" t="s">
        <v>4</v>
      </c>
      <c r="G51" s="57">
        <v>217</v>
      </c>
      <c r="H51" s="57">
        <v>1</v>
      </c>
      <c r="I51" s="71">
        <v>1</v>
      </c>
      <c r="J51" s="53">
        <v>1</v>
      </c>
      <c r="K51" s="55">
        <v>49</v>
      </c>
      <c r="L51" s="67">
        <v>0</v>
      </c>
      <c r="M51" s="68">
        <v>0</v>
      </c>
      <c r="N51" s="67">
        <v>0</v>
      </c>
      <c r="O51" s="68">
        <v>0</v>
      </c>
      <c r="P51" s="67">
        <v>1000</v>
      </c>
      <c r="Q51" s="68">
        <v>100</v>
      </c>
      <c r="R51" s="61">
        <f t="shared" si="0"/>
        <v>1000</v>
      </c>
      <c r="S51" s="62">
        <f t="shared" si="1"/>
        <v>100</v>
      </c>
      <c r="T51" s="63">
        <f t="shared" si="7"/>
        <v>100</v>
      </c>
      <c r="U51" s="64">
        <v>100</v>
      </c>
      <c r="V51" s="65">
        <f t="shared" si="8"/>
        <v>0</v>
      </c>
      <c r="W51" s="72">
        <v>1000</v>
      </c>
      <c r="X51" s="75">
        <v>100</v>
      </c>
      <c r="Y51" s="63">
        <f t="shared" si="6"/>
        <v>100</v>
      </c>
      <c r="Z51" s="58">
        <v>100</v>
      </c>
      <c r="AA51" s="82">
        <f t="shared" si="9"/>
        <v>0</v>
      </c>
      <c r="AB51" s="76">
        <v>5747686.179999999</v>
      </c>
      <c r="AC51" s="77">
        <v>586325</v>
      </c>
      <c r="AD51" s="98">
        <v>1647</v>
      </c>
      <c r="AE51" s="28"/>
    </row>
    <row r="52" spans="1:31" s="29" customFormat="1" ht="11.25">
      <c r="A52" s="31">
        <v>46</v>
      </c>
      <c r="B52" s="30"/>
      <c r="C52" s="49" t="s">
        <v>69</v>
      </c>
      <c r="D52" s="51" t="s">
        <v>70</v>
      </c>
      <c r="E52" s="66">
        <v>42482</v>
      </c>
      <c r="F52" s="52" t="s">
        <v>56</v>
      </c>
      <c r="G52" s="53">
        <v>185</v>
      </c>
      <c r="H52" s="53">
        <v>1</v>
      </c>
      <c r="I52" s="71">
        <v>1</v>
      </c>
      <c r="J52" s="54">
        <v>2</v>
      </c>
      <c r="K52" s="55">
        <v>10</v>
      </c>
      <c r="L52" s="67">
        <v>0</v>
      </c>
      <c r="M52" s="68">
        <v>0</v>
      </c>
      <c r="N52" s="67">
        <v>0</v>
      </c>
      <c r="O52" s="68">
        <v>0</v>
      </c>
      <c r="P52" s="67">
        <v>0</v>
      </c>
      <c r="Q52" s="68">
        <v>0</v>
      </c>
      <c r="R52" s="61">
        <f t="shared" si="0"/>
        <v>0</v>
      </c>
      <c r="S52" s="62">
        <f t="shared" si="1"/>
        <v>0</v>
      </c>
      <c r="T52" s="63">
        <f t="shared" si="7"/>
        <v>0</v>
      </c>
      <c r="U52" s="64">
        <v>21</v>
      </c>
      <c r="V52" s="65">
        <f t="shared" si="8"/>
        <v>-1</v>
      </c>
      <c r="W52" s="73">
        <v>832</v>
      </c>
      <c r="X52" s="75">
        <v>104</v>
      </c>
      <c r="Y52" s="63">
        <f t="shared" si="6"/>
        <v>104</v>
      </c>
      <c r="Z52" s="81">
        <v>227</v>
      </c>
      <c r="AA52" s="82">
        <f t="shared" si="9"/>
        <v>-0.5418502202643172</v>
      </c>
      <c r="AB52" s="76">
        <v>1176419.9000000001</v>
      </c>
      <c r="AC52" s="77">
        <v>102105</v>
      </c>
      <c r="AD52" s="98">
        <v>2505</v>
      </c>
      <c r="AE52" s="28"/>
    </row>
    <row r="53" spans="1:31" s="29" customFormat="1" ht="11.25">
      <c r="A53" s="31">
        <v>47</v>
      </c>
      <c r="B53" s="30"/>
      <c r="C53" s="49" t="s">
        <v>71</v>
      </c>
      <c r="D53" s="51" t="s">
        <v>72</v>
      </c>
      <c r="E53" s="66">
        <v>42482</v>
      </c>
      <c r="F53" s="52" t="s">
        <v>54</v>
      </c>
      <c r="G53" s="53">
        <v>86</v>
      </c>
      <c r="H53" s="53">
        <v>1</v>
      </c>
      <c r="I53" s="71">
        <v>1</v>
      </c>
      <c r="J53" s="54">
        <v>1</v>
      </c>
      <c r="K53" s="55">
        <v>8</v>
      </c>
      <c r="L53" s="67">
        <v>0</v>
      </c>
      <c r="M53" s="68">
        <v>0</v>
      </c>
      <c r="N53" s="67">
        <v>0</v>
      </c>
      <c r="O53" s="68">
        <v>0</v>
      </c>
      <c r="P53" s="67">
        <v>0</v>
      </c>
      <c r="Q53" s="68">
        <v>0</v>
      </c>
      <c r="R53" s="61">
        <f t="shared" si="0"/>
        <v>0</v>
      </c>
      <c r="S53" s="62">
        <f t="shared" si="1"/>
        <v>0</v>
      </c>
      <c r="T53" s="63">
        <f t="shared" si="7"/>
        <v>0</v>
      </c>
      <c r="U53" s="64">
        <v>0</v>
      </c>
      <c r="V53" s="65">
        <f t="shared" si="8"/>
      </c>
      <c r="W53" s="73">
        <v>712</v>
      </c>
      <c r="X53" s="74">
        <v>71</v>
      </c>
      <c r="Y53" s="63">
        <f t="shared" si="6"/>
        <v>71</v>
      </c>
      <c r="Z53" s="81">
        <v>178</v>
      </c>
      <c r="AA53" s="82">
        <f t="shared" si="9"/>
        <v>-0.601123595505618</v>
      </c>
      <c r="AB53" s="91">
        <v>391901.76</v>
      </c>
      <c r="AC53" s="92">
        <v>27464</v>
      </c>
      <c r="AD53" s="98">
        <v>2517</v>
      </c>
      <c r="AE53" s="28"/>
    </row>
    <row r="54" spans="1:31" s="29" customFormat="1" ht="11.25">
      <c r="A54" s="31">
        <v>48</v>
      </c>
      <c r="B54" s="30"/>
      <c r="C54" s="49" t="s">
        <v>66</v>
      </c>
      <c r="D54" s="51" t="s">
        <v>67</v>
      </c>
      <c r="E54" s="66">
        <v>42461</v>
      </c>
      <c r="F54" s="52" t="s">
        <v>56</v>
      </c>
      <c r="G54" s="53">
        <v>1</v>
      </c>
      <c r="H54" s="53">
        <v>2</v>
      </c>
      <c r="I54" s="71">
        <v>2</v>
      </c>
      <c r="J54" s="54">
        <v>2</v>
      </c>
      <c r="K54" s="55">
        <v>8</v>
      </c>
      <c r="L54" s="67">
        <v>0</v>
      </c>
      <c r="M54" s="68">
        <v>0</v>
      </c>
      <c r="N54" s="67">
        <v>0</v>
      </c>
      <c r="O54" s="68">
        <v>0</v>
      </c>
      <c r="P54" s="67">
        <v>0</v>
      </c>
      <c r="Q54" s="68">
        <v>0</v>
      </c>
      <c r="R54" s="61">
        <f t="shared" si="0"/>
        <v>0</v>
      </c>
      <c r="S54" s="62">
        <f t="shared" si="1"/>
        <v>0</v>
      </c>
      <c r="T54" s="63">
        <f t="shared" si="7"/>
        <v>0</v>
      </c>
      <c r="U54" s="64">
        <v>0</v>
      </c>
      <c r="V54" s="65">
        <f t="shared" si="8"/>
      </c>
      <c r="W54" s="73">
        <v>698</v>
      </c>
      <c r="X54" s="75">
        <v>96</v>
      </c>
      <c r="Y54" s="63">
        <f t="shared" si="6"/>
        <v>48</v>
      </c>
      <c r="Z54" s="81">
        <v>491</v>
      </c>
      <c r="AA54" s="82">
        <f t="shared" si="9"/>
        <v>-0.8044806517311609</v>
      </c>
      <c r="AB54" s="76">
        <v>75720.8</v>
      </c>
      <c r="AC54" s="77">
        <v>5838</v>
      </c>
      <c r="AD54" s="98">
        <v>2473</v>
      </c>
      <c r="AE54" s="28"/>
    </row>
    <row r="55" spans="1:31" s="29" customFormat="1" ht="11.25">
      <c r="A55" s="31">
        <v>49</v>
      </c>
      <c r="B55" s="27"/>
      <c r="C55" s="50" t="s">
        <v>65</v>
      </c>
      <c r="D55" s="56" t="s">
        <v>64</v>
      </c>
      <c r="E55" s="83">
        <v>42454</v>
      </c>
      <c r="F55" s="52" t="s">
        <v>53</v>
      </c>
      <c r="G55" s="57">
        <v>335</v>
      </c>
      <c r="H55" s="57">
        <v>1</v>
      </c>
      <c r="I55" s="71">
        <v>1</v>
      </c>
      <c r="J55" s="53">
        <v>1</v>
      </c>
      <c r="K55" s="55">
        <v>11</v>
      </c>
      <c r="L55" s="67">
        <v>0</v>
      </c>
      <c r="M55" s="68">
        <v>0</v>
      </c>
      <c r="N55" s="67">
        <v>0</v>
      </c>
      <c r="O55" s="68">
        <v>0</v>
      </c>
      <c r="P55" s="67">
        <v>0</v>
      </c>
      <c r="Q55" s="68">
        <v>0</v>
      </c>
      <c r="R55" s="61">
        <f t="shared" si="0"/>
        <v>0</v>
      </c>
      <c r="S55" s="62">
        <f t="shared" si="1"/>
        <v>0</v>
      </c>
      <c r="T55" s="63">
        <f t="shared" si="7"/>
        <v>0</v>
      </c>
      <c r="U55" s="64">
        <v>254</v>
      </c>
      <c r="V55" s="65">
        <f t="shared" si="8"/>
        <v>-1</v>
      </c>
      <c r="W55" s="73">
        <v>593</v>
      </c>
      <c r="X55" s="74">
        <v>171</v>
      </c>
      <c r="Y55" s="63">
        <f t="shared" si="6"/>
        <v>171</v>
      </c>
      <c r="Z55" s="58">
        <v>487</v>
      </c>
      <c r="AA55" s="82">
        <f t="shared" si="9"/>
        <v>-0.648870636550308</v>
      </c>
      <c r="AB55" s="76">
        <v>19369854</v>
      </c>
      <c r="AC55" s="77">
        <v>1457468</v>
      </c>
      <c r="AD55" s="98">
        <v>2451</v>
      </c>
      <c r="AE55" s="28"/>
    </row>
    <row r="56" spans="1:31" s="29" customFormat="1" ht="11.25">
      <c r="A56" s="31">
        <v>50</v>
      </c>
      <c r="B56" s="30"/>
      <c r="C56" s="50" t="s">
        <v>74</v>
      </c>
      <c r="D56" s="60" t="s">
        <v>74</v>
      </c>
      <c r="E56" s="83">
        <v>42509</v>
      </c>
      <c r="F56" s="52" t="s">
        <v>4</v>
      </c>
      <c r="G56" s="57">
        <v>325</v>
      </c>
      <c r="H56" s="57">
        <v>43</v>
      </c>
      <c r="I56" s="71">
        <v>1</v>
      </c>
      <c r="J56" s="54">
        <v>1</v>
      </c>
      <c r="K56" s="55">
        <v>9</v>
      </c>
      <c r="L56" s="67">
        <v>0</v>
      </c>
      <c r="M56" s="68">
        <v>0</v>
      </c>
      <c r="N56" s="67">
        <v>0</v>
      </c>
      <c r="O56" s="68">
        <v>0</v>
      </c>
      <c r="P56" s="67">
        <v>0</v>
      </c>
      <c r="Q56" s="68">
        <v>0</v>
      </c>
      <c r="R56" s="61">
        <f t="shared" si="0"/>
        <v>0</v>
      </c>
      <c r="S56" s="62">
        <f t="shared" si="1"/>
        <v>0</v>
      </c>
      <c r="T56" s="63">
        <f t="shared" si="7"/>
        <v>0</v>
      </c>
      <c r="U56" s="64">
        <v>0</v>
      </c>
      <c r="V56" s="65">
        <f t="shared" si="8"/>
      </c>
      <c r="W56" s="73">
        <v>590</v>
      </c>
      <c r="X56" s="74">
        <v>40</v>
      </c>
      <c r="Y56" s="63">
        <f t="shared" si="6"/>
        <v>40</v>
      </c>
      <c r="Z56" s="58">
        <v>121</v>
      </c>
      <c r="AA56" s="82">
        <f t="shared" si="9"/>
        <v>-0.6694214876033058</v>
      </c>
      <c r="AB56" s="76">
        <v>7163620.760000001</v>
      </c>
      <c r="AC56" s="77">
        <v>545894</v>
      </c>
      <c r="AD56" s="98">
        <v>2525</v>
      </c>
      <c r="AE56" s="28"/>
    </row>
    <row r="57" spans="1:31" s="29" customFormat="1" ht="11.25">
      <c r="A57" s="31">
        <v>51</v>
      </c>
      <c r="B57" s="30"/>
      <c r="C57" s="49" t="s">
        <v>126</v>
      </c>
      <c r="D57" s="51" t="s">
        <v>125</v>
      </c>
      <c r="E57" s="66">
        <v>42566</v>
      </c>
      <c r="F57" s="52" t="s">
        <v>57</v>
      </c>
      <c r="G57" s="53">
        <v>20</v>
      </c>
      <c r="H57" s="53">
        <v>4</v>
      </c>
      <c r="I57" s="71">
        <v>4</v>
      </c>
      <c r="J57" s="54">
        <v>32</v>
      </c>
      <c r="K57" s="55">
        <v>3</v>
      </c>
      <c r="L57" s="67">
        <v>90</v>
      </c>
      <c r="M57" s="68">
        <v>12</v>
      </c>
      <c r="N57" s="67">
        <v>112</v>
      </c>
      <c r="O57" s="68">
        <v>15</v>
      </c>
      <c r="P57" s="67">
        <v>185</v>
      </c>
      <c r="Q57" s="68">
        <v>22</v>
      </c>
      <c r="R57" s="61">
        <f t="shared" si="0"/>
        <v>387</v>
      </c>
      <c r="S57" s="62">
        <f t="shared" si="1"/>
        <v>49</v>
      </c>
      <c r="T57" s="63">
        <f t="shared" si="7"/>
        <v>12.25</v>
      </c>
      <c r="U57" s="64">
        <v>678</v>
      </c>
      <c r="V57" s="65">
        <f t="shared" si="8"/>
        <v>-0.9277286135693216</v>
      </c>
      <c r="W57" s="73">
        <v>577</v>
      </c>
      <c r="X57" s="74">
        <v>75</v>
      </c>
      <c r="Y57" s="63">
        <f t="shared" si="6"/>
        <v>18.75</v>
      </c>
      <c r="Z57" s="81">
        <v>1391</v>
      </c>
      <c r="AA57" s="82">
        <f t="shared" si="9"/>
        <v>-0.9460819554277499</v>
      </c>
      <c r="AB57" s="78">
        <v>37485.16</v>
      </c>
      <c r="AC57" s="79">
        <v>3874</v>
      </c>
      <c r="AD57" s="98">
        <v>2597</v>
      </c>
      <c r="AE57" s="28"/>
    </row>
    <row r="58" spans="1:31" s="29" customFormat="1" ht="11.25">
      <c r="A58" s="31">
        <v>52</v>
      </c>
      <c r="B58" s="30"/>
      <c r="C58" s="49" t="s">
        <v>76</v>
      </c>
      <c r="D58" s="51" t="s">
        <v>77</v>
      </c>
      <c r="E58" s="66">
        <v>42517</v>
      </c>
      <c r="F58" s="52" t="s">
        <v>5</v>
      </c>
      <c r="G58" s="53">
        <v>164</v>
      </c>
      <c r="H58" s="53">
        <v>1</v>
      </c>
      <c r="I58" s="53">
        <v>1</v>
      </c>
      <c r="J58" s="54">
        <v>2</v>
      </c>
      <c r="K58" s="55">
        <v>8</v>
      </c>
      <c r="L58" s="67">
        <v>0</v>
      </c>
      <c r="M58" s="68">
        <v>0</v>
      </c>
      <c r="N58" s="67">
        <v>15</v>
      </c>
      <c r="O58" s="68">
        <v>2</v>
      </c>
      <c r="P58" s="67">
        <v>0</v>
      </c>
      <c r="Q58" s="68">
        <v>0</v>
      </c>
      <c r="R58" s="61">
        <f t="shared" si="0"/>
        <v>15</v>
      </c>
      <c r="S58" s="62">
        <f t="shared" si="1"/>
        <v>2</v>
      </c>
      <c r="T58" s="63">
        <f t="shared" si="7"/>
        <v>2</v>
      </c>
      <c r="U58" s="64">
        <v>2</v>
      </c>
      <c r="V58" s="65">
        <f t="shared" si="8"/>
        <v>0</v>
      </c>
      <c r="W58" s="73">
        <v>568</v>
      </c>
      <c r="X58" s="74">
        <v>71</v>
      </c>
      <c r="Y58" s="63">
        <f t="shared" si="6"/>
        <v>71</v>
      </c>
      <c r="Z58" s="81">
        <v>127</v>
      </c>
      <c r="AA58" s="82">
        <f t="shared" si="9"/>
        <v>-0.4409448818897638</v>
      </c>
      <c r="AB58" s="78">
        <v>503353.15</v>
      </c>
      <c r="AC58" s="79">
        <v>46725</v>
      </c>
      <c r="AD58" s="98">
        <v>2544</v>
      </c>
      <c r="AE58" s="28"/>
    </row>
    <row r="59" spans="1:31" s="29" customFormat="1" ht="11.25">
      <c r="A59" s="31">
        <v>53</v>
      </c>
      <c r="B59" s="30"/>
      <c r="C59" s="49" t="s">
        <v>39</v>
      </c>
      <c r="D59" s="51" t="s">
        <v>40</v>
      </c>
      <c r="E59" s="66">
        <v>42270</v>
      </c>
      <c r="F59" s="52" t="s">
        <v>5</v>
      </c>
      <c r="G59" s="53">
        <v>173</v>
      </c>
      <c r="H59" s="53">
        <v>1</v>
      </c>
      <c r="I59" s="70">
        <v>1</v>
      </c>
      <c r="J59" s="54">
        <v>1</v>
      </c>
      <c r="K59" s="55">
        <v>29</v>
      </c>
      <c r="L59" s="78">
        <v>0</v>
      </c>
      <c r="M59" s="79">
        <v>0</v>
      </c>
      <c r="N59" s="78">
        <v>0</v>
      </c>
      <c r="O59" s="79">
        <v>0</v>
      </c>
      <c r="P59" s="78">
        <v>0</v>
      </c>
      <c r="Q59" s="79">
        <v>0</v>
      </c>
      <c r="R59" s="61">
        <f t="shared" si="0"/>
        <v>0</v>
      </c>
      <c r="S59" s="62">
        <f t="shared" si="1"/>
        <v>0</v>
      </c>
      <c r="T59" s="63">
        <f t="shared" si="7"/>
        <v>0</v>
      </c>
      <c r="U59" s="64">
        <v>0</v>
      </c>
      <c r="V59" s="65">
        <f t="shared" si="8"/>
      </c>
      <c r="W59" s="73">
        <v>568</v>
      </c>
      <c r="X59" s="74">
        <v>71</v>
      </c>
      <c r="Y59" s="63">
        <f t="shared" si="6"/>
        <v>71</v>
      </c>
      <c r="Z59" s="81">
        <v>66</v>
      </c>
      <c r="AA59" s="82">
        <f t="shared" si="9"/>
        <v>0.07575757575757576</v>
      </c>
      <c r="AB59" s="78">
        <v>503353.15</v>
      </c>
      <c r="AC59" s="79">
        <v>46725</v>
      </c>
      <c r="AD59" s="98">
        <v>2284</v>
      </c>
      <c r="AE59" s="28"/>
    </row>
    <row r="60" spans="1:31" s="29" customFormat="1" ht="11.25">
      <c r="A60" s="31">
        <v>54</v>
      </c>
      <c r="B60" s="30"/>
      <c r="C60" s="49" t="s">
        <v>79</v>
      </c>
      <c r="D60" s="51" t="s">
        <v>80</v>
      </c>
      <c r="E60" s="66">
        <v>42531</v>
      </c>
      <c r="F60" s="52" t="s">
        <v>5</v>
      </c>
      <c r="G60" s="53">
        <v>12</v>
      </c>
      <c r="H60" s="53">
        <v>1</v>
      </c>
      <c r="I60" s="71">
        <v>1</v>
      </c>
      <c r="J60" s="54">
        <v>1</v>
      </c>
      <c r="K60" s="55">
        <v>8</v>
      </c>
      <c r="L60" s="67">
        <v>100</v>
      </c>
      <c r="M60" s="68">
        <v>10</v>
      </c>
      <c r="N60" s="67">
        <v>90</v>
      </c>
      <c r="O60" s="68">
        <v>9</v>
      </c>
      <c r="P60" s="67">
        <v>20</v>
      </c>
      <c r="Q60" s="68">
        <v>2</v>
      </c>
      <c r="R60" s="61">
        <f t="shared" si="0"/>
        <v>210</v>
      </c>
      <c r="S60" s="62">
        <f t="shared" si="1"/>
        <v>21</v>
      </c>
      <c r="T60" s="63">
        <f t="shared" si="7"/>
        <v>21</v>
      </c>
      <c r="U60" s="64">
        <v>28</v>
      </c>
      <c r="V60" s="65">
        <f t="shared" si="8"/>
        <v>-0.25</v>
      </c>
      <c r="W60" s="73">
        <v>505</v>
      </c>
      <c r="X60" s="74">
        <v>51</v>
      </c>
      <c r="Y60" s="63">
        <f t="shared" si="6"/>
        <v>51</v>
      </c>
      <c r="Z60" s="81">
        <v>74</v>
      </c>
      <c r="AA60" s="82">
        <f t="shared" si="9"/>
        <v>-0.3108108108108108</v>
      </c>
      <c r="AB60" s="78">
        <v>48467.26</v>
      </c>
      <c r="AC60" s="79">
        <v>3689</v>
      </c>
      <c r="AD60" s="98">
        <v>2568</v>
      </c>
      <c r="AE60" s="28"/>
    </row>
    <row r="61" spans="1:31" s="29" customFormat="1" ht="11.25">
      <c r="A61" s="31">
        <v>55</v>
      </c>
      <c r="B61" s="30"/>
      <c r="C61" s="49" t="s">
        <v>90</v>
      </c>
      <c r="D61" s="51" t="s">
        <v>91</v>
      </c>
      <c r="E61" s="66">
        <v>42538</v>
      </c>
      <c r="F61" s="52" t="s">
        <v>1</v>
      </c>
      <c r="G61" s="53">
        <v>97</v>
      </c>
      <c r="H61" s="53">
        <v>3</v>
      </c>
      <c r="I61" s="71">
        <v>3</v>
      </c>
      <c r="J61" s="53">
        <v>4</v>
      </c>
      <c r="K61" s="55">
        <v>8</v>
      </c>
      <c r="L61" s="67">
        <v>72</v>
      </c>
      <c r="M61" s="68">
        <v>8</v>
      </c>
      <c r="N61" s="67">
        <v>20</v>
      </c>
      <c r="O61" s="68">
        <v>2</v>
      </c>
      <c r="P61" s="67">
        <v>128</v>
      </c>
      <c r="Q61" s="68">
        <v>13</v>
      </c>
      <c r="R61" s="61">
        <f t="shared" si="0"/>
        <v>220</v>
      </c>
      <c r="S61" s="62">
        <f t="shared" si="1"/>
        <v>23</v>
      </c>
      <c r="T61" s="63">
        <f t="shared" si="7"/>
        <v>7.666666666666667</v>
      </c>
      <c r="U61" s="64">
        <v>31</v>
      </c>
      <c r="V61" s="65">
        <f t="shared" si="8"/>
        <v>-0.25806451612903225</v>
      </c>
      <c r="W61" s="73">
        <v>501</v>
      </c>
      <c r="X61" s="74">
        <v>53</v>
      </c>
      <c r="Y61" s="63">
        <f t="shared" si="6"/>
        <v>17.666666666666668</v>
      </c>
      <c r="Z61" s="81">
        <v>133</v>
      </c>
      <c r="AA61" s="82">
        <f t="shared" si="9"/>
        <v>-0.6015037593984962</v>
      </c>
      <c r="AB61" s="80">
        <v>319322.31</v>
      </c>
      <c r="AC61" s="81">
        <v>26965</v>
      </c>
      <c r="AD61" s="98">
        <v>2420</v>
      </c>
      <c r="AE61" s="28"/>
    </row>
    <row r="62" spans="1:31" s="29" customFormat="1" ht="11.25">
      <c r="A62" s="31">
        <v>56</v>
      </c>
      <c r="B62" s="30"/>
      <c r="C62" s="49" t="s">
        <v>100</v>
      </c>
      <c r="D62" s="51" t="s">
        <v>100</v>
      </c>
      <c r="E62" s="66">
        <v>42552</v>
      </c>
      <c r="F62" s="52" t="s">
        <v>54</v>
      </c>
      <c r="G62" s="53">
        <v>44</v>
      </c>
      <c r="H62" s="53">
        <v>1</v>
      </c>
      <c r="I62" s="71">
        <v>1</v>
      </c>
      <c r="J62" s="54">
        <v>4</v>
      </c>
      <c r="K62" s="55">
        <v>5</v>
      </c>
      <c r="L62" s="67">
        <v>41</v>
      </c>
      <c r="M62" s="68">
        <v>2</v>
      </c>
      <c r="N62" s="67">
        <v>103</v>
      </c>
      <c r="O62" s="68">
        <v>7</v>
      </c>
      <c r="P62" s="67">
        <v>110.5</v>
      </c>
      <c r="Q62" s="68">
        <v>6</v>
      </c>
      <c r="R62" s="61">
        <f t="shared" si="0"/>
        <v>254.5</v>
      </c>
      <c r="S62" s="62">
        <f t="shared" si="1"/>
        <v>15</v>
      </c>
      <c r="T62" s="63">
        <f t="shared" si="7"/>
        <v>15</v>
      </c>
      <c r="U62" s="64">
        <v>97</v>
      </c>
      <c r="V62" s="65">
        <f t="shared" si="8"/>
        <v>-0.845360824742268</v>
      </c>
      <c r="W62" s="73">
        <v>500.5</v>
      </c>
      <c r="X62" s="74">
        <v>32</v>
      </c>
      <c r="Y62" s="63">
        <f t="shared" si="6"/>
        <v>32</v>
      </c>
      <c r="Z62" s="81">
        <v>212</v>
      </c>
      <c r="AA62" s="82">
        <f t="shared" si="9"/>
        <v>-0.8490566037735849</v>
      </c>
      <c r="AB62" s="78">
        <v>112133</v>
      </c>
      <c r="AC62" s="79">
        <v>8194</v>
      </c>
      <c r="AD62" s="98">
        <v>2575</v>
      </c>
      <c r="AE62" s="28"/>
    </row>
    <row r="63" spans="1:31" s="29" customFormat="1" ht="11.25">
      <c r="A63" s="31">
        <v>57</v>
      </c>
      <c r="B63" s="30"/>
      <c r="C63" s="49" t="s">
        <v>111</v>
      </c>
      <c r="D63" s="60" t="s">
        <v>110</v>
      </c>
      <c r="E63" s="66">
        <v>42559</v>
      </c>
      <c r="F63" s="52" t="s">
        <v>58</v>
      </c>
      <c r="G63" s="53">
        <v>6</v>
      </c>
      <c r="H63" s="53">
        <v>1</v>
      </c>
      <c r="I63" s="71">
        <v>1</v>
      </c>
      <c r="J63" s="54">
        <v>4</v>
      </c>
      <c r="K63" s="55">
        <v>4</v>
      </c>
      <c r="L63" s="67">
        <v>60</v>
      </c>
      <c r="M63" s="68">
        <v>15</v>
      </c>
      <c r="N63" s="67">
        <v>97</v>
      </c>
      <c r="O63" s="68">
        <v>22</v>
      </c>
      <c r="P63" s="67">
        <v>97</v>
      </c>
      <c r="Q63" s="68">
        <v>33</v>
      </c>
      <c r="R63" s="61">
        <f t="shared" si="0"/>
        <v>254</v>
      </c>
      <c r="S63" s="62">
        <f t="shared" si="1"/>
        <v>70</v>
      </c>
      <c r="T63" s="63">
        <f t="shared" si="7"/>
        <v>70</v>
      </c>
      <c r="U63" s="64">
        <v>100</v>
      </c>
      <c r="V63" s="65">
        <f t="shared" si="8"/>
        <v>-0.3</v>
      </c>
      <c r="W63" s="73">
        <v>366</v>
      </c>
      <c r="X63" s="74">
        <v>104</v>
      </c>
      <c r="Y63" s="63">
        <f t="shared" si="6"/>
        <v>104</v>
      </c>
      <c r="Z63" s="81">
        <v>181</v>
      </c>
      <c r="AA63" s="82">
        <f t="shared" si="9"/>
        <v>-0.425414364640884</v>
      </c>
      <c r="AB63" s="78">
        <v>9705</v>
      </c>
      <c r="AC63" s="79">
        <v>948</v>
      </c>
      <c r="AD63" s="98">
        <v>2571</v>
      </c>
      <c r="AE63" s="28"/>
    </row>
    <row r="64" spans="1:31" s="29" customFormat="1" ht="11.25">
      <c r="A64" s="31">
        <v>58</v>
      </c>
      <c r="B64" s="30"/>
      <c r="C64" s="49" t="s">
        <v>81</v>
      </c>
      <c r="D64" s="51" t="s">
        <v>81</v>
      </c>
      <c r="E64" s="66">
        <v>42531</v>
      </c>
      <c r="F64" s="52" t="s">
        <v>57</v>
      </c>
      <c r="G64" s="53">
        <v>40</v>
      </c>
      <c r="H64" s="53">
        <v>1</v>
      </c>
      <c r="I64" s="71">
        <v>1</v>
      </c>
      <c r="J64" s="54">
        <v>1</v>
      </c>
      <c r="K64" s="55">
        <v>7</v>
      </c>
      <c r="L64" s="67">
        <v>0</v>
      </c>
      <c r="M64" s="68">
        <v>0</v>
      </c>
      <c r="N64" s="67">
        <v>0</v>
      </c>
      <c r="O64" s="68">
        <v>0</v>
      </c>
      <c r="P64" s="67">
        <v>0</v>
      </c>
      <c r="Q64" s="68">
        <v>0</v>
      </c>
      <c r="R64" s="61">
        <f t="shared" si="0"/>
        <v>0</v>
      </c>
      <c r="S64" s="62">
        <f t="shared" si="1"/>
        <v>0</v>
      </c>
      <c r="T64" s="63">
        <f t="shared" si="7"/>
        <v>0</v>
      </c>
      <c r="U64" s="64">
        <v>55</v>
      </c>
      <c r="V64" s="65">
        <f t="shared" si="8"/>
        <v>-1</v>
      </c>
      <c r="W64" s="73">
        <v>232</v>
      </c>
      <c r="X64" s="74">
        <v>29</v>
      </c>
      <c r="Y64" s="63">
        <f t="shared" si="6"/>
        <v>29</v>
      </c>
      <c r="Z64" s="81">
        <v>99</v>
      </c>
      <c r="AA64" s="82">
        <f t="shared" si="9"/>
        <v>-0.7070707070707071</v>
      </c>
      <c r="AB64" s="78">
        <v>46041.5</v>
      </c>
      <c r="AC64" s="79">
        <v>4658</v>
      </c>
      <c r="AD64" s="98">
        <v>2570</v>
      </c>
      <c r="AE64" s="28"/>
    </row>
    <row r="65" spans="1:31" s="29" customFormat="1" ht="11.25">
      <c r="A65" s="31">
        <v>59</v>
      </c>
      <c r="B65" s="30"/>
      <c r="C65" s="49" t="s">
        <v>73</v>
      </c>
      <c r="D65" s="51" t="s">
        <v>73</v>
      </c>
      <c r="E65" s="66">
        <v>42510</v>
      </c>
      <c r="F65" s="52" t="s">
        <v>1</v>
      </c>
      <c r="G65" s="53">
        <v>202</v>
      </c>
      <c r="H65" s="53">
        <v>1</v>
      </c>
      <c r="I65" s="71">
        <v>1</v>
      </c>
      <c r="J65" s="53">
        <v>2</v>
      </c>
      <c r="K65" s="55">
        <v>11</v>
      </c>
      <c r="L65" s="67">
        <v>0</v>
      </c>
      <c r="M65" s="68">
        <v>0</v>
      </c>
      <c r="N65" s="67">
        <v>52</v>
      </c>
      <c r="O65" s="68">
        <v>5</v>
      </c>
      <c r="P65" s="67">
        <v>64</v>
      </c>
      <c r="Q65" s="68">
        <v>6</v>
      </c>
      <c r="R65" s="61">
        <f t="shared" si="0"/>
        <v>116</v>
      </c>
      <c r="S65" s="62">
        <f t="shared" si="1"/>
        <v>11</v>
      </c>
      <c r="T65" s="63">
        <f t="shared" si="7"/>
        <v>11</v>
      </c>
      <c r="U65" s="64">
        <v>21</v>
      </c>
      <c r="V65" s="65">
        <f t="shared" si="8"/>
        <v>-0.47619047619047616</v>
      </c>
      <c r="W65" s="73">
        <v>188</v>
      </c>
      <c r="X65" s="74">
        <v>20</v>
      </c>
      <c r="Y65" s="63">
        <f t="shared" si="6"/>
        <v>20</v>
      </c>
      <c r="Z65" s="81">
        <v>29</v>
      </c>
      <c r="AA65" s="82">
        <f t="shared" si="9"/>
        <v>-0.3103448275862069</v>
      </c>
      <c r="AB65" s="80">
        <v>1576196.03</v>
      </c>
      <c r="AC65" s="81">
        <v>169696</v>
      </c>
      <c r="AD65" s="98">
        <v>2542</v>
      </c>
      <c r="AE65" s="28"/>
    </row>
    <row r="66" spans="1:31" s="29" customFormat="1" ht="11.25">
      <c r="A66" s="31">
        <v>60</v>
      </c>
      <c r="B66" s="30"/>
      <c r="C66" s="49" t="s">
        <v>124</v>
      </c>
      <c r="D66" s="51" t="s">
        <v>123</v>
      </c>
      <c r="E66" s="66">
        <v>42566</v>
      </c>
      <c r="F66" s="52" t="s">
        <v>5</v>
      </c>
      <c r="G66" s="53">
        <v>16</v>
      </c>
      <c r="H66" s="53">
        <v>1</v>
      </c>
      <c r="I66" s="71">
        <v>1</v>
      </c>
      <c r="J66" s="54">
        <v>15</v>
      </c>
      <c r="K66" s="55">
        <v>3</v>
      </c>
      <c r="L66" s="67">
        <v>22</v>
      </c>
      <c r="M66" s="68">
        <v>2</v>
      </c>
      <c r="N66" s="67">
        <v>0</v>
      </c>
      <c r="O66" s="68">
        <v>0</v>
      </c>
      <c r="P66" s="67">
        <v>20</v>
      </c>
      <c r="Q66" s="68">
        <v>2</v>
      </c>
      <c r="R66" s="61">
        <f t="shared" si="0"/>
        <v>42</v>
      </c>
      <c r="S66" s="62">
        <f t="shared" si="1"/>
        <v>4</v>
      </c>
      <c r="T66" s="63">
        <f t="shared" si="7"/>
        <v>4</v>
      </c>
      <c r="U66" s="64">
        <v>332</v>
      </c>
      <c r="V66" s="65">
        <f t="shared" si="8"/>
        <v>-0.9879518072289156</v>
      </c>
      <c r="W66" s="73">
        <v>88</v>
      </c>
      <c r="X66" s="74">
        <v>8</v>
      </c>
      <c r="Y66" s="63">
        <f t="shared" si="6"/>
        <v>8</v>
      </c>
      <c r="Z66" s="81">
        <v>689</v>
      </c>
      <c r="AA66" s="82">
        <f t="shared" si="9"/>
        <v>-0.988388969521045</v>
      </c>
      <c r="AB66" s="78">
        <v>19621.5</v>
      </c>
      <c r="AC66" s="79">
        <v>1355</v>
      </c>
      <c r="AD66" s="98">
        <v>2600</v>
      </c>
      <c r="AE66" s="28"/>
    </row>
    <row r="67" spans="1:31" s="29" customFormat="1" ht="11.25">
      <c r="A67" s="31">
        <v>61</v>
      </c>
      <c r="B67" s="30"/>
      <c r="C67" s="49" t="s">
        <v>103</v>
      </c>
      <c r="D67" s="51" t="s">
        <v>104</v>
      </c>
      <c r="E67" s="66">
        <v>42552</v>
      </c>
      <c r="F67" s="52" t="s">
        <v>5</v>
      </c>
      <c r="G67" s="53">
        <v>94</v>
      </c>
      <c r="H67" s="53">
        <v>1</v>
      </c>
      <c r="I67" s="71">
        <v>1</v>
      </c>
      <c r="J67" s="54">
        <v>3</v>
      </c>
      <c r="K67" s="55">
        <v>5</v>
      </c>
      <c r="L67" s="67">
        <v>0</v>
      </c>
      <c r="M67" s="68">
        <v>0</v>
      </c>
      <c r="N67" s="67">
        <v>0</v>
      </c>
      <c r="O67" s="68">
        <v>0</v>
      </c>
      <c r="P67" s="67">
        <v>33</v>
      </c>
      <c r="Q67" s="68">
        <v>3</v>
      </c>
      <c r="R67" s="61">
        <f t="shared" si="0"/>
        <v>33</v>
      </c>
      <c r="S67" s="62">
        <f t="shared" si="1"/>
        <v>3</v>
      </c>
      <c r="T67" s="63">
        <f t="shared" si="7"/>
        <v>3</v>
      </c>
      <c r="U67" s="64">
        <v>8</v>
      </c>
      <c r="V67" s="65">
        <f t="shared" si="8"/>
        <v>-0.625</v>
      </c>
      <c r="W67" s="73">
        <v>77</v>
      </c>
      <c r="X67" s="74">
        <v>7</v>
      </c>
      <c r="Y67" s="63">
        <f t="shared" si="6"/>
        <v>7</v>
      </c>
      <c r="Z67" s="81">
        <v>72</v>
      </c>
      <c r="AA67" s="82">
        <f t="shared" si="9"/>
        <v>-0.9027777777777778</v>
      </c>
      <c r="AB67" s="78">
        <v>185420.3</v>
      </c>
      <c r="AC67" s="79">
        <v>16448</v>
      </c>
      <c r="AD67" s="98">
        <v>2593</v>
      </c>
      <c r="AE67" s="28"/>
    </row>
    <row r="68" spans="1:35" ht="11.25">
      <c r="A68" s="99" t="s">
        <v>38</v>
      </c>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E68" s="28"/>
      <c r="AF68" s="29"/>
      <c r="AI68" s="29"/>
    </row>
    <row r="69" spans="1:32" ht="11.25">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E69" s="28"/>
      <c r="AF69" s="29"/>
    </row>
    <row r="70" spans="1:29" ht="11.25">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row>
    <row r="71" spans="1:29" ht="11.25">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row>
    <row r="72" spans="1:29" ht="11.25">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row>
  </sheetData>
  <sheetProtection formatCells="0" formatColumns="0" formatRows="0" insertColumns="0" insertRows="0" insertHyperlinks="0" deleteColumns="0" deleteRows="0" sort="0" autoFilter="0" pivotTables="0"/>
  <mergeCells count="11">
    <mergeCell ref="B1:C1"/>
    <mergeCell ref="B2:C2"/>
    <mergeCell ref="L1:AD3"/>
    <mergeCell ref="AB4:AC4"/>
    <mergeCell ref="A68:AC72"/>
    <mergeCell ref="W4:X4"/>
    <mergeCell ref="B3:C3"/>
    <mergeCell ref="L4:M4"/>
    <mergeCell ref="N4:O4"/>
    <mergeCell ref="P4:Q4"/>
    <mergeCell ref="R4:T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2016-08-05T19:14:23Z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