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25440" windowHeight="9735" tabRatio="660" activeTab="0"/>
  </bookViews>
  <sheets>
    <sheet name="15-17.7.2016 (hafta sonu) detay" sheetId="1" r:id="rId1"/>
  </sheets>
  <definedNames>
    <definedName name="_xlnm.Print_Area" localSheetId="0">'15-17.7.2016 (hafta sonu) detay'!#REF!</definedName>
  </definedNames>
  <calcPr fullCalcOnLoad="1"/>
</workbook>
</file>

<file path=xl/sharedStrings.xml><?xml version="1.0" encoding="utf-8"?>
<sst xmlns="http://schemas.openxmlformats.org/spreadsheetml/2006/main" count="152" uniqueCount="98">
  <si>
    <t xml:space="preserve"> </t>
  </si>
  <si>
    <t>PİNEMA</t>
  </si>
  <si>
    <t>http://www.antraktsinema.com</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</si>
  <si>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</si>
  <si>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TME</t>
  </si>
  <si>
    <t>MARS DAĞITIM</t>
  </si>
  <si>
    <t>Türkiye Haftalık Bilet Satışı ve Hasılat Raporu</t>
  </si>
  <si>
    <t>CUMA</t>
  </si>
  <si>
    <t>CUMARTESİ</t>
  </si>
  <si>
    <t>PAZAR</t>
  </si>
  <si>
    <t>HAFTA SONU TOPLAM</t>
  </si>
  <si>
    <t>HAFTALIK</t>
  </si>
  <si>
    <t>KÜMÜLATİF</t>
  </si>
  <si>
    <t>FİLMİN ORİJİNAL ADI</t>
  </si>
  <si>
    <t>FİLMİN TÜRKÇE ADI</t>
  </si>
  <si>
    <t>VİZYON TARİHİ</t>
  </si>
  <si>
    <t>DAĞITIM</t>
  </si>
  <si>
    <t>KOPYA</t>
  </si>
  <si>
    <t>PERDE</t>
  </si>
  <si>
    <t>ÖNCEKİ HAFTA PERDE</t>
  </si>
  <si>
    <t>HAFTA</t>
  </si>
  <si>
    <t>HASILAT</t>
  </si>
  <si>
    <t>BİLET SATIŞ</t>
  </si>
  <si>
    <t>ORTALAMA
BİLET ADEDİ</t>
  </si>
  <si>
    <t>BİLET</t>
  </si>
  <si>
    <t>YENİ</t>
  </si>
  <si>
    <r>
      <t xml:space="preserve">HASILAT </t>
    </r>
    <r>
      <rPr>
        <b/>
        <sz val="7"/>
        <color indexed="10"/>
        <rFont val="Webdings"/>
        <family val="1"/>
      </rPr>
      <t>6</t>
    </r>
  </si>
  <si>
    <t>PİNEMART</t>
  </si>
  <si>
    <t>BİLET %</t>
  </si>
  <si>
    <t>AŞK UĞRUNA</t>
  </si>
  <si>
    <t>Antrakt ID</t>
  </si>
  <si>
    <t>*Sorted according to Weekend Total G.B.O.. "Turkey's Weekly &amp; Weekend Market Datas" chart which is given above displays the number of admissions and box offices of the films which are released in the  stated week by Turkish distributers. The chart and the attached pages is being prepared by Antrakt Cinema Newspaper as a common acknowledgement of all Turkish distributers. Antrakt Cinema Newspaper is preparing this chart as collecting all data from distributers and organizing them. It is not permitted to multiply or to sell these data which are displayed on this chart and attachments. It is necessary to ask approval of Antrakt Cinema Newspaper in order to quote, to copy or to publish. Hafta sonu toplam hasılat sütununa göre sıralanmıştır. Yukarıdaki Turkey's Weekly &amp;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Antrakt Sinema Gazetesi'ne hazırlattırılmaktadır. Antrakt Sinema Gazetesi yukarıdaki ve ekindeki tabloları dağıtımcı firmalardan gönderilen özel bilgileri bir araya getirerek oluşturmaktadır. Yukarıdaki ve ekindeki tabloların içerdiği veriler çoğaltılamaz, satılamaz. Alıntı veya kopyalama yapılırken Antrakt Sinema Gazetesi'nden ve bağımlı olduğu Bir Film, Chantier Films, Cine Film,  İFP, M3 Film, MC Film, Mars Dağıtım, Medyavizyon, Pinema, Özen Film, The Moments Entertainment,  UIP Turkey, Umut Sanat, Warner Bros. Turkey'in yerel ofislerinden izin alınmalıdır. Antrakt şirketlere ait verileri reklam amaçlı kullanamaz. Verilerin izinsiz alınıp değiştirilmesi, amacı dışında kullanılması halinde Antrakt'ın sorumluluğu bulunmamaktadır.</t>
  </si>
  <si>
    <t>-</t>
  </si>
  <si>
    <t>UIP TURKEY</t>
  </si>
  <si>
    <t>WARNER BROS. TURKEY</t>
  </si>
  <si>
    <t>CHANTIER FILMS</t>
  </si>
  <si>
    <t>BİR FİLM</t>
  </si>
  <si>
    <t>MC FİLM</t>
  </si>
  <si>
    <t>M3 FİLM</t>
  </si>
  <si>
    <t>KAÇMA BİRADER</t>
  </si>
  <si>
    <t>LOKASYON</t>
  </si>
  <si>
    <t>ALAMET-İ KIYAMET: TARİKAT</t>
  </si>
  <si>
    <t>1 KEZBAN 1 MAHMUT: ADANA YOLLARINDA</t>
  </si>
  <si>
    <t>WARCRAFT: İKİ DÜNYANIN</t>
  </si>
  <si>
    <t>Kİ&amp;KA</t>
  </si>
  <si>
    <t>KİM KADIN KİM KOCA</t>
  </si>
  <si>
    <t>SEKERAT 'SON'</t>
  </si>
  <si>
    <t>NOW YOU SEE ME 2</t>
  </si>
  <si>
    <t>SİHİRBAZLAR ÇETESİ 2</t>
  </si>
  <si>
    <t>ZOOTOPIA</t>
  </si>
  <si>
    <t>ZOOTROPLİS: HAYVANLAR ŞEHRİ</t>
  </si>
  <si>
    <t>THE CONJURING 2: THE ENFIELD POLTERGEIST</t>
  </si>
  <si>
    <t>KORKU SEANSI 2</t>
  </si>
  <si>
    <t>WARCRAFT: İKİ DÜNYANIN İLK KARŞILAŞMASI</t>
  </si>
  <si>
    <t>ROBINSON CRUSOE</t>
  </si>
  <si>
    <t>B.O.K.: Bİ O KALMIŞTI</t>
  </si>
  <si>
    <t>THE BOY</t>
  </si>
  <si>
    <t>LANETLİ ÇOCUK</t>
  </si>
  <si>
    <t>ME BEFORE YOU</t>
  </si>
  <si>
    <t>SENDEN ÖNCE BEN</t>
  </si>
  <si>
    <t>TEENAGE MUTANT NINJA TURTLES: OUT OF THE SHADOWS</t>
  </si>
  <si>
    <t>NİNJA KAPLUMBAĞALAR: GÖLGELERİN İÇİNDEN</t>
  </si>
  <si>
    <t>INDEPENDENCE DAYS: RESURGENCE</t>
  </si>
  <si>
    <t>KURTULUŞ GÜNÜ: YENİ TEHDİT</t>
  </si>
  <si>
    <t>MIDNIGHT SPECIAL</t>
  </si>
  <si>
    <t>ELSER: ER HATTE DIE WELT VERANDERT</t>
  </si>
  <si>
    <t>HİTLER'E SUİKAST</t>
  </si>
  <si>
    <t>DER KLEINE RITTER TRENK</t>
  </si>
  <si>
    <t>KÜÇÜK ŞÖVALYE TRENK</t>
  </si>
  <si>
    <t>BABAANNEM</t>
  </si>
  <si>
    <t>THE BFG</t>
  </si>
  <si>
    <t>THE BIG FRIENDLY GIANT</t>
  </si>
  <si>
    <t>UN + UNE</t>
  </si>
  <si>
    <t>BİR KADIN + BİR ERKEK</t>
  </si>
  <si>
    <t>ÜÇ HARFLİLER 3: KARABÜYÜ</t>
  </si>
  <si>
    <t>THE PURGE: ELECTION YEAR</t>
  </si>
  <si>
    <t>ARINMA GECESİ: SEÇİM YILI</t>
  </si>
  <si>
    <t>DENİZDEKİ ATEŞ</t>
  </si>
  <si>
    <t>FUOCOAMMARE</t>
  </si>
  <si>
    <t>FREKANS</t>
  </si>
  <si>
    <t>CELL</t>
  </si>
  <si>
    <t>MIKE AND DAVE NEED WEDDING DATES</t>
  </si>
  <si>
    <t>MIKE VE DAVE: AHH BİR SEVGİLİ YAPSAK</t>
  </si>
  <si>
    <t>THE LEGEND OF TARZAN</t>
  </si>
  <si>
    <t>TARZAN EFSANESİ</t>
  </si>
  <si>
    <t>15 - 17 TEMMUZ 2016 / 29. VİZYON HAFTASI</t>
  </si>
  <si>
    <t>THE CALL UP</t>
  </si>
  <si>
    <t>SİMÜLASYON</t>
  </si>
  <si>
    <t>ŞİMDİ NEREYİ İŞGAL EDELİM?</t>
  </si>
  <si>
    <t>WHERE TO INVADE NEXT</t>
  </si>
  <si>
    <t>SULTAN</t>
  </si>
  <si>
    <t>BEN SALVADOR DEĞİLİM</t>
  </si>
  <si>
    <t>I AM NOT SALVADOR</t>
  </si>
  <si>
    <t>SOYGUN</t>
  </si>
  <si>
    <t>BRAQUEURS</t>
  </si>
  <si>
    <t>ICE AGE: COLLISION COURSE</t>
  </si>
  <si>
    <t>BUZ DEVRİ. BÜYÜK ÇARPIŞMA</t>
  </si>
  <si>
    <t>EQUALS</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</si>
</sst>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TRY&quot;_);\(#,##0\ &quot;TRY&quot;\)"/>
    <numFmt numFmtId="173" formatCode="#,##0\ &quot;TRY&quot;_);[Red]\(#,##0\ &quot;TRY&quot;\)"/>
    <numFmt numFmtId="174" formatCode="#,##0.00\ &quot;TRY&quot;_);\(#,##0.00\ &quot;TRY&quot;\)"/>
    <numFmt numFmtId="175" formatCode="#,##0.00\ &quot;TRY&quot;_);[Red]\(#,##0.00\ &quot;TRY&quot;\)"/>
    <numFmt numFmtId="176" formatCode="_ * #,##0_)\ &quot;TRY&quot;_ ;_ * \(#,##0\)\ &quot;TRY&quot;_ ;_ * &quot;-&quot;_)\ &quot;TRY&quot;_ ;_ @_ "/>
    <numFmt numFmtId="177" formatCode="_ * #,##0_)\ _T_R_Y_ ;_ * \(#,##0\)\ _T_R_Y_ ;_ * &quot;-&quot;_)\ _T_R_Y_ ;_ @_ "/>
    <numFmt numFmtId="178" formatCode="_ * #,##0.00_)\ &quot;TRY&quot;_ ;_ * \(#,##0.00\)\ &quot;TRY&quot;_ ;_ * &quot;-&quot;??_)\ &quot;TRY&quot;_ ;_ @_ "/>
    <numFmt numFmtId="179" formatCode="_ * #,##0.00_)\ _T_R_Y_ ;_ * \(#,##0.00\)\ _T_R_Y_ ;_ * &quot;-&quot;??_)\ _T_R_Y_ ;_ @_ "/>
    <numFmt numFmtId="180" formatCode="_(* #,##0.00_);_(* \(#,##0.00\);_(* &quot;-&quot;??_);_(@_)"/>
    <numFmt numFmtId="181" formatCode="#,##0.00\ "/>
    <numFmt numFmtId="182" formatCode="#,##0\ "/>
    <numFmt numFmtId="183" formatCode="#,##0.00\ \ "/>
    <numFmt numFmtId="184" formatCode="0\ %\ "/>
    <numFmt numFmtId="185" formatCode="dd/mm/yy;@"/>
    <numFmt numFmtId="186" formatCode="[$-F400]h:mm:ss\ AM/PM"/>
    <numFmt numFmtId="187" formatCode="&quot;Evet&quot;;&quot;Evet&quot;;&quot;Hayır&quot;"/>
    <numFmt numFmtId="188" formatCode="&quot;Doğru&quot;;&quot;Doğru&quot;;&quot;Yanlış&quot;"/>
    <numFmt numFmtId="189" formatCode="&quot;Açık&quot;;&quot;Açık&quot;;&quot;Kapalı&quot;"/>
    <numFmt numFmtId="190" formatCode="[$¥€-2]\ #,##0.00_);[Red]\([$€-2]\ #,##0.00\)"/>
    <numFmt numFmtId="191" formatCode="#,##0.00\ &quot;TL&quot;"/>
    <numFmt numFmtId="192" formatCode="###\ ##\ ##"/>
    <numFmt numFmtId="193" formatCode="\(###\)"/>
    <numFmt numFmtId="194" formatCode="\(###\ ##\ ##\)"/>
    <numFmt numFmtId="195" formatCode="#,##0.0;[Red]#,##0.0"/>
    <numFmt numFmtId="196" formatCode="#,##0;[Red]#,##0"/>
    <numFmt numFmtId="197" formatCode="mmm/yyyy"/>
    <numFmt numFmtId="198" formatCode="#,##0.00\ [$₺-41F]"/>
    <numFmt numFmtId="199" formatCode="#,##0.00_ ;\-#,##0.00\ "/>
    <numFmt numFmtId="200" formatCode="_-* #,##0.00\ _Y_T_L_-;\-* #,##0.00\ _Y_T_L_-;_-* &quot;-&quot;??\ _Y_T_L_-;_-@_-"/>
    <numFmt numFmtId="201" formatCode="_(* #,##0_);_(* \(#,##0\);_(* &quot;-&quot;??_);_(@_)"/>
    <numFmt numFmtId="202" formatCode="0.00\ "/>
    <numFmt numFmtId="203" formatCode="[$-41F]d\ mmmm\ yy;@"/>
    <numFmt numFmtId="204" formatCode="#,##0.00\ _T_L"/>
    <numFmt numFmtId="205" formatCode="_-* #,##0\ _T_L_-;\-* #,##0\ _T_L_-;_-* &quot;-&quot;??\ _T_L_-;_-@_-"/>
    <numFmt numFmtId="206" formatCode="[$€-2]\ #,##0.00_);[Red]\([$€-2]\ #,##0.00\)"/>
    <numFmt numFmtId="207" formatCode="[$-41F]dd\ mmmm\ yyyy\ dddd"/>
    <numFmt numFmtId="208" formatCode="#,##0.\-\ "/>
    <numFmt numFmtId="209" formatCode="#,##0\ \ "/>
    <numFmt numFmtId="210" formatCode="dd/mm/yy"/>
    <numFmt numFmtId="211" formatCode="[$-41F]d\ mmmm\ yyyy\ dddd"/>
    <numFmt numFmtId="212" formatCode="d/m/yy;@"/>
    <numFmt numFmtId="213" formatCode="_-* #,##0\ _₺_-;\-* #,##0\ _₺_-;_-* &quot;-&quot;??\ _₺_-;_-@_-"/>
    <numFmt numFmtId="214" formatCode="#,##0.00\ _Y_T_L"/>
  </numFmts>
  <fonts count="72">
    <font>
      <sz val="10"/>
      <name val="Arial"/>
      <family val="0"/>
    </font>
    <font>
      <sz val="8"/>
      <name val="Arial"/>
      <family val="2"/>
    </font>
    <font>
      <u val="single"/>
      <sz val="10"/>
      <color indexed="12"/>
      <name val="Arial"/>
      <family val="2"/>
    </font>
    <font>
      <u val="single"/>
      <sz val="10"/>
      <color indexed="36"/>
      <name val="Arial"/>
      <family val="2"/>
    </font>
    <font>
      <sz val="7"/>
      <name val="Arial"/>
      <family val="2"/>
    </font>
    <font>
      <u val="single"/>
      <sz val="8"/>
      <name val="Arial"/>
      <family val="2"/>
    </font>
    <font>
      <b/>
      <sz val="7"/>
      <name val="Arial"/>
      <family val="2"/>
    </font>
    <font>
      <b/>
      <sz val="7"/>
      <name val="Verdana"/>
      <family val="2"/>
    </font>
    <font>
      <sz val="7"/>
      <name val="Verdana"/>
      <family val="2"/>
    </font>
    <font>
      <sz val="7"/>
      <name val="Calibri"/>
      <family val="2"/>
    </font>
    <font>
      <sz val="11"/>
      <color indexed="8"/>
      <name val="Calibri"/>
      <family val="2"/>
    </font>
    <font>
      <b/>
      <sz val="8"/>
      <name val="Corbel"/>
      <family val="2"/>
    </font>
    <font>
      <b/>
      <sz val="5"/>
      <name val="Corbel"/>
      <family val="2"/>
    </font>
    <font>
      <b/>
      <sz val="5"/>
      <name val="Arial"/>
      <family val="2"/>
    </font>
    <font>
      <sz val="5"/>
      <name val="Arial"/>
      <family val="2"/>
    </font>
    <font>
      <b/>
      <sz val="7"/>
      <color indexed="10"/>
      <name val="Webdings"/>
      <family val="1"/>
    </font>
    <font>
      <i/>
      <sz val="7"/>
      <name val="Corbel"/>
      <family val="2"/>
    </font>
    <font>
      <sz val="10"/>
      <name val="Verdana"/>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name val="Calibri"/>
      <family val="2"/>
    </font>
    <font>
      <sz val="10"/>
      <color indexed="9"/>
      <name val="Calibri"/>
      <family val="2"/>
    </font>
    <font>
      <sz val="7"/>
      <color indexed="9"/>
      <name val="Calibri"/>
      <family val="2"/>
    </font>
    <font>
      <sz val="7"/>
      <color indexed="23"/>
      <name val="Calibri"/>
      <family val="2"/>
    </font>
    <font>
      <b/>
      <sz val="7"/>
      <color indexed="23"/>
      <name val="Calibri"/>
      <family val="2"/>
    </font>
    <font>
      <b/>
      <sz val="7"/>
      <color indexed="9"/>
      <name val="Calibri"/>
      <family val="2"/>
    </font>
    <font>
      <b/>
      <sz val="7"/>
      <color indexed="57"/>
      <name val="Calibri"/>
      <family val="2"/>
    </font>
    <font>
      <sz val="7"/>
      <color indexed="19"/>
      <name val="Calibri"/>
      <family val="2"/>
    </font>
    <font>
      <sz val="6"/>
      <color indexed="9"/>
      <name val="Calibri"/>
      <family val="2"/>
    </font>
    <font>
      <sz val="7"/>
      <color indexed="15"/>
      <name val="Calibri"/>
      <family val="2"/>
    </font>
    <font>
      <b/>
      <sz val="9"/>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Calibri"/>
      <family val="2"/>
    </font>
    <font>
      <sz val="7"/>
      <color theme="0"/>
      <name val="Calibri"/>
      <family val="2"/>
    </font>
    <font>
      <sz val="7"/>
      <color theme="1" tint="0.34999001026153564"/>
      <name val="Calibri"/>
      <family val="2"/>
    </font>
    <font>
      <b/>
      <sz val="7"/>
      <color theme="1" tint="0.34999001026153564"/>
      <name val="Calibri"/>
      <family val="2"/>
    </font>
    <font>
      <b/>
      <sz val="7"/>
      <color theme="0"/>
      <name val="Calibri"/>
      <family val="2"/>
    </font>
    <font>
      <b/>
      <sz val="7"/>
      <color theme="8" tint="-0.4999699890613556"/>
      <name val="Calibri"/>
      <family val="2"/>
    </font>
    <font>
      <sz val="7"/>
      <color theme="5" tint="-0.4999699890613556"/>
      <name val="Calibri"/>
      <family val="2"/>
    </font>
    <font>
      <sz val="6"/>
      <color theme="0"/>
      <name val="Calibri"/>
      <family val="2"/>
    </font>
    <font>
      <sz val="7"/>
      <color rgb="FF00B0F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style="thin">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0" fontId="1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9" fillId="24" borderId="0" applyNumberFormat="0" applyBorder="0" applyAlignment="0" applyProtection="0"/>
    <xf numFmtId="203"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203" fontId="0" fillId="0" borderId="0">
      <alignment/>
      <protection/>
    </xf>
    <xf numFmtId="0" fontId="0" fillId="0" borderId="0">
      <alignment/>
      <protection/>
    </xf>
    <xf numFmtId="0" fontId="0" fillId="0" borderId="0">
      <alignment/>
      <protection/>
    </xf>
    <xf numFmtId="0" fontId="0" fillId="0" borderId="0">
      <alignment/>
      <protection/>
    </xf>
    <xf numFmtId="203" fontId="46" fillId="0" borderId="0">
      <alignment/>
      <protection/>
    </xf>
    <xf numFmtId="0" fontId="0" fillId="0" borderId="0">
      <alignment/>
      <protection/>
    </xf>
    <xf numFmtId="203" fontId="0" fillId="0" borderId="0">
      <alignment/>
      <protection/>
    </xf>
    <xf numFmtId="0" fontId="46" fillId="0" borderId="0">
      <alignment/>
      <protection/>
    </xf>
    <xf numFmtId="203" fontId="46" fillId="0" borderId="0">
      <alignment/>
      <protection/>
    </xf>
    <xf numFmtId="203" fontId="46" fillId="0" borderId="0">
      <alignment/>
      <protection/>
    </xf>
    <xf numFmtId="203" fontId="46" fillId="0" borderId="0">
      <alignment/>
      <protection/>
    </xf>
    <xf numFmtId="203" fontId="46" fillId="0" borderId="0">
      <alignment/>
      <protection/>
    </xf>
    <xf numFmtId="0" fontId="0" fillId="0" borderId="0">
      <alignment/>
      <protection/>
    </xf>
    <xf numFmtId="0" fontId="0" fillId="0" borderId="0">
      <alignment/>
      <protection/>
    </xf>
    <xf numFmtId="203" fontId="46" fillId="0" borderId="0">
      <alignment/>
      <protection/>
    </xf>
    <xf numFmtId="203" fontId="46" fillId="0" borderId="0">
      <alignment/>
      <protection/>
    </xf>
    <xf numFmtId="0" fontId="46" fillId="0" borderId="0">
      <alignment/>
      <protection/>
    </xf>
    <xf numFmtId="0" fontId="0" fillId="0" borderId="0">
      <alignment/>
      <protection/>
    </xf>
    <xf numFmtId="203" fontId="0" fillId="0" borderId="0">
      <alignment/>
      <protection/>
    </xf>
    <xf numFmtId="203" fontId="46" fillId="0" borderId="0">
      <alignment/>
      <protection/>
    </xf>
    <xf numFmtId="203" fontId="46" fillId="0" borderId="0">
      <alignment/>
      <protection/>
    </xf>
    <xf numFmtId="0" fontId="0" fillId="25" borderId="8" applyNumberFormat="0" applyFont="0" applyAlignment="0" applyProtection="0"/>
    <xf numFmtId="0" fontId="60" fillId="26" borderId="0" applyNumberFormat="0" applyBorder="0" applyAlignment="0" applyProtection="0"/>
    <xf numFmtId="0" fontId="57" fillId="27" borderId="9">
      <alignment horizontal="center" vertical="center"/>
      <protection/>
    </xf>
    <xf numFmtId="170" fontId="0" fillId="0" borderId="0" applyFont="0" applyFill="0" applyBorder="0" applyAlignment="0" applyProtection="0"/>
    <xf numFmtId="168" fontId="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00" fontId="46" fillId="0" borderId="0" applyFont="0" applyFill="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34" borderId="0" xfId="0" applyFont="1" applyFill="1" applyBorder="1" applyAlignment="1" applyProtection="1">
      <alignment vertical="center"/>
      <protection/>
    </xf>
    <xf numFmtId="14" fontId="9"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4" fontId="4" fillId="34" borderId="0" xfId="0" applyNumberFormat="1" applyFont="1" applyFill="1" applyBorder="1" applyAlignment="1" applyProtection="1">
      <alignment horizontal="right" vertical="center"/>
      <protection/>
    </xf>
    <xf numFmtId="3" fontId="4" fillId="34" borderId="0" xfId="0" applyNumberFormat="1" applyFont="1" applyFill="1" applyBorder="1" applyAlignment="1" applyProtection="1">
      <alignment horizontal="right" vertical="center"/>
      <protection/>
    </xf>
    <xf numFmtId="4" fontId="6"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3" fontId="8" fillId="34" borderId="0" xfId="0" applyNumberFormat="1" applyFont="1" applyFill="1" applyBorder="1" applyAlignment="1" applyProtection="1">
      <alignment horizontal="right" vertical="center"/>
      <protection/>
    </xf>
    <xf numFmtId="4" fontId="8" fillId="34" borderId="0" xfId="0" applyNumberFormat="1" applyFont="1" applyFill="1" applyBorder="1" applyAlignment="1" applyProtection="1">
      <alignment horizontal="right" vertical="center"/>
      <protection/>
    </xf>
    <xf numFmtId="184" fontId="8"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34" fillId="35" borderId="0" xfId="0" applyFont="1" applyFill="1" applyBorder="1" applyAlignment="1" applyProtection="1">
      <alignment horizontal="right" vertical="center" wrapText="1"/>
      <protection locked="0"/>
    </xf>
    <xf numFmtId="0" fontId="63" fillId="35" borderId="0" xfId="0" applyFont="1" applyFill="1" applyAlignment="1">
      <alignment vertical="center"/>
    </xf>
    <xf numFmtId="0" fontId="63" fillId="35" borderId="0" xfId="0" applyFont="1" applyFill="1" applyAlignment="1">
      <alignment horizontal="center" vertical="center"/>
    </xf>
    <xf numFmtId="0" fontId="0" fillId="35" borderId="0" xfId="0" applyNumberFormat="1" applyFont="1" applyFill="1" applyAlignment="1">
      <alignment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1" fillId="35" borderId="0" xfId="0" applyFont="1" applyFill="1" applyBorder="1" applyAlignment="1" applyProtection="1">
      <alignment horizontal="left" vertical="center"/>
      <protection locked="0"/>
    </xf>
    <xf numFmtId="0" fontId="11" fillId="35" borderId="0" xfId="0" applyFont="1" applyFill="1" applyBorder="1" applyAlignment="1" applyProtection="1">
      <alignment horizontal="center" vertical="center"/>
      <protection locked="0"/>
    </xf>
    <xf numFmtId="0" fontId="34" fillId="35" borderId="0" xfId="0" applyFont="1" applyFill="1" applyBorder="1" applyAlignment="1" applyProtection="1">
      <alignment horizontal="right"/>
      <protection locked="0"/>
    </xf>
    <xf numFmtId="0" fontId="64" fillId="34" borderId="0" xfId="0" applyFont="1" applyFill="1" applyBorder="1" applyAlignment="1" applyProtection="1">
      <alignment horizontal="center"/>
      <protection locked="0"/>
    </xf>
    <xf numFmtId="0" fontId="34" fillId="35" borderId="0" xfId="0" applyFont="1" applyFill="1" applyBorder="1" applyAlignment="1" applyProtection="1">
      <alignment horizontal="right"/>
      <protection/>
    </xf>
    <xf numFmtId="0" fontId="64" fillId="34" borderId="0" xfId="0" applyFont="1" applyFill="1" applyBorder="1" applyAlignment="1" applyProtection="1">
      <alignment horizontal="center"/>
      <protection/>
    </xf>
    <xf numFmtId="0" fontId="65" fillId="35" borderId="11" xfId="0" applyFont="1" applyFill="1" applyBorder="1" applyAlignment="1">
      <alignment horizontal="center" vertical="center"/>
    </xf>
    <xf numFmtId="0" fontId="65" fillId="35" borderId="0" xfId="0" applyFont="1" applyFill="1" applyBorder="1" applyAlignment="1" applyProtection="1">
      <alignment vertical="center"/>
      <protection/>
    </xf>
    <xf numFmtId="0" fontId="66" fillId="35" borderId="0" xfId="0" applyFont="1" applyFill="1" applyBorder="1" applyAlignment="1" applyProtection="1">
      <alignment horizontal="left" vertical="center"/>
      <protection/>
    </xf>
    <xf numFmtId="2" fontId="65" fillId="35" borderId="11" xfId="0" applyNumberFormat="1" applyFont="1" applyFill="1" applyBorder="1" applyAlignment="1" applyProtection="1">
      <alignment horizontal="center" vertical="center"/>
      <protection/>
    </xf>
    <xf numFmtId="1" fontId="34" fillId="35" borderId="0" xfId="0" applyNumberFormat="1" applyFont="1" applyFill="1" applyBorder="1" applyAlignment="1" applyProtection="1">
      <alignment horizontal="right" vertical="center"/>
      <protection/>
    </xf>
    <xf numFmtId="0" fontId="34" fillId="34" borderId="0" xfId="0" applyFont="1" applyFill="1" applyBorder="1" applyAlignment="1" applyProtection="1">
      <alignment horizontal="right" vertical="center"/>
      <protection/>
    </xf>
    <xf numFmtId="0" fontId="4"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vertical="center" wrapText="1"/>
      <protection locked="0"/>
    </xf>
    <xf numFmtId="0" fontId="64" fillId="36" borderId="12" xfId="0" applyNumberFormat="1" applyFont="1" applyFill="1" applyBorder="1" applyAlignment="1" applyProtection="1">
      <alignment horizontal="center" wrapText="1"/>
      <protection locked="0"/>
    </xf>
    <xf numFmtId="171" fontId="67" fillId="36" borderId="12" xfId="44" applyFont="1" applyFill="1" applyBorder="1" applyAlignment="1" applyProtection="1">
      <alignment horizontal="center"/>
      <protection locked="0"/>
    </xf>
    <xf numFmtId="0" fontId="67" fillId="36" borderId="12" xfId="0" applyFont="1" applyFill="1" applyBorder="1" applyAlignment="1" applyProtection="1">
      <alignment horizontal="center"/>
      <protection locked="0"/>
    </xf>
    <xf numFmtId="2" fontId="64" fillId="36" borderId="13" xfId="0" applyNumberFormat="1" applyFont="1" applyFill="1" applyBorder="1" applyAlignment="1" applyProtection="1">
      <alignment horizontal="center" vertical="center"/>
      <protection/>
    </xf>
    <xf numFmtId="171" fontId="67" fillId="36" borderId="13" xfId="44" applyFont="1" applyFill="1" applyBorder="1" applyAlignment="1" applyProtection="1">
      <alignment horizontal="center" vertical="center"/>
      <protection/>
    </xf>
    <xf numFmtId="0" fontId="67" fillId="36" borderId="13" xfId="0" applyNumberFormat="1" applyFont="1" applyFill="1" applyBorder="1" applyAlignment="1" applyProtection="1">
      <alignment horizontal="center" vertical="center" textRotation="90"/>
      <protection locked="0"/>
    </xf>
    <xf numFmtId="4" fontId="67" fillId="36" borderId="13" xfId="0" applyNumberFormat="1" applyFont="1" applyFill="1" applyBorder="1" applyAlignment="1" applyProtection="1">
      <alignment horizontal="center" vertical="center" wrapText="1"/>
      <protection/>
    </xf>
    <xf numFmtId="0" fontId="67" fillId="36" borderId="13" xfId="0" applyFont="1" applyFill="1" applyBorder="1" applyAlignment="1" applyProtection="1">
      <alignment horizontal="center" vertical="center"/>
      <protection/>
    </xf>
    <xf numFmtId="3" fontId="67" fillId="36" borderId="13" xfId="0" applyNumberFormat="1" applyFont="1" applyFill="1" applyBorder="1" applyAlignment="1" applyProtection="1">
      <alignment horizontal="center" vertical="center" wrapText="1"/>
      <protection/>
    </xf>
    <xf numFmtId="4"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wrapText="1"/>
      <protection/>
    </xf>
    <xf numFmtId="3" fontId="67" fillId="37" borderId="13" xfId="0" applyNumberFormat="1" applyFont="1" applyFill="1" applyBorder="1" applyAlignment="1" applyProtection="1">
      <alignment horizontal="center" vertical="center" textRotation="90" wrapText="1"/>
      <protection/>
    </xf>
    <xf numFmtId="4" fontId="4" fillId="34"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186" fontId="68" fillId="0" borderId="11" xfId="0" applyNumberFormat="1" applyFont="1" applyFill="1" applyBorder="1" applyAlignment="1">
      <alignment vertical="center"/>
    </xf>
    <xf numFmtId="0" fontId="68" fillId="0" borderId="11" xfId="0" applyFont="1" applyFill="1" applyBorder="1" applyAlignment="1">
      <alignment vertical="center"/>
    </xf>
    <xf numFmtId="186" fontId="65" fillId="0" borderId="11" xfId="0" applyNumberFormat="1" applyFont="1" applyFill="1" applyBorder="1" applyAlignment="1">
      <alignment vertical="center"/>
    </xf>
    <xf numFmtId="0" fontId="65" fillId="0" borderId="11" xfId="0" applyNumberFormat="1" applyFont="1" applyFill="1" applyBorder="1" applyAlignment="1" applyProtection="1">
      <alignment vertical="center"/>
      <protection/>
    </xf>
    <xf numFmtId="0" fontId="65" fillId="0" borderId="11" xfId="0" applyFont="1" applyFill="1" applyBorder="1" applyAlignment="1">
      <alignment horizontal="center" vertical="center"/>
    </xf>
    <xf numFmtId="0" fontId="65" fillId="0" borderId="11" xfId="0" applyFont="1" applyFill="1" applyBorder="1" applyAlignment="1" applyProtection="1">
      <alignment horizontal="center" vertical="center"/>
      <protection locked="0"/>
    </xf>
    <xf numFmtId="0" fontId="65" fillId="0" borderId="11" xfId="0" applyFont="1" applyFill="1" applyBorder="1" applyAlignment="1" applyProtection="1">
      <alignment horizontal="center" vertical="center"/>
      <protection/>
    </xf>
    <xf numFmtId="0" fontId="65" fillId="0" borderId="11" xfId="0" applyNumberFormat="1" applyFont="1" applyFill="1" applyBorder="1" applyAlignment="1" applyProtection="1">
      <alignment vertical="center"/>
      <protection locked="0"/>
    </xf>
    <xf numFmtId="1" fontId="65" fillId="0" borderId="11" xfId="0" applyNumberFormat="1" applyFont="1" applyFill="1" applyBorder="1" applyAlignment="1">
      <alignment horizontal="center" vertical="center"/>
    </xf>
    <xf numFmtId="0" fontId="65" fillId="0" borderId="11" xfId="0" applyFont="1" applyFill="1" applyBorder="1" applyAlignment="1" applyProtection="1">
      <alignmen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3" fontId="69" fillId="0" borderId="11" xfId="130" applyNumberFormat="1" applyFont="1" applyFill="1" applyBorder="1" applyAlignment="1" applyProtection="1">
      <alignment vertical="center"/>
      <protection/>
    </xf>
    <xf numFmtId="3" fontId="65" fillId="0" borderId="11" xfId="0" applyNumberFormat="1" applyFont="1" applyFill="1" applyBorder="1" applyAlignment="1">
      <alignment vertical="center"/>
    </xf>
    <xf numFmtId="9" fontId="69" fillId="0" borderId="11" xfId="132" applyNumberFormat="1" applyFont="1" applyFill="1" applyBorder="1" applyAlignment="1" applyProtection="1">
      <alignment vertical="center"/>
      <protection/>
    </xf>
    <xf numFmtId="185" fontId="65" fillId="0" borderId="11" xfId="0" applyNumberFormat="1" applyFont="1" applyFill="1" applyBorder="1" applyAlignment="1" applyProtection="1">
      <alignment horizontal="center" vertical="center"/>
      <protection/>
    </xf>
    <xf numFmtId="4" fontId="65" fillId="0" borderId="11" xfId="46" applyNumberFormat="1" applyFont="1" applyFill="1" applyBorder="1" applyAlignment="1">
      <alignment vertical="center"/>
    </xf>
    <xf numFmtId="3" fontId="65" fillId="0" borderId="11" xfId="46" applyNumberFormat="1" applyFont="1" applyFill="1" applyBorder="1" applyAlignment="1">
      <alignment vertical="center"/>
    </xf>
    <xf numFmtId="0" fontId="70" fillId="35" borderId="0" xfId="0" applyFont="1" applyFill="1" applyBorder="1" applyAlignment="1" applyProtection="1">
      <alignment horizontal="center" vertical="center"/>
      <protection/>
    </xf>
    <xf numFmtId="0" fontId="71" fillId="0" borderId="11" xfId="0" applyFont="1" applyFill="1" applyBorder="1" applyAlignment="1">
      <alignment horizontal="center" vertical="center"/>
    </xf>
    <xf numFmtId="4" fontId="68" fillId="0" borderId="11" xfId="44" applyNumberFormat="1" applyFont="1" applyFill="1" applyBorder="1" applyAlignment="1" applyProtection="1">
      <alignment vertical="center"/>
      <protection locked="0"/>
    </xf>
    <xf numFmtId="3" fontId="68" fillId="0" borderId="11" xfId="44" applyNumberFormat="1" applyFont="1" applyFill="1" applyBorder="1" applyAlignment="1" applyProtection="1">
      <alignment vertical="center"/>
      <protection locked="0"/>
    </xf>
    <xf numFmtId="3" fontId="68" fillId="0" borderId="11" xfId="46" applyNumberFormat="1" applyFont="1" applyFill="1" applyBorder="1" applyAlignment="1" applyProtection="1">
      <alignment vertical="center"/>
      <protection locked="0"/>
    </xf>
    <xf numFmtId="4" fontId="65" fillId="0" borderId="11" xfId="46" applyNumberFormat="1" applyFont="1" applyFill="1" applyBorder="1" applyAlignment="1" applyProtection="1">
      <alignment vertical="center"/>
      <protection locked="0"/>
    </xf>
    <xf numFmtId="3" fontId="65" fillId="0" borderId="11" xfId="46"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vertical="center"/>
      <protection locked="0"/>
    </xf>
    <xf numFmtId="3" fontId="65" fillId="0" borderId="11" xfId="44" applyNumberFormat="1" applyFont="1" applyFill="1" applyBorder="1" applyAlignment="1" applyProtection="1">
      <alignment vertical="center"/>
      <protection locked="0"/>
    </xf>
    <xf numFmtId="4" fontId="65" fillId="0" borderId="11" xfId="44" applyNumberFormat="1" applyFont="1" applyFill="1" applyBorder="1" applyAlignment="1" applyProtection="1">
      <alignment horizontal="right" vertical="center"/>
      <protection locked="0"/>
    </xf>
    <xf numFmtId="3" fontId="65" fillId="0" borderId="11" xfId="44" applyNumberFormat="1" applyFont="1" applyFill="1" applyBorder="1" applyAlignment="1" applyProtection="1">
      <alignment horizontal="right" vertical="center"/>
      <protection locked="0"/>
    </xf>
    <xf numFmtId="185" fontId="65" fillId="0" borderId="11" xfId="0" applyNumberFormat="1" applyFont="1" applyFill="1" applyBorder="1" applyAlignment="1" applyProtection="1">
      <alignment horizontal="center" vertical="center"/>
      <protection locked="0"/>
    </xf>
    <xf numFmtId="185" fontId="63" fillId="35" borderId="0" xfId="0" applyNumberFormat="1" applyFont="1" applyFill="1" applyAlignment="1">
      <alignment horizontal="center" vertical="center"/>
    </xf>
    <xf numFmtId="185" fontId="0" fillId="35" borderId="0" xfId="0" applyNumberFormat="1" applyFont="1" applyFill="1" applyAlignment="1">
      <alignment horizontal="center" vertical="center"/>
    </xf>
    <xf numFmtId="185" fontId="11" fillId="35" borderId="0" xfId="0" applyNumberFormat="1" applyFont="1" applyFill="1" applyBorder="1" applyAlignment="1" applyProtection="1">
      <alignment horizontal="center" vertical="center"/>
      <protection locked="0"/>
    </xf>
    <xf numFmtId="185" fontId="67" fillId="36" borderId="12" xfId="0" applyNumberFormat="1" applyFont="1" applyFill="1" applyBorder="1" applyAlignment="1" applyProtection="1">
      <alignment horizontal="center"/>
      <protection locked="0"/>
    </xf>
    <xf numFmtId="185" fontId="67" fillId="36" borderId="13" xfId="0" applyNumberFormat="1" applyFont="1" applyFill="1" applyBorder="1" applyAlignment="1" applyProtection="1">
      <alignment horizontal="center" vertical="center" textRotation="90"/>
      <protection/>
    </xf>
    <xf numFmtId="185" fontId="6" fillId="34" borderId="0" xfId="0" applyNumberFormat="1" applyFont="1" applyFill="1" applyBorder="1" applyAlignment="1" applyProtection="1">
      <alignment horizontal="center" vertical="center"/>
      <protection/>
    </xf>
    <xf numFmtId="2" fontId="9" fillId="38" borderId="11" xfId="0" applyNumberFormat="1" applyFont="1" applyFill="1" applyBorder="1" applyAlignment="1" applyProtection="1">
      <alignment horizontal="center" vertical="center"/>
      <protection/>
    </xf>
    <xf numFmtId="3" fontId="67" fillId="37" borderId="12" xfId="0" applyNumberFormat="1" applyFont="1" applyFill="1" applyBorder="1" applyAlignment="1" applyProtection="1">
      <alignment horizontal="center" vertical="center" textRotation="90" wrapText="1"/>
      <protection/>
    </xf>
    <xf numFmtId="0" fontId="67" fillId="36" borderId="14" xfId="0" applyFont="1" applyFill="1" applyBorder="1" applyAlignment="1">
      <alignment horizontal="center" vertical="center" wrapText="1"/>
    </xf>
    <xf numFmtId="0" fontId="67" fillId="37" borderId="12" xfId="0" applyFont="1" applyFill="1" applyBorder="1" applyAlignment="1">
      <alignment horizontal="center" vertical="center" wrapText="1"/>
    </xf>
    <xf numFmtId="0" fontId="70" fillId="35" borderId="11" xfId="0" applyFont="1" applyFill="1" applyBorder="1" applyAlignment="1">
      <alignment horizontal="center"/>
    </xf>
    <xf numFmtId="0" fontId="44" fillId="35" borderId="15" xfId="0" applyNumberFormat="1" applyFont="1" applyFill="1" applyBorder="1" applyAlignment="1" applyProtection="1">
      <alignment horizontal="center" vertical="center" wrapText="1"/>
      <protection locked="0"/>
    </xf>
    <xf numFmtId="0" fontId="67" fillId="36" borderId="16"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7" borderId="16" xfId="0" applyFont="1" applyFill="1" applyBorder="1" applyAlignment="1">
      <alignment horizontal="center" vertical="center" wrapText="1"/>
    </xf>
    <xf numFmtId="0" fontId="67" fillId="37" borderId="14" xfId="0" applyFont="1" applyFill="1" applyBorder="1" applyAlignment="1">
      <alignment horizontal="center" vertical="center" wrapText="1"/>
    </xf>
    <xf numFmtId="0" fontId="67" fillId="37" borderId="17" xfId="0" applyFont="1" applyFill="1" applyBorder="1" applyAlignment="1">
      <alignment horizontal="center" vertical="center" wrapText="1"/>
    </xf>
    <xf numFmtId="0" fontId="45" fillId="35" borderId="0" xfId="0" applyNumberFormat="1" applyFont="1" applyFill="1" applyBorder="1" applyAlignment="1" applyProtection="1">
      <alignment horizontal="center" vertical="center" wrapText="1"/>
      <protection locked="0"/>
    </xf>
    <xf numFmtId="2" fontId="5" fillId="35" borderId="0" xfId="69" applyNumberFormat="1" applyFont="1" applyFill="1" applyBorder="1" applyAlignment="1" applyProtection="1">
      <alignment horizontal="center" vertical="center" wrapText="1"/>
      <protection locked="0"/>
    </xf>
    <xf numFmtId="0" fontId="1" fillId="35" borderId="0" xfId="0" applyFont="1" applyFill="1" applyAlignment="1">
      <alignment vertical="center" wrapText="1"/>
    </xf>
    <xf numFmtId="3" fontId="12" fillId="35" borderId="0" xfId="0" applyNumberFormat="1" applyFont="1" applyFill="1" applyBorder="1" applyAlignment="1" applyProtection="1">
      <alignment horizontal="right" vertical="center" wrapText="1"/>
      <protection locked="0"/>
    </xf>
    <xf numFmtId="0" fontId="13" fillId="35" borderId="0" xfId="0" applyFont="1" applyFill="1" applyAlignment="1" applyProtection="1">
      <alignment wrapText="1"/>
      <protection locked="0"/>
    </xf>
    <xf numFmtId="0" fontId="0" fillId="0" borderId="0" xfId="0" applyAlignment="1">
      <alignment wrapText="1"/>
    </xf>
    <xf numFmtId="0" fontId="14" fillId="35" borderId="0" xfId="0" applyFont="1" applyFill="1" applyAlignment="1">
      <alignment wrapText="1"/>
    </xf>
    <xf numFmtId="0" fontId="14" fillId="35" borderId="15" xfId="0" applyFont="1" applyFill="1" applyBorder="1" applyAlignment="1">
      <alignment wrapText="1"/>
    </xf>
    <xf numFmtId="0" fontId="0" fillId="0" borderId="15" xfId="0" applyBorder="1" applyAlignment="1">
      <alignment wrapText="1"/>
    </xf>
    <xf numFmtId="0" fontId="67" fillId="37" borderId="12" xfId="0" applyFont="1" applyFill="1" applyBorder="1" applyAlignment="1">
      <alignment horizontal="center" vertical="center" wrapText="1"/>
    </xf>
    <xf numFmtId="14" fontId="16" fillId="34" borderId="0" xfId="0" applyNumberFormat="1" applyFont="1" applyFill="1" applyBorder="1" applyAlignment="1" applyProtection="1">
      <alignment horizontal="left" vertical="center" wrapText="1"/>
      <protection/>
    </xf>
    <xf numFmtId="0" fontId="67" fillId="36" borderId="12" xfId="0" applyFont="1" applyFill="1" applyBorder="1" applyAlignment="1">
      <alignment horizontal="center" vertical="center" wrapText="1"/>
    </xf>
    <xf numFmtId="0" fontId="64" fillId="0" borderId="12"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5"/>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32" bestFit="1" customWidth="1"/>
    <col min="2" max="2" width="3.28125" style="2" bestFit="1" customWidth="1"/>
    <col min="3" max="3" width="32.28125" style="1" bestFit="1" customWidth="1"/>
    <col min="4" max="4" width="26.7109375" style="4" bestFit="1" customWidth="1"/>
    <col min="5" max="5" width="5.8515625" style="84" bestFit="1" customWidth="1"/>
    <col min="6" max="6" width="13.57421875" style="3" bestFit="1" customWidth="1"/>
    <col min="7" max="8" width="3.140625" style="33" bestFit="1" customWidth="1"/>
    <col min="9" max="10" width="3.140625" style="47" bestFit="1" customWidth="1"/>
    <col min="11" max="11" width="2.57421875" style="48" bestFit="1" customWidth="1"/>
    <col min="12" max="12" width="7.28125" style="5" bestFit="1" customWidth="1"/>
    <col min="13" max="13" width="4.8515625" style="6" bestFit="1" customWidth="1"/>
    <col min="14" max="14" width="7.28125" style="5" bestFit="1" customWidth="1"/>
    <col min="15" max="15" width="4.8515625" style="6" bestFit="1" customWidth="1"/>
    <col min="16" max="16" width="7.28125" style="7" bestFit="1" customWidth="1"/>
    <col min="17" max="17" width="4.8515625" style="8" bestFit="1" customWidth="1"/>
    <col min="18" max="18" width="8.28125" style="9" bestFit="1" customWidth="1"/>
    <col min="19" max="19" width="5.57421875" style="10" bestFit="1" customWidth="1"/>
    <col min="20" max="20" width="4.28125" style="11" bestFit="1" customWidth="1"/>
    <col min="21" max="21" width="4.8515625" style="12" bestFit="1" customWidth="1"/>
    <col min="22" max="22" width="4.00390625" style="13" bestFit="1" customWidth="1"/>
    <col min="23" max="23" width="8.28125" style="7" hidden="1" customWidth="1"/>
    <col min="24" max="24" width="5.57421875" style="8" hidden="1" customWidth="1"/>
    <col min="25" max="25" width="8.28125" style="7" bestFit="1" customWidth="1"/>
    <col min="26" max="26" width="5.57421875" style="14" bestFit="1" customWidth="1"/>
    <col min="27" max="27" width="3.00390625" style="67" bestFit="1" customWidth="1"/>
    <col min="28" max="16384" width="4.28125" style="1" customWidth="1"/>
  </cols>
  <sheetData>
    <row r="1" spans="1:27" s="34" customFormat="1" ht="12.75">
      <c r="A1" s="15" t="s">
        <v>0</v>
      </c>
      <c r="B1" s="96" t="s">
        <v>6</v>
      </c>
      <c r="C1" s="96"/>
      <c r="D1" s="16"/>
      <c r="E1" s="79"/>
      <c r="F1" s="16"/>
      <c r="G1" s="17"/>
      <c r="H1" s="17"/>
      <c r="I1" s="17"/>
      <c r="J1" s="17"/>
      <c r="K1" s="17"/>
      <c r="L1" s="99" t="s">
        <v>3</v>
      </c>
      <c r="M1" s="100"/>
      <c r="N1" s="100"/>
      <c r="O1" s="100"/>
      <c r="P1" s="100"/>
      <c r="Q1" s="100"/>
      <c r="R1" s="100"/>
      <c r="S1" s="100"/>
      <c r="T1" s="100"/>
      <c r="U1" s="100"/>
      <c r="V1" s="100"/>
      <c r="W1" s="100"/>
      <c r="X1" s="100"/>
      <c r="Y1" s="100"/>
      <c r="Z1" s="100"/>
      <c r="AA1" s="101"/>
    </row>
    <row r="2" spans="1:27" s="34" customFormat="1" ht="12.75">
      <c r="A2" s="15"/>
      <c r="B2" s="97" t="s">
        <v>2</v>
      </c>
      <c r="C2" s="98"/>
      <c r="D2" s="18"/>
      <c r="E2" s="80"/>
      <c r="F2" s="18"/>
      <c r="G2" s="19"/>
      <c r="H2" s="19"/>
      <c r="I2" s="19"/>
      <c r="J2" s="19"/>
      <c r="K2" s="20"/>
      <c r="L2" s="102"/>
      <c r="M2" s="102"/>
      <c r="N2" s="102"/>
      <c r="O2" s="102"/>
      <c r="P2" s="102"/>
      <c r="Q2" s="102"/>
      <c r="R2" s="102"/>
      <c r="S2" s="102"/>
      <c r="T2" s="102"/>
      <c r="U2" s="102"/>
      <c r="V2" s="102"/>
      <c r="W2" s="102"/>
      <c r="X2" s="102"/>
      <c r="Y2" s="102"/>
      <c r="Z2" s="102"/>
      <c r="AA2" s="101"/>
    </row>
    <row r="3" spans="1:27" s="34" customFormat="1" ht="12">
      <c r="A3" s="15"/>
      <c r="B3" s="90" t="s">
        <v>85</v>
      </c>
      <c r="C3" s="90"/>
      <c r="D3" s="21"/>
      <c r="E3" s="81"/>
      <c r="F3" s="21"/>
      <c r="G3" s="22"/>
      <c r="H3" s="22"/>
      <c r="I3" s="22"/>
      <c r="J3" s="22"/>
      <c r="K3" s="22"/>
      <c r="L3" s="103"/>
      <c r="M3" s="103"/>
      <c r="N3" s="103"/>
      <c r="O3" s="103"/>
      <c r="P3" s="103"/>
      <c r="Q3" s="103"/>
      <c r="R3" s="103"/>
      <c r="S3" s="103"/>
      <c r="T3" s="103"/>
      <c r="U3" s="103"/>
      <c r="V3" s="103"/>
      <c r="W3" s="103"/>
      <c r="X3" s="103"/>
      <c r="Y3" s="103"/>
      <c r="Z3" s="103"/>
      <c r="AA3" s="104"/>
    </row>
    <row r="4" spans="1:27" s="24" customFormat="1" ht="11.25">
      <c r="A4" s="23"/>
      <c r="B4" s="35"/>
      <c r="C4" s="36"/>
      <c r="D4" s="36"/>
      <c r="E4" s="82"/>
      <c r="F4" s="37"/>
      <c r="G4" s="37"/>
      <c r="H4" s="37"/>
      <c r="I4" s="37"/>
      <c r="J4" s="37"/>
      <c r="K4" s="37"/>
      <c r="L4" s="91" t="s">
        <v>7</v>
      </c>
      <c r="M4" s="92"/>
      <c r="N4" s="93" t="s">
        <v>8</v>
      </c>
      <c r="O4" s="94"/>
      <c r="P4" s="93" t="s">
        <v>9</v>
      </c>
      <c r="Q4" s="94"/>
      <c r="R4" s="93" t="s">
        <v>10</v>
      </c>
      <c r="S4" s="95"/>
      <c r="T4" s="95"/>
      <c r="U4" s="87"/>
      <c r="V4" s="87"/>
      <c r="W4" s="107" t="s">
        <v>11</v>
      </c>
      <c r="X4" s="108"/>
      <c r="Y4" s="105" t="s">
        <v>12</v>
      </c>
      <c r="Z4" s="105"/>
      <c r="AA4" s="88"/>
    </row>
    <row r="5" spans="1:27" s="26" customFormat="1" ht="65.25">
      <c r="A5" s="25"/>
      <c r="B5" s="38"/>
      <c r="C5" s="39" t="s">
        <v>13</v>
      </c>
      <c r="D5" s="39" t="s">
        <v>14</v>
      </c>
      <c r="E5" s="83" t="s">
        <v>15</v>
      </c>
      <c r="F5" s="42" t="s">
        <v>16</v>
      </c>
      <c r="G5" s="40" t="s">
        <v>17</v>
      </c>
      <c r="H5" s="40" t="s">
        <v>40</v>
      </c>
      <c r="I5" s="40" t="s">
        <v>18</v>
      </c>
      <c r="J5" s="40" t="s">
        <v>19</v>
      </c>
      <c r="K5" s="40" t="s">
        <v>20</v>
      </c>
      <c r="L5" s="41" t="s">
        <v>21</v>
      </c>
      <c r="M5" s="43" t="s">
        <v>22</v>
      </c>
      <c r="N5" s="44" t="s">
        <v>21</v>
      </c>
      <c r="O5" s="45" t="s">
        <v>22</v>
      </c>
      <c r="P5" s="44" t="s">
        <v>21</v>
      </c>
      <c r="Q5" s="45" t="s">
        <v>22</v>
      </c>
      <c r="R5" s="44" t="s">
        <v>26</v>
      </c>
      <c r="S5" s="45" t="s">
        <v>22</v>
      </c>
      <c r="T5" s="46" t="s">
        <v>23</v>
      </c>
      <c r="U5" s="45" t="s">
        <v>24</v>
      </c>
      <c r="V5" s="46" t="s">
        <v>28</v>
      </c>
      <c r="W5" s="44" t="s">
        <v>26</v>
      </c>
      <c r="X5" s="45" t="s">
        <v>24</v>
      </c>
      <c r="Y5" s="44" t="s">
        <v>21</v>
      </c>
      <c r="Z5" s="45" t="s">
        <v>22</v>
      </c>
      <c r="AA5" s="86" t="s">
        <v>30</v>
      </c>
    </row>
    <row r="6" ht="11.25">
      <c r="V6" s="63">
        <f>IF(U6&lt;&gt;0,-(U6-S6)/U6,"")</f>
      </c>
    </row>
    <row r="7" spans="1:28" s="29" customFormat="1" ht="11.25">
      <c r="A7" s="31">
        <v>1</v>
      </c>
      <c r="B7" s="85" t="s">
        <v>25</v>
      </c>
      <c r="C7" s="50" t="s">
        <v>95</v>
      </c>
      <c r="D7" s="56" t="s">
        <v>96</v>
      </c>
      <c r="E7" s="78">
        <v>42566</v>
      </c>
      <c r="F7" s="52" t="s">
        <v>4</v>
      </c>
      <c r="G7" s="57">
        <v>345</v>
      </c>
      <c r="H7" s="57">
        <v>345</v>
      </c>
      <c r="I7" s="68">
        <v>551</v>
      </c>
      <c r="J7" s="54" t="s">
        <v>32</v>
      </c>
      <c r="K7" s="55">
        <v>1</v>
      </c>
      <c r="L7" s="65">
        <v>603896.0299999999</v>
      </c>
      <c r="M7" s="66">
        <v>50341</v>
      </c>
      <c r="N7" s="65">
        <v>250368.40000000002</v>
      </c>
      <c r="O7" s="66">
        <v>21434</v>
      </c>
      <c r="P7" s="65">
        <v>735445.25</v>
      </c>
      <c r="Q7" s="66">
        <v>60207</v>
      </c>
      <c r="R7" s="59">
        <f aca="true" t="shared" si="0" ref="R7:R40">L7+N7+P7</f>
        <v>1589709.68</v>
      </c>
      <c r="S7" s="60">
        <f aca="true" t="shared" si="1" ref="S7:S40">M7+O7+Q7</f>
        <v>131982</v>
      </c>
      <c r="T7" s="61">
        <f aca="true" t="shared" si="2" ref="T7:T40">S7/I7</f>
        <v>239.5317604355717</v>
      </c>
      <c r="U7" s="62"/>
      <c r="V7" s="63"/>
      <c r="W7" s="69"/>
      <c r="X7" s="70"/>
      <c r="Y7" s="72">
        <v>1589709.68</v>
      </c>
      <c r="Z7" s="73">
        <v>131982</v>
      </c>
      <c r="AA7" s="89">
        <v>2596</v>
      </c>
      <c r="AB7" s="28"/>
    </row>
    <row r="8" spans="1:28" s="29" customFormat="1" ht="11.25">
      <c r="A8" s="31">
        <v>2</v>
      </c>
      <c r="B8" s="27"/>
      <c r="C8" s="50" t="s">
        <v>83</v>
      </c>
      <c r="D8" s="56" t="s">
        <v>84</v>
      </c>
      <c r="E8" s="78">
        <v>42559</v>
      </c>
      <c r="F8" s="52" t="s">
        <v>34</v>
      </c>
      <c r="G8" s="57">
        <v>313</v>
      </c>
      <c r="H8" s="57">
        <v>315</v>
      </c>
      <c r="I8" s="68">
        <v>411</v>
      </c>
      <c r="J8" s="53">
        <v>455</v>
      </c>
      <c r="K8" s="55">
        <v>2</v>
      </c>
      <c r="L8" s="65">
        <v>156437</v>
      </c>
      <c r="M8" s="66">
        <v>11556</v>
      </c>
      <c r="N8" s="65">
        <v>63279</v>
      </c>
      <c r="O8" s="66">
        <v>5115</v>
      </c>
      <c r="P8" s="65">
        <v>223949</v>
      </c>
      <c r="Q8" s="66">
        <v>16696</v>
      </c>
      <c r="R8" s="59">
        <f t="shared" si="0"/>
        <v>443665</v>
      </c>
      <c r="S8" s="60">
        <f t="shared" si="1"/>
        <v>33367</v>
      </c>
      <c r="T8" s="61">
        <f t="shared" si="2"/>
        <v>81.18491484184915</v>
      </c>
      <c r="U8" s="62">
        <v>88431</v>
      </c>
      <c r="V8" s="63">
        <f aca="true" t="shared" si="3" ref="V8:V15">IF(U8&lt;&gt;0,-(U8-S8)/U8,"")</f>
        <v>-0.6226775678212392</v>
      </c>
      <c r="W8" s="69">
        <v>2032065</v>
      </c>
      <c r="X8" s="70">
        <v>158486</v>
      </c>
      <c r="Y8" s="72">
        <v>2480586</v>
      </c>
      <c r="Z8" s="73">
        <v>192331</v>
      </c>
      <c r="AA8" s="89">
        <v>2565</v>
      </c>
      <c r="AB8" s="28"/>
    </row>
    <row r="9" spans="1:28" s="29" customFormat="1" ht="11.25">
      <c r="A9" s="31">
        <v>3</v>
      </c>
      <c r="B9" s="30"/>
      <c r="C9" s="50" t="s">
        <v>47</v>
      </c>
      <c r="D9" s="58" t="s">
        <v>48</v>
      </c>
      <c r="E9" s="78">
        <v>42531</v>
      </c>
      <c r="F9" s="52" t="s">
        <v>4</v>
      </c>
      <c r="G9" s="57">
        <v>279</v>
      </c>
      <c r="H9" s="57">
        <v>125</v>
      </c>
      <c r="I9" s="68">
        <v>125</v>
      </c>
      <c r="J9" s="54">
        <v>158</v>
      </c>
      <c r="K9" s="55">
        <v>6</v>
      </c>
      <c r="L9" s="65">
        <v>67335.78</v>
      </c>
      <c r="M9" s="66">
        <v>5134</v>
      </c>
      <c r="N9" s="65">
        <v>22483.5</v>
      </c>
      <c r="O9" s="66">
        <v>1841</v>
      </c>
      <c r="P9" s="65">
        <v>99028.5</v>
      </c>
      <c r="Q9" s="66">
        <v>7552</v>
      </c>
      <c r="R9" s="59">
        <f t="shared" si="0"/>
        <v>188847.78</v>
      </c>
      <c r="S9" s="60">
        <f t="shared" si="1"/>
        <v>14527</v>
      </c>
      <c r="T9" s="61">
        <f t="shared" si="2"/>
        <v>116.216</v>
      </c>
      <c r="U9" s="62">
        <v>28410</v>
      </c>
      <c r="V9" s="63">
        <f t="shared" si="3"/>
        <v>-0.48866596268919393</v>
      </c>
      <c r="W9" s="69">
        <v>653495.71</v>
      </c>
      <c r="X9" s="70">
        <v>55920</v>
      </c>
      <c r="Y9" s="72">
        <v>6554468.88</v>
      </c>
      <c r="Z9" s="73">
        <v>564004</v>
      </c>
      <c r="AA9" s="89">
        <v>2576</v>
      </c>
      <c r="AB9" s="28"/>
    </row>
    <row r="10" spans="1:28" s="29" customFormat="1" ht="11.25">
      <c r="A10" s="31">
        <v>4</v>
      </c>
      <c r="B10" s="30"/>
      <c r="C10" s="50" t="s">
        <v>74</v>
      </c>
      <c r="D10" s="58" t="s">
        <v>74</v>
      </c>
      <c r="E10" s="78">
        <v>42552</v>
      </c>
      <c r="F10" s="52" t="s">
        <v>4</v>
      </c>
      <c r="G10" s="57">
        <v>247</v>
      </c>
      <c r="H10" s="57">
        <v>225</v>
      </c>
      <c r="I10" s="68">
        <v>225</v>
      </c>
      <c r="J10" s="54">
        <v>247</v>
      </c>
      <c r="K10" s="55">
        <v>3</v>
      </c>
      <c r="L10" s="65">
        <v>49463</v>
      </c>
      <c r="M10" s="66">
        <v>4473</v>
      </c>
      <c r="N10" s="65">
        <v>26582</v>
      </c>
      <c r="O10" s="66">
        <v>2381</v>
      </c>
      <c r="P10" s="65">
        <v>76567.5</v>
      </c>
      <c r="Q10" s="66">
        <v>6732</v>
      </c>
      <c r="R10" s="59">
        <f t="shared" si="0"/>
        <v>152612.5</v>
      </c>
      <c r="S10" s="60">
        <f t="shared" si="1"/>
        <v>13586</v>
      </c>
      <c r="T10" s="61">
        <f t="shared" si="2"/>
        <v>60.382222222222225</v>
      </c>
      <c r="U10" s="62">
        <v>29001</v>
      </c>
      <c r="V10" s="63">
        <f t="shared" si="3"/>
        <v>-0.5315333954001586</v>
      </c>
      <c r="W10" s="69">
        <v>586019.57</v>
      </c>
      <c r="X10" s="70">
        <v>55587</v>
      </c>
      <c r="Y10" s="72">
        <v>1550081.03</v>
      </c>
      <c r="Z10" s="73">
        <v>144783</v>
      </c>
      <c r="AA10" s="89">
        <v>2577</v>
      </c>
      <c r="AB10" s="28"/>
    </row>
    <row r="11" spans="1:28" s="29" customFormat="1" ht="11.25">
      <c r="A11" s="31">
        <v>5</v>
      </c>
      <c r="B11" s="30"/>
      <c r="C11" s="50" t="s">
        <v>75</v>
      </c>
      <c r="D11" s="56" t="s">
        <v>76</v>
      </c>
      <c r="E11" s="78">
        <v>42552</v>
      </c>
      <c r="F11" s="52" t="s">
        <v>33</v>
      </c>
      <c r="G11" s="57">
        <v>123</v>
      </c>
      <c r="H11" s="57">
        <v>106</v>
      </c>
      <c r="I11" s="68">
        <v>106</v>
      </c>
      <c r="J11" s="53">
        <v>123</v>
      </c>
      <c r="K11" s="55">
        <v>3</v>
      </c>
      <c r="L11" s="65">
        <v>43041</v>
      </c>
      <c r="M11" s="66">
        <v>3403</v>
      </c>
      <c r="N11" s="65">
        <v>14384</v>
      </c>
      <c r="O11" s="66">
        <v>1177</v>
      </c>
      <c r="P11" s="65">
        <v>48999</v>
      </c>
      <c r="Q11" s="66">
        <v>3916</v>
      </c>
      <c r="R11" s="59">
        <f t="shared" si="0"/>
        <v>106424</v>
      </c>
      <c r="S11" s="60">
        <f t="shared" si="1"/>
        <v>8496</v>
      </c>
      <c r="T11" s="61">
        <f t="shared" si="2"/>
        <v>80.15094339622641</v>
      </c>
      <c r="U11" s="62">
        <v>16634</v>
      </c>
      <c r="V11" s="63">
        <f t="shared" si="3"/>
        <v>-0.48923890826018995</v>
      </c>
      <c r="W11" s="69">
        <v>410591</v>
      </c>
      <c r="X11" s="71">
        <v>35599</v>
      </c>
      <c r="Y11" s="72">
        <v>1000478</v>
      </c>
      <c r="Z11" s="73">
        <v>83551</v>
      </c>
      <c r="AA11" s="89">
        <v>2579</v>
      </c>
      <c r="AB11" s="28"/>
    </row>
    <row r="12" spans="1:28" s="29" customFormat="1" ht="11.25">
      <c r="A12" s="31">
        <v>6</v>
      </c>
      <c r="B12" s="30"/>
      <c r="C12" s="50" t="s">
        <v>60</v>
      </c>
      <c r="D12" s="56" t="s">
        <v>61</v>
      </c>
      <c r="E12" s="78">
        <v>42545</v>
      </c>
      <c r="F12" s="52" t="s">
        <v>33</v>
      </c>
      <c r="G12" s="57">
        <v>317</v>
      </c>
      <c r="H12" s="57">
        <v>241</v>
      </c>
      <c r="I12" s="68">
        <v>241</v>
      </c>
      <c r="J12" s="53">
        <v>321</v>
      </c>
      <c r="K12" s="55">
        <v>4</v>
      </c>
      <c r="L12" s="65">
        <v>34729</v>
      </c>
      <c r="M12" s="66">
        <v>3187</v>
      </c>
      <c r="N12" s="65">
        <v>15336</v>
      </c>
      <c r="O12" s="66">
        <v>1411</v>
      </c>
      <c r="P12" s="65">
        <v>50350</v>
      </c>
      <c r="Q12" s="66">
        <v>4578</v>
      </c>
      <c r="R12" s="59">
        <f t="shared" si="0"/>
        <v>100415</v>
      </c>
      <c r="S12" s="60">
        <f t="shared" si="1"/>
        <v>9176</v>
      </c>
      <c r="T12" s="61">
        <f t="shared" si="2"/>
        <v>38.0746887966805</v>
      </c>
      <c r="U12" s="62">
        <v>29776</v>
      </c>
      <c r="V12" s="63">
        <f t="shared" si="3"/>
        <v>-0.6918323481998925</v>
      </c>
      <c r="W12" s="69">
        <v>624491</v>
      </c>
      <c r="X12" s="71">
        <v>56695</v>
      </c>
      <c r="Y12" s="72">
        <v>2909459</v>
      </c>
      <c r="Z12" s="73">
        <v>252286</v>
      </c>
      <c r="AA12" s="89">
        <v>2516</v>
      </c>
      <c r="AB12" s="28"/>
    </row>
    <row r="13" spans="1:28" s="29" customFormat="1" ht="11.25">
      <c r="A13" s="31">
        <v>7</v>
      </c>
      <c r="B13" s="30"/>
      <c r="C13" s="50" t="s">
        <v>62</v>
      </c>
      <c r="D13" s="56" t="s">
        <v>63</v>
      </c>
      <c r="E13" s="78">
        <v>42545</v>
      </c>
      <c r="F13" s="52" t="s">
        <v>4</v>
      </c>
      <c r="G13" s="57">
        <v>317</v>
      </c>
      <c r="H13" s="57">
        <v>197</v>
      </c>
      <c r="I13" s="68">
        <v>197</v>
      </c>
      <c r="J13" s="54">
        <v>302</v>
      </c>
      <c r="K13" s="55">
        <v>4</v>
      </c>
      <c r="L13" s="65">
        <v>32621.32</v>
      </c>
      <c r="M13" s="66">
        <v>2545</v>
      </c>
      <c r="N13" s="65">
        <v>11872.24</v>
      </c>
      <c r="O13" s="66">
        <v>991</v>
      </c>
      <c r="P13" s="65">
        <v>47589</v>
      </c>
      <c r="Q13" s="66">
        <v>3592</v>
      </c>
      <c r="R13" s="59">
        <f t="shared" si="0"/>
        <v>92082.56</v>
      </c>
      <c r="S13" s="60">
        <f t="shared" si="1"/>
        <v>7128</v>
      </c>
      <c r="T13" s="61">
        <f t="shared" si="2"/>
        <v>36.18274111675127</v>
      </c>
      <c r="U13" s="62">
        <v>23229</v>
      </c>
      <c r="V13" s="63">
        <f t="shared" si="3"/>
        <v>-0.6931421929484696</v>
      </c>
      <c r="W13" s="69">
        <v>533005.26</v>
      </c>
      <c r="X13" s="70">
        <v>46304</v>
      </c>
      <c r="Y13" s="72">
        <v>2794285.73</v>
      </c>
      <c r="Z13" s="73">
        <v>215403</v>
      </c>
      <c r="AA13" s="89">
        <v>2550</v>
      </c>
      <c r="AB13" s="28"/>
    </row>
    <row r="14" spans="1:28" s="29" customFormat="1" ht="11.25">
      <c r="A14" s="31">
        <v>8</v>
      </c>
      <c r="B14" s="30"/>
      <c r="C14" s="49" t="s">
        <v>70</v>
      </c>
      <c r="D14" s="51" t="s">
        <v>71</v>
      </c>
      <c r="E14" s="64">
        <v>42551</v>
      </c>
      <c r="F14" s="52" t="s">
        <v>1</v>
      </c>
      <c r="G14" s="53">
        <v>250</v>
      </c>
      <c r="H14" s="53">
        <v>200</v>
      </c>
      <c r="I14" s="68">
        <v>200</v>
      </c>
      <c r="J14" s="53">
        <v>250</v>
      </c>
      <c r="K14" s="55">
        <v>3</v>
      </c>
      <c r="L14" s="65">
        <v>35294.3</v>
      </c>
      <c r="M14" s="66">
        <v>2689</v>
      </c>
      <c r="N14" s="65">
        <v>12859.1</v>
      </c>
      <c r="O14" s="66">
        <v>1056</v>
      </c>
      <c r="P14" s="65">
        <v>43207.75</v>
      </c>
      <c r="Q14" s="66">
        <v>3260</v>
      </c>
      <c r="R14" s="59">
        <f t="shared" si="0"/>
        <v>91361.15</v>
      </c>
      <c r="S14" s="60">
        <f t="shared" si="1"/>
        <v>7005</v>
      </c>
      <c r="T14" s="61">
        <f t="shared" si="2"/>
        <v>35.025</v>
      </c>
      <c r="U14" s="62">
        <v>23588</v>
      </c>
      <c r="V14" s="63">
        <f t="shared" si="3"/>
        <v>-0.7030269628624725</v>
      </c>
      <c r="W14" s="69">
        <v>531335.73</v>
      </c>
      <c r="X14" s="70">
        <v>46308</v>
      </c>
      <c r="Y14" s="76">
        <v>1288000.33</v>
      </c>
      <c r="Z14" s="77">
        <v>108280</v>
      </c>
      <c r="AA14" s="89">
        <v>2592</v>
      </c>
      <c r="AB14" s="28"/>
    </row>
    <row r="15" spans="1:28" s="29" customFormat="1" ht="11.25">
      <c r="A15" s="31">
        <v>9</v>
      </c>
      <c r="B15" s="27"/>
      <c r="C15" s="50" t="s">
        <v>58</v>
      </c>
      <c r="D15" s="56" t="s">
        <v>59</v>
      </c>
      <c r="E15" s="78">
        <v>42538</v>
      </c>
      <c r="F15" s="52" t="s">
        <v>34</v>
      </c>
      <c r="G15" s="57">
        <v>121</v>
      </c>
      <c r="H15" s="57">
        <v>76</v>
      </c>
      <c r="I15" s="68">
        <v>76</v>
      </c>
      <c r="J15" s="53">
        <v>113</v>
      </c>
      <c r="K15" s="55">
        <v>5</v>
      </c>
      <c r="L15" s="65">
        <v>34630</v>
      </c>
      <c r="M15" s="66">
        <v>2565</v>
      </c>
      <c r="N15" s="65">
        <v>9361</v>
      </c>
      <c r="O15" s="66">
        <v>784</v>
      </c>
      <c r="P15" s="65">
        <v>38419</v>
      </c>
      <c r="Q15" s="66">
        <v>2803</v>
      </c>
      <c r="R15" s="59">
        <f t="shared" si="0"/>
        <v>82410</v>
      </c>
      <c r="S15" s="60">
        <f t="shared" si="1"/>
        <v>6152</v>
      </c>
      <c r="T15" s="61">
        <f t="shared" si="2"/>
        <v>80.94736842105263</v>
      </c>
      <c r="U15" s="62">
        <v>15072</v>
      </c>
      <c r="V15" s="63">
        <f t="shared" si="3"/>
        <v>-0.5918259023354565</v>
      </c>
      <c r="W15" s="69">
        <v>374142</v>
      </c>
      <c r="X15" s="70">
        <v>31771</v>
      </c>
      <c r="Y15" s="72">
        <v>2541278</v>
      </c>
      <c r="Z15" s="73">
        <v>207060</v>
      </c>
      <c r="AA15" s="89">
        <v>2584</v>
      </c>
      <c r="AB15" s="28"/>
    </row>
    <row r="16" spans="1:28" s="29" customFormat="1" ht="11.25">
      <c r="A16" s="31">
        <v>10</v>
      </c>
      <c r="B16" s="85" t="s">
        <v>25</v>
      </c>
      <c r="C16" s="49" t="s">
        <v>86</v>
      </c>
      <c r="D16" s="51" t="s">
        <v>87</v>
      </c>
      <c r="E16" s="64">
        <v>42566</v>
      </c>
      <c r="F16" s="52" t="s">
        <v>36</v>
      </c>
      <c r="G16" s="53">
        <v>107</v>
      </c>
      <c r="H16" s="53">
        <v>107</v>
      </c>
      <c r="I16" s="68">
        <v>107</v>
      </c>
      <c r="J16" s="54" t="s">
        <v>32</v>
      </c>
      <c r="K16" s="55">
        <v>1</v>
      </c>
      <c r="L16" s="65">
        <v>26146.32</v>
      </c>
      <c r="M16" s="66">
        <v>2159</v>
      </c>
      <c r="N16" s="65">
        <v>8442.5</v>
      </c>
      <c r="O16" s="66">
        <v>730</v>
      </c>
      <c r="P16" s="65">
        <v>32745</v>
      </c>
      <c r="Q16" s="66">
        <v>2685</v>
      </c>
      <c r="R16" s="59">
        <f t="shared" si="0"/>
        <v>67333.82</v>
      </c>
      <c r="S16" s="60">
        <f t="shared" si="1"/>
        <v>5574</v>
      </c>
      <c r="T16" s="61">
        <f t="shared" si="2"/>
        <v>52.09345794392523</v>
      </c>
      <c r="U16" s="62"/>
      <c r="V16" s="63"/>
      <c r="W16" s="69"/>
      <c r="X16" s="71"/>
      <c r="Y16" s="72">
        <v>67333.82</v>
      </c>
      <c r="Z16" s="73">
        <v>5574</v>
      </c>
      <c r="AA16" s="89">
        <v>2599</v>
      </c>
      <c r="AB16" s="28"/>
    </row>
    <row r="17" spans="1:28" s="29" customFormat="1" ht="11.25">
      <c r="A17" s="31">
        <v>11</v>
      </c>
      <c r="B17" s="30"/>
      <c r="C17" s="49" t="s">
        <v>80</v>
      </c>
      <c r="D17" s="51" t="s">
        <v>79</v>
      </c>
      <c r="E17" s="64">
        <v>42559</v>
      </c>
      <c r="F17" s="52" t="s">
        <v>5</v>
      </c>
      <c r="G17" s="53">
        <v>134</v>
      </c>
      <c r="H17" s="53">
        <v>115</v>
      </c>
      <c r="I17" s="68">
        <v>134</v>
      </c>
      <c r="J17" s="54">
        <v>134</v>
      </c>
      <c r="K17" s="55">
        <v>2</v>
      </c>
      <c r="L17" s="65">
        <v>14850.5</v>
      </c>
      <c r="M17" s="66">
        <v>1196</v>
      </c>
      <c r="N17" s="65">
        <v>6038.5</v>
      </c>
      <c r="O17" s="66">
        <v>493</v>
      </c>
      <c r="P17" s="65">
        <v>24722</v>
      </c>
      <c r="Q17" s="66">
        <v>2011</v>
      </c>
      <c r="R17" s="59">
        <f t="shared" si="0"/>
        <v>45611</v>
      </c>
      <c r="S17" s="60">
        <f t="shared" si="1"/>
        <v>3700</v>
      </c>
      <c r="T17" s="61">
        <f t="shared" si="2"/>
        <v>27.611940298507463</v>
      </c>
      <c r="U17" s="62">
        <v>10063</v>
      </c>
      <c r="V17" s="63">
        <f>IF(U17&lt;&gt;0,-(U17-S17)/U17,"")</f>
        <v>-0.6323164066381795</v>
      </c>
      <c r="W17" s="69">
        <v>210936.07</v>
      </c>
      <c r="X17" s="70">
        <v>18515</v>
      </c>
      <c r="Y17" s="74">
        <v>256547.07</v>
      </c>
      <c r="Z17" s="75">
        <v>22215</v>
      </c>
      <c r="AA17" s="89">
        <v>2568</v>
      </c>
      <c r="AB17" s="28"/>
    </row>
    <row r="18" spans="1:28" s="29" customFormat="1" ht="11.25">
      <c r="A18" s="31">
        <v>12</v>
      </c>
      <c r="B18" s="85" t="s">
        <v>25</v>
      </c>
      <c r="C18" s="49" t="s">
        <v>97</v>
      </c>
      <c r="D18" s="51" t="s">
        <v>29</v>
      </c>
      <c r="E18" s="64">
        <v>42566</v>
      </c>
      <c r="F18" s="52" t="s">
        <v>27</v>
      </c>
      <c r="G18" s="53">
        <v>58</v>
      </c>
      <c r="H18" s="53">
        <v>58</v>
      </c>
      <c r="I18" s="68">
        <v>58</v>
      </c>
      <c r="J18" s="53" t="s">
        <v>32</v>
      </c>
      <c r="K18" s="55">
        <v>1</v>
      </c>
      <c r="L18" s="65">
        <v>15142.82</v>
      </c>
      <c r="M18" s="66">
        <v>1157</v>
      </c>
      <c r="N18" s="65">
        <v>8127</v>
      </c>
      <c r="O18" s="66">
        <v>491</v>
      </c>
      <c r="P18" s="65">
        <v>19970.28</v>
      </c>
      <c r="Q18" s="66">
        <v>1517</v>
      </c>
      <c r="R18" s="59">
        <f t="shared" si="0"/>
        <v>43240.1</v>
      </c>
      <c r="S18" s="60">
        <f t="shared" si="1"/>
        <v>3165</v>
      </c>
      <c r="T18" s="61">
        <f t="shared" si="2"/>
        <v>54.56896551724138</v>
      </c>
      <c r="U18" s="62"/>
      <c r="V18" s="63"/>
      <c r="W18" s="69"/>
      <c r="X18" s="70"/>
      <c r="Y18" s="76">
        <v>43240.1</v>
      </c>
      <c r="Z18" s="77">
        <v>3165</v>
      </c>
      <c r="AA18" s="89">
        <v>2601</v>
      </c>
      <c r="AB18" s="28"/>
    </row>
    <row r="19" spans="1:28" s="29" customFormat="1" ht="11.25">
      <c r="A19" s="31">
        <v>13</v>
      </c>
      <c r="B19" s="85" t="s">
        <v>25</v>
      </c>
      <c r="C19" s="49" t="s">
        <v>90</v>
      </c>
      <c r="D19" s="51" t="s">
        <v>90</v>
      </c>
      <c r="E19" s="64">
        <v>42566</v>
      </c>
      <c r="F19" s="52" t="s">
        <v>5</v>
      </c>
      <c r="G19" s="53">
        <v>65</v>
      </c>
      <c r="H19" s="53">
        <v>65</v>
      </c>
      <c r="I19" s="68">
        <v>65</v>
      </c>
      <c r="J19" s="54" t="s">
        <v>32</v>
      </c>
      <c r="K19" s="55">
        <v>1</v>
      </c>
      <c r="L19" s="65">
        <v>12981.88</v>
      </c>
      <c r="M19" s="66">
        <v>976</v>
      </c>
      <c r="N19" s="65">
        <v>2765.5</v>
      </c>
      <c r="O19" s="66">
        <v>222</v>
      </c>
      <c r="P19" s="65">
        <v>13003</v>
      </c>
      <c r="Q19" s="66">
        <v>994</v>
      </c>
      <c r="R19" s="59">
        <f t="shared" si="0"/>
        <v>28750.379999999997</v>
      </c>
      <c r="S19" s="60">
        <f t="shared" si="1"/>
        <v>2192</v>
      </c>
      <c r="T19" s="61">
        <f t="shared" si="2"/>
        <v>33.723076923076924</v>
      </c>
      <c r="U19" s="62"/>
      <c r="V19" s="63"/>
      <c r="W19" s="69"/>
      <c r="X19" s="70"/>
      <c r="Y19" s="74">
        <v>28750.38</v>
      </c>
      <c r="Z19" s="75">
        <v>2192</v>
      </c>
      <c r="AA19" s="89">
        <v>2573</v>
      </c>
      <c r="AB19" s="28"/>
    </row>
    <row r="20" spans="1:28" s="29" customFormat="1" ht="11.25">
      <c r="A20" s="31">
        <v>14</v>
      </c>
      <c r="B20" s="30"/>
      <c r="C20" s="50" t="s">
        <v>49</v>
      </c>
      <c r="D20" s="56" t="s">
        <v>50</v>
      </c>
      <c r="E20" s="78">
        <v>42531</v>
      </c>
      <c r="F20" s="52" t="s">
        <v>33</v>
      </c>
      <c r="G20" s="57">
        <v>295</v>
      </c>
      <c r="H20" s="57">
        <v>59</v>
      </c>
      <c r="I20" s="68">
        <v>59</v>
      </c>
      <c r="J20" s="53">
        <v>139</v>
      </c>
      <c r="K20" s="55">
        <v>6</v>
      </c>
      <c r="L20" s="65">
        <v>10209</v>
      </c>
      <c r="M20" s="66">
        <v>818</v>
      </c>
      <c r="N20" s="65">
        <v>3040</v>
      </c>
      <c r="O20" s="66">
        <v>228</v>
      </c>
      <c r="P20" s="65">
        <v>13489</v>
      </c>
      <c r="Q20" s="66">
        <v>918</v>
      </c>
      <c r="R20" s="59">
        <f t="shared" si="0"/>
        <v>26738</v>
      </c>
      <c r="S20" s="60">
        <f t="shared" si="1"/>
        <v>1964</v>
      </c>
      <c r="T20" s="61">
        <f t="shared" si="2"/>
        <v>33.28813559322034</v>
      </c>
      <c r="U20" s="62">
        <v>11150</v>
      </c>
      <c r="V20" s="63">
        <f>IF(U20&lt;&gt;0,-(U20-S20)/U20,"")</f>
        <v>-0.8238565022421525</v>
      </c>
      <c r="W20" s="69">
        <v>251790</v>
      </c>
      <c r="X20" s="71">
        <v>20809</v>
      </c>
      <c r="Y20" s="72">
        <v>4150989</v>
      </c>
      <c r="Z20" s="73">
        <v>345889</v>
      </c>
      <c r="AA20" s="89">
        <v>2578</v>
      </c>
      <c r="AB20" s="28"/>
    </row>
    <row r="21" spans="1:28" s="29" customFormat="1" ht="11.25">
      <c r="A21" s="31">
        <v>15</v>
      </c>
      <c r="B21" s="30"/>
      <c r="C21" s="50" t="s">
        <v>81</v>
      </c>
      <c r="D21" s="58" t="s">
        <v>82</v>
      </c>
      <c r="E21" s="78">
        <v>42559</v>
      </c>
      <c r="F21" s="52" t="s">
        <v>4</v>
      </c>
      <c r="G21" s="57">
        <v>84</v>
      </c>
      <c r="H21" s="57">
        <v>41</v>
      </c>
      <c r="I21" s="68">
        <v>41</v>
      </c>
      <c r="J21" s="54">
        <v>84</v>
      </c>
      <c r="K21" s="55">
        <v>2</v>
      </c>
      <c r="L21" s="65">
        <v>8038.5</v>
      </c>
      <c r="M21" s="66">
        <v>554</v>
      </c>
      <c r="N21" s="65">
        <v>2762</v>
      </c>
      <c r="O21" s="66">
        <v>209</v>
      </c>
      <c r="P21" s="65">
        <v>12190</v>
      </c>
      <c r="Q21" s="66">
        <v>821</v>
      </c>
      <c r="R21" s="59">
        <f t="shared" si="0"/>
        <v>22990.5</v>
      </c>
      <c r="S21" s="60">
        <f t="shared" si="1"/>
        <v>1584</v>
      </c>
      <c r="T21" s="61">
        <f t="shared" si="2"/>
        <v>38.63414634146341</v>
      </c>
      <c r="U21" s="62">
        <v>5458</v>
      </c>
      <c r="V21" s="63">
        <f>IF(U21&lt;&gt;0,-(U21-S21)/U21,"")</f>
        <v>-0.709783803591059</v>
      </c>
      <c r="W21" s="69">
        <v>154452.14</v>
      </c>
      <c r="X21" s="70">
        <v>12031</v>
      </c>
      <c r="Y21" s="72">
        <v>177442.64</v>
      </c>
      <c r="Z21" s="73">
        <v>13615</v>
      </c>
      <c r="AA21" s="89">
        <v>2567</v>
      </c>
      <c r="AB21" s="28"/>
    </row>
    <row r="22" spans="1:28" s="29" customFormat="1" ht="11.25">
      <c r="A22" s="31">
        <v>16</v>
      </c>
      <c r="B22" s="85" t="s">
        <v>25</v>
      </c>
      <c r="C22" s="49" t="s">
        <v>94</v>
      </c>
      <c r="D22" s="51" t="s">
        <v>93</v>
      </c>
      <c r="E22" s="64">
        <v>42566</v>
      </c>
      <c r="F22" s="52" t="s">
        <v>37</v>
      </c>
      <c r="G22" s="53">
        <v>20</v>
      </c>
      <c r="H22" s="53">
        <v>57</v>
      </c>
      <c r="I22" s="68">
        <v>57</v>
      </c>
      <c r="J22" s="54">
        <v>57</v>
      </c>
      <c r="K22" s="55">
        <v>1</v>
      </c>
      <c r="L22" s="65">
        <v>3243</v>
      </c>
      <c r="M22" s="66">
        <v>330</v>
      </c>
      <c r="N22" s="65">
        <v>1893.32</v>
      </c>
      <c r="O22" s="66">
        <v>182</v>
      </c>
      <c r="P22" s="65">
        <v>6236.5</v>
      </c>
      <c r="Q22" s="66">
        <v>585</v>
      </c>
      <c r="R22" s="59">
        <f t="shared" si="0"/>
        <v>11372.82</v>
      </c>
      <c r="S22" s="60">
        <f t="shared" si="1"/>
        <v>1097</v>
      </c>
      <c r="T22" s="61">
        <f t="shared" si="2"/>
        <v>19.24561403508772</v>
      </c>
      <c r="U22" s="62"/>
      <c r="V22" s="63"/>
      <c r="W22" s="69"/>
      <c r="X22" s="70"/>
      <c r="Y22" s="74">
        <v>11372.82</v>
      </c>
      <c r="Z22" s="75">
        <v>1097</v>
      </c>
      <c r="AA22" s="89">
        <v>2597</v>
      </c>
      <c r="AB22" s="28"/>
    </row>
    <row r="23" spans="1:28" s="29" customFormat="1" ht="11.25">
      <c r="A23" s="31">
        <v>17</v>
      </c>
      <c r="B23" s="27"/>
      <c r="C23" s="50" t="s">
        <v>51</v>
      </c>
      <c r="D23" s="56" t="s">
        <v>52</v>
      </c>
      <c r="E23" s="78">
        <v>42531</v>
      </c>
      <c r="F23" s="52" t="s">
        <v>34</v>
      </c>
      <c r="G23" s="57">
        <v>184</v>
      </c>
      <c r="H23" s="57">
        <v>11</v>
      </c>
      <c r="I23" s="68">
        <v>11</v>
      </c>
      <c r="J23" s="53">
        <v>25</v>
      </c>
      <c r="K23" s="55">
        <v>6</v>
      </c>
      <c r="L23" s="65">
        <v>3363</v>
      </c>
      <c r="M23" s="66">
        <v>235</v>
      </c>
      <c r="N23" s="65">
        <v>785</v>
      </c>
      <c r="O23" s="66">
        <v>56</v>
      </c>
      <c r="P23" s="65">
        <v>5512</v>
      </c>
      <c r="Q23" s="66">
        <v>372</v>
      </c>
      <c r="R23" s="59">
        <f t="shared" si="0"/>
        <v>9660</v>
      </c>
      <c r="S23" s="60">
        <f t="shared" si="1"/>
        <v>663</v>
      </c>
      <c r="T23" s="61">
        <f t="shared" si="2"/>
        <v>60.27272727272727</v>
      </c>
      <c r="U23" s="62">
        <v>2138</v>
      </c>
      <c r="V23" s="63">
        <f>IF(U23&lt;&gt;0,-(U23-S23)/U23,"")</f>
        <v>-0.6898971000935453</v>
      </c>
      <c r="W23" s="69">
        <v>56061</v>
      </c>
      <c r="X23" s="70">
        <v>4186</v>
      </c>
      <c r="Y23" s="72">
        <v>2017929</v>
      </c>
      <c r="Z23" s="73">
        <v>173899</v>
      </c>
      <c r="AA23" s="89">
        <v>2574</v>
      </c>
      <c r="AB23" s="28"/>
    </row>
    <row r="24" spans="1:28" s="29" customFormat="1" ht="11.25">
      <c r="A24" s="31">
        <v>18</v>
      </c>
      <c r="B24" s="30"/>
      <c r="C24" s="49" t="s">
        <v>65</v>
      </c>
      <c r="D24" s="58" t="s">
        <v>66</v>
      </c>
      <c r="E24" s="64">
        <v>42552</v>
      </c>
      <c r="F24" s="52" t="s">
        <v>38</v>
      </c>
      <c r="G24" s="53">
        <v>20</v>
      </c>
      <c r="H24" s="53">
        <v>18</v>
      </c>
      <c r="I24" s="68">
        <v>18</v>
      </c>
      <c r="J24" s="54">
        <v>18</v>
      </c>
      <c r="K24" s="55">
        <v>3</v>
      </c>
      <c r="L24" s="65">
        <v>2930.5</v>
      </c>
      <c r="M24" s="66">
        <v>134</v>
      </c>
      <c r="N24" s="65">
        <v>428.5</v>
      </c>
      <c r="O24" s="66">
        <v>17</v>
      </c>
      <c r="P24" s="65">
        <v>3561.5</v>
      </c>
      <c r="Q24" s="66">
        <v>157</v>
      </c>
      <c r="R24" s="59">
        <f t="shared" si="0"/>
        <v>6920.5</v>
      </c>
      <c r="S24" s="60">
        <f t="shared" si="1"/>
        <v>308</v>
      </c>
      <c r="T24" s="61">
        <f t="shared" si="2"/>
        <v>17.11111111111111</v>
      </c>
      <c r="U24" s="62">
        <v>1109</v>
      </c>
      <c r="V24" s="63">
        <f>IF(U24&lt;&gt;0,-(U24-S24)/U24,"")</f>
        <v>-0.7222723174030659</v>
      </c>
      <c r="W24" s="69">
        <v>35579.5</v>
      </c>
      <c r="X24" s="70">
        <v>2110</v>
      </c>
      <c r="Y24" s="74">
        <v>90005.4</v>
      </c>
      <c r="Z24" s="75">
        <v>5263</v>
      </c>
      <c r="AA24" s="89">
        <v>2220</v>
      </c>
      <c r="AB24" s="28"/>
    </row>
    <row r="25" spans="1:28" s="29" customFormat="1" ht="11.25">
      <c r="A25" s="31">
        <v>19</v>
      </c>
      <c r="B25" s="85" t="s">
        <v>25</v>
      </c>
      <c r="C25" s="49" t="s">
        <v>89</v>
      </c>
      <c r="D25" s="58" t="s">
        <v>88</v>
      </c>
      <c r="E25" s="64">
        <v>42566</v>
      </c>
      <c r="F25" s="52" t="s">
        <v>38</v>
      </c>
      <c r="G25" s="53">
        <v>7</v>
      </c>
      <c r="H25" s="53">
        <v>7</v>
      </c>
      <c r="I25" s="68">
        <v>7</v>
      </c>
      <c r="J25" s="54" t="s">
        <v>32</v>
      </c>
      <c r="K25" s="55">
        <v>1</v>
      </c>
      <c r="L25" s="65">
        <v>1707</v>
      </c>
      <c r="M25" s="66">
        <v>97</v>
      </c>
      <c r="N25" s="65">
        <v>460.5</v>
      </c>
      <c r="O25" s="66">
        <v>20</v>
      </c>
      <c r="P25" s="65">
        <v>2657.5</v>
      </c>
      <c r="Q25" s="66">
        <v>150</v>
      </c>
      <c r="R25" s="59">
        <f t="shared" si="0"/>
        <v>4825</v>
      </c>
      <c r="S25" s="60">
        <f t="shared" si="1"/>
        <v>267</v>
      </c>
      <c r="T25" s="61">
        <f t="shared" si="2"/>
        <v>38.142857142857146</v>
      </c>
      <c r="U25" s="62"/>
      <c r="V25" s="63"/>
      <c r="W25" s="69"/>
      <c r="X25" s="70"/>
      <c r="Y25" s="74">
        <v>4825</v>
      </c>
      <c r="Z25" s="75">
        <v>267</v>
      </c>
      <c r="AA25" s="89">
        <v>2602</v>
      </c>
      <c r="AB25" s="28"/>
    </row>
    <row r="26" spans="1:28" s="29" customFormat="1" ht="11.25">
      <c r="A26" s="31">
        <v>20</v>
      </c>
      <c r="B26" s="85" t="s">
        <v>25</v>
      </c>
      <c r="C26" s="49" t="s">
        <v>92</v>
      </c>
      <c r="D26" s="51" t="s">
        <v>91</v>
      </c>
      <c r="E26" s="64">
        <v>42566</v>
      </c>
      <c r="F26" s="52" t="s">
        <v>5</v>
      </c>
      <c r="G26" s="53">
        <v>16</v>
      </c>
      <c r="H26" s="53">
        <v>16</v>
      </c>
      <c r="I26" s="68">
        <v>16</v>
      </c>
      <c r="J26" s="54" t="s">
        <v>32</v>
      </c>
      <c r="K26" s="55">
        <v>1</v>
      </c>
      <c r="L26" s="65">
        <v>1574</v>
      </c>
      <c r="M26" s="66">
        <v>87</v>
      </c>
      <c r="N26" s="65">
        <v>442</v>
      </c>
      <c r="O26" s="66">
        <v>31</v>
      </c>
      <c r="P26" s="65">
        <v>2149.5</v>
      </c>
      <c r="Q26" s="66">
        <v>138</v>
      </c>
      <c r="R26" s="59">
        <f t="shared" si="0"/>
        <v>4165.5</v>
      </c>
      <c r="S26" s="60">
        <f t="shared" si="1"/>
        <v>256</v>
      </c>
      <c r="T26" s="61">
        <f t="shared" si="2"/>
        <v>16</v>
      </c>
      <c r="U26" s="62"/>
      <c r="V26" s="63"/>
      <c r="W26" s="69"/>
      <c r="X26" s="70"/>
      <c r="Y26" s="74">
        <v>4165.5</v>
      </c>
      <c r="Z26" s="75">
        <v>256</v>
      </c>
      <c r="AA26" s="89">
        <v>2600</v>
      </c>
      <c r="AB26" s="28"/>
    </row>
    <row r="27" spans="1:28" s="29" customFormat="1" ht="11.25">
      <c r="A27" s="31">
        <v>21</v>
      </c>
      <c r="B27" s="30"/>
      <c r="C27" s="49" t="s">
        <v>42</v>
      </c>
      <c r="D27" s="51" t="s">
        <v>42</v>
      </c>
      <c r="E27" s="64">
        <v>42517</v>
      </c>
      <c r="F27" s="52" t="s">
        <v>35</v>
      </c>
      <c r="G27" s="53">
        <v>97</v>
      </c>
      <c r="H27" s="53">
        <v>6</v>
      </c>
      <c r="I27" s="68">
        <v>6</v>
      </c>
      <c r="J27" s="54">
        <v>15</v>
      </c>
      <c r="K27" s="55">
        <v>7</v>
      </c>
      <c r="L27" s="65">
        <v>1057.5</v>
      </c>
      <c r="M27" s="66">
        <v>94</v>
      </c>
      <c r="N27" s="65">
        <v>810</v>
      </c>
      <c r="O27" s="66">
        <v>72</v>
      </c>
      <c r="P27" s="65">
        <v>2273.5</v>
      </c>
      <c r="Q27" s="66">
        <v>201</v>
      </c>
      <c r="R27" s="59">
        <f t="shared" si="0"/>
        <v>4141</v>
      </c>
      <c r="S27" s="60">
        <f t="shared" si="1"/>
        <v>367</v>
      </c>
      <c r="T27" s="61">
        <f t="shared" si="2"/>
        <v>61.166666666666664</v>
      </c>
      <c r="U27" s="62">
        <v>923</v>
      </c>
      <c r="V27" s="63">
        <f aca="true" t="shared" si="4" ref="V27:V40">IF(U27&lt;&gt;0,-(U27-S27)/U27,"")</f>
        <v>-0.6023835319609967</v>
      </c>
      <c r="W27" s="69">
        <v>18109.5</v>
      </c>
      <c r="X27" s="70">
        <v>1801</v>
      </c>
      <c r="Y27" s="74">
        <v>848162.75</v>
      </c>
      <c r="Z27" s="75">
        <v>83191</v>
      </c>
      <c r="AA27" s="89">
        <v>2553</v>
      </c>
      <c r="AB27" s="28"/>
    </row>
    <row r="28" spans="1:28" s="29" customFormat="1" ht="11.25">
      <c r="A28" s="31">
        <v>22</v>
      </c>
      <c r="B28" s="30"/>
      <c r="C28" s="50" t="s">
        <v>53</v>
      </c>
      <c r="D28" s="56" t="s">
        <v>43</v>
      </c>
      <c r="E28" s="78">
        <v>42524</v>
      </c>
      <c r="F28" s="52" t="s">
        <v>33</v>
      </c>
      <c r="G28" s="57">
        <v>327</v>
      </c>
      <c r="H28" s="57">
        <v>9</v>
      </c>
      <c r="I28" s="68">
        <v>9</v>
      </c>
      <c r="J28" s="53">
        <v>31</v>
      </c>
      <c r="K28" s="55">
        <v>7</v>
      </c>
      <c r="L28" s="65">
        <v>1210</v>
      </c>
      <c r="M28" s="66">
        <v>103</v>
      </c>
      <c r="N28" s="65">
        <v>296</v>
      </c>
      <c r="O28" s="66">
        <v>24</v>
      </c>
      <c r="P28" s="65">
        <v>2128</v>
      </c>
      <c r="Q28" s="66">
        <v>174</v>
      </c>
      <c r="R28" s="59">
        <f t="shared" si="0"/>
        <v>3634</v>
      </c>
      <c r="S28" s="60">
        <f t="shared" si="1"/>
        <v>301</v>
      </c>
      <c r="T28" s="61">
        <f t="shared" si="2"/>
        <v>33.44444444444444</v>
      </c>
      <c r="U28" s="62">
        <v>2077</v>
      </c>
      <c r="V28" s="63">
        <f t="shared" si="4"/>
        <v>-0.8550794415021666</v>
      </c>
      <c r="W28" s="69">
        <v>51834</v>
      </c>
      <c r="X28" s="71">
        <v>4050</v>
      </c>
      <c r="Y28" s="72">
        <v>7736954</v>
      </c>
      <c r="Z28" s="73">
        <v>598922</v>
      </c>
      <c r="AA28" s="89">
        <v>2557</v>
      </c>
      <c r="AB28" s="28"/>
    </row>
    <row r="29" spans="1:28" s="29" customFormat="1" ht="11.25">
      <c r="A29" s="31">
        <v>23</v>
      </c>
      <c r="B29" s="30"/>
      <c r="C29" s="49" t="s">
        <v>64</v>
      </c>
      <c r="D29" s="51" t="s">
        <v>64</v>
      </c>
      <c r="E29" s="64">
        <v>42552</v>
      </c>
      <c r="F29" s="52" t="s">
        <v>35</v>
      </c>
      <c r="G29" s="53">
        <v>44</v>
      </c>
      <c r="H29" s="53">
        <v>5</v>
      </c>
      <c r="I29" s="68">
        <v>5</v>
      </c>
      <c r="J29" s="54">
        <v>30</v>
      </c>
      <c r="K29" s="55">
        <v>3</v>
      </c>
      <c r="L29" s="65">
        <v>1228.5</v>
      </c>
      <c r="M29" s="66">
        <v>51</v>
      </c>
      <c r="N29" s="65">
        <v>129.5</v>
      </c>
      <c r="O29" s="66">
        <v>9</v>
      </c>
      <c r="P29" s="65">
        <v>1939</v>
      </c>
      <c r="Q29" s="66">
        <v>97</v>
      </c>
      <c r="R29" s="59">
        <f t="shared" si="0"/>
        <v>3297</v>
      </c>
      <c r="S29" s="60">
        <f t="shared" si="1"/>
        <v>157</v>
      </c>
      <c r="T29" s="61">
        <f t="shared" si="2"/>
        <v>31.4</v>
      </c>
      <c r="U29" s="62">
        <v>1313</v>
      </c>
      <c r="V29" s="63">
        <f t="shared" si="4"/>
        <v>-0.8804265041888805</v>
      </c>
      <c r="W29" s="69">
        <v>37847</v>
      </c>
      <c r="X29" s="70">
        <v>2848</v>
      </c>
      <c r="Y29" s="74">
        <v>105646.5</v>
      </c>
      <c r="Z29" s="75">
        <v>7775</v>
      </c>
      <c r="AA29" s="89">
        <v>2575</v>
      </c>
      <c r="AB29" s="28"/>
    </row>
    <row r="30" spans="1:28" s="29" customFormat="1" ht="11.25">
      <c r="A30" s="31">
        <v>24</v>
      </c>
      <c r="B30" s="30"/>
      <c r="C30" s="49" t="s">
        <v>67</v>
      </c>
      <c r="D30" s="51" t="s">
        <v>68</v>
      </c>
      <c r="E30" s="64">
        <v>42552</v>
      </c>
      <c r="F30" s="52" t="s">
        <v>5</v>
      </c>
      <c r="G30" s="53">
        <v>94</v>
      </c>
      <c r="H30" s="53">
        <v>24</v>
      </c>
      <c r="I30" s="68">
        <v>94</v>
      </c>
      <c r="J30" s="54">
        <v>94</v>
      </c>
      <c r="K30" s="55">
        <v>3</v>
      </c>
      <c r="L30" s="65">
        <v>757</v>
      </c>
      <c r="M30" s="66">
        <v>81</v>
      </c>
      <c r="N30" s="65">
        <v>156</v>
      </c>
      <c r="O30" s="66">
        <v>12</v>
      </c>
      <c r="P30" s="65">
        <v>1131</v>
      </c>
      <c r="Q30" s="66">
        <v>101</v>
      </c>
      <c r="R30" s="59">
        <f t="shared" si="0"/>
        <v>2044</v>
      </c>
      <c r="S30" s="60">
        <f t="shared" si="1"/>
        <v>194</v>
      </c>
      <c r="T30" s="61">
        <f t="shared" si="2"/>
        <v>2.0638297872340425</v>
      </c>
      <c r="U30" s="62">
        <v>4439</v>
      </c>
      <c r="V30" s="63">
        <f t="shared" si="4"/>
        <v>-0.95629646316738</v>
      </c>
      <c r="W30" s="69">
        <v>91777.78</v>
      </c>
      <c r="X30" s="70">
        <v>8293</v>
      </c>
      <c r="Y30" s="74">
        <v>181970.3</v>
      </c>
      <c r="Z30" s="75">
        <v>16061</v>
      </c>
      <c r="AA30" s="89">
        <v>2593</v>
      </c>
      <c r="AB30" s="28"/>
    </row>
    <row r="31" spans="1:28" s="29" customFormat="1" ht="11.25">
      <c r="A31" s="31">
        <v>25</v>
      </c>
      <c r="B31" s="30"/>
      <c r="C31" s="49" t="s">
        <v>72</v>
      </c>
      <c r="D31" s="51" t="s">
        <v>73</v>
      </c>
      <c r="E31" s="64">
        <v>42552</v>
      </c>
      <c r="F31" s="52" t="s">
        <v>27</v>
      </c>
      <c r="G31" s="53">
        <v>7</v>
      </c>
      <c r="H31" s="53">
        <v>1</v>
      </c>
      <c r="I31" s="68">
        <v>1</v>
      </c>
      <c r="J31" s="54">
        <v>6</v>
      </c>
      <c r="K31" s="55">
        <v>3</v>
      </c>
      <c r="L31" s="65">
        <v>440</v>
      </c>
      <c r="M31" s="66">
        <v>21</v>
      </c>
      <c r="N31" s="65">
        <v>160</v>
      </c>
      <c r="O31" s="66">
        <v>10</v>
      </c>
      <c r="P31" s="65">
        <v>664</v>
      </c>
      <c r="Q31" s="66">
        <v>31</v>
      </c>
      <c r="R31" s="59">
        <f t="shared" si="0"/>
        <v>1264</v>
      </c>
      <c r="S31" s="60">
        <f t="shared" si="1"/>
        <v>62</v>
      </c>
      <c r="T31" s="61">
        <f t="shared" si="2"/>
        <v>62</v>
      </c>
      <c r="U31" s="62">
        <v>380</v>
      </c>
      <c r="V31" s="63">
        <f t="shared" si="4"/>
        <v>-0.8368421052631579</v>
      </c>
      <c r="W31" s="69">
        <v>12608.5</v>
      </c>
      <c r="X31" s="70">
        <v>715</v>
      </c>
      <c r="Y31" s="74">
        <v>48113</v>
      </c>
      <c r="Z31" s="75">
        <v>2852</v>
      </c>
      <c r="AA31" s="89">
        <v>2598</v>
      </c>
      <c r="AB31" s="28"/>
    </row>
    <row r="32" spans="1:28" s="29" customFormat="1" ht="11.25">
      <c r="A32" s="31">
        <v>26</v>
      </c>
      <c r="B32" s="30"/>
      <c r="C32" s="49" t="s">
        <v>78</v>
      </c>
      <c r="D32" s="58" t="s">
        <v>77</v>
      </c>
      <c r="E32" s="64">
        <v>42559</v>
      </c>
      <c r="F32" s="52" t="s">
        <v>38</v>
      </c>
      <c r="G32" s="53">
        <v>6</v>
      </c>
      <c r="H32" s="53">
        <v>6</v>
      </c>
      <c r="I32" s="68">
        <v>6</v>
      </c>
      <c r="J32" s="54">
        <v>6</v>
      </c>
      <c r="K32" s="55">
        <v>2</v>
      </c>
      <c r="L32" s="65">
        <v>437</v>
      </c>
      <c r="M32" s="66">
        <v>37</v>
      </c>
      <c r="N32" s="65">
        <v>42</v>
      </c>
      <c r="O32" s="66">
        <v>4</v>
      </c>
      <c r="P32" s="65">
        <v>369</v>
      </c>
      <c r="Q32" s="66">
        <v>31</v>
      </c>
      <c r="R32" s="59">
        <f t="shared" si="0"/>
        <v>848</v>
      </c>
      <c r="S32" s="60">
        <f t="shared" si="1"/>
        <v>72</v>
      </c>
      <c r="T32" s="61">
        <f t="shared" si="2"/>
        <v>12</v>
      </c>
      <c r="U32" s="62">
        <v>179</v>
      </c>
      <c r="V32" s="63">
        <f t="shared" si="4"/>
        <v>-0.5977653631284916</v>
      </c>
      <c r="W32" s="69">
        <v>5107</v>
      </c>
      <c r="X32" s="70">
        <v>422</v>
      </c>
      <c r="Y32" s="74">
        <v>6478.5</v>
      </c>
      <c r="Z32" s="75">
        <v>540</v>
      </c>
      <c r="AA32" s="89">
        <v>2571</v>
      </c>
      <c r="AB32" s="28"/>
    </row>
    <row r="33" spans="1:28" s="29" customFormat="1" ht="11.25">
      <c r="A33" s="31">
        <v>27</v>
      </c>
      <c r="B33" s="30"/>
      <c r="C33" s="49" t="s">
        <v>39</v>
      </c>
      <c r="D33" s="51" t="s">
        <v>39</v>
      </c>
      <c r="E33" s="64">
        <v>42433</v>
      </c>
      <c r="F33" s="52" t="s">
        <v>5</v>
      </c>
      <c r="G33" s="53">
        <v>45</v>
      </c>
      <c r="H33" s="53">
        <v>1</v>
      </c>
      <c r="I33" s="68">
        <v>1</v>
      </c>
      <c r="J33" s="54">
        <v>1</v>
      </c>
      <c r="K33" s="55">
        <v>9</v>
      </c>
      <c r="L33" s="65">
        <v>164</v>
      </c>
      <c r="M33" s="66">
        <v>16</v>
      </c>
      <c r="N33" s="65">
        <v>74</v>
      </c>
      <c r="O33" s="66">
        <v>7</v>
      </c>
      <c r="P33" s="65">
        <v>194</v>
      </c>
      <c r="Q33" s="66">
        <v>19</v>
      </c>
      <c r="R33" s="59">
        <f t="shared" si="0"/>
        <v>432</v>
      </c>
      <c r="S33" s="60">
        <f t="shared" si="1"/>
        <v>42</v>
      </c>
      <c r="T33" s="61">
        <f t="shared" si="2"/>
        <v>42</v>
      </c>
      <c r="U33" s="62">
        <v>91</v>
      </c>
      <c r="V33" s="63">
        <f t="shared" si="4"/>
        <v>-0.5384615384615384</v>
      </c>
      <c r="W33" s="69">
        <v>1774</v>
      </c>
      <c r="X33" s="70">
        <v>169</v>
      </c>
      <c r="Y33" s="74">
        <v>3732785.55</v>
      </c>
      <c r="Z33" s="75">
        <v>331606</v>
      </c>
      <c r="AA33" s="89">
        <v>2438</v>
      </c>
      <c r="AB33" s="28"/>
    </row>
    <row r="34" spans="1:28" s="29" customFormat="1" ht="11.25">
      <c r="A34" s="31">
        <v>28</v>
      </c>
      <c r="B34" s="30"/>
      <c r="C34" s="49" t="s">
        <v>41</v>
      </c>
      <c r="D34" s="51" t="s">
        <v>41</v>
      </c>
      <c r="E34" s="64">
        <v>42510</v>
      </c>
      <c r="F34" s="52" t="s">
        <v>1</v>
      </c>
      <c r="G34" s="53">
        <v>202</v>
      </c>
      <c r="H34" s="53">
        <v>2</v>
      </c>
      <c r="I34" s="68">
        <v>2</v>
      </c>
      <c r="J34" s="53">
        <v>4</v>
      </c>
      <c r="K34" s="55">
        <v>9</v>
      </c>
      <c r="L34" s="65">
        <v>106</v>
      </c>
      <c r="M34" s="66">
        <v>8</v>
      </c>
      <c r="N34" s="65">
        <v>72</v>
      </c>
      <c r="O34" s="66">
        <v>13</v>
      </c>
      <c r="P34" s="65">
        <v>248</v>
      </c>
      <c r="Q34" s="66">
        <v>9</v>
      </c>
      <c r="R34" s="59">
        <f t="shared" si="0"/>
        <v>426</v>
      </c>
      <c r="S34" s="60">
        <f t="shared" si="1"/>
        <v>30</v>
      </c>
      <c r="T34" s="61">
        <f t="shared" si="2"/>
        <v>15</v>
      </c>
      <c r="U34" s="62">
        <v>38</v>
      </c>
      <c r="V34" s="63">
        <f t="shared" si="4"/>
        <v>-0.21052631578947367</v>
      </c>
      <c r="W34" s="69">
        <v>553</v>
      </c>
      <c r="X34" s="70">
        <v>56</v>
      </c>
      <c r="Y34" s="76">
        <v>1575652.03</v>
      </c>
      <c r="Z34" s="77">
        <v>169639</v>
      </c>
      <c r="AA34" s="89">
        <v>2542</v>
      </c>
      <c r="AB34" s="28"/>
    </row>
    <row r="35" spans="1:28" s="29" customFormat="1" ht="11.25">
      <c r="A35" s="31">
        <v>29</v>
      </c>
      <c r="B35" s="30"/>
      <c r="C35" s="49" t="s">
        <v>56</v>
      </c>
      <c r="D35" s="51" t="s">
        <v>57</v>
      </c>
      <c r="E35" s="64">
        <v>42538</v>
      </c>
      <c r="F35" s="52" t="s">
        <v>1</v>
      </c>
      <c r="G35" s="53">
        <v>97</v>
      </c>
      <c r="H35" s="53">
        <v>5</v>
      </c>
      <c r="I35" s="68">
        <v>5</v>
      </c>
      <c r="J35" s="53">
        <v>20</v>
      </c>
      <c r="K35" s="55">
        <v>6</v>
      </c>
      <c r="L35" s="65">
        <v>60</v>
      </c>
      <c r="M35" s="66">
        <v>6</v>
      </c>
      <c r="N35" s="65">
        <v>72</v>
      </c>
      <c r="O35" s="66">
        <v>7</v>
      </c>
      <c r="P35" s="65">
        <v>230</v>
      </c>
      <c r="Q35" s="66">
        <v>23</v>
      </c>
      <c r="R35" s="59">
        <f t="shared" si="0"/>
        <v>362</v>
      </c>
      <c r="S35" s="60">
        <f t="shared" si="1"/>
        <v>36</v>
      </c>
      <c r="T35" s="61">
        <f t="shared" si="2"/>
        <v>7.2</v>
      </c>
      <c r="U35" s="62">
        <v>413</v>
      </c>
      <c r="V35" s="63">
        <f t="shared" si="4"/>
        <v>-0.9128329297820823</v>
      </c>
      <c r="W35" s="69">
        <v>8378.5</v>
      </c>
      <c r="X35" s="70">
        <v>805</v>
      </c>
      <c r="Y35" s="76">
        <v>316398.31</v>
      </c>
      <c r="Z35" s="77">
        <v>26678</v>
      </c>
      <c r="AA35" s="89">
        <v>2420</v>
      </c>
      <c r="AB35" s="28"/>
    </row>
    <row r="36" spans="1:28" s="29" customFormat="1" ht="11.25">
      <c r="A36" s="31">
        <v>30</v>
      </c>
      <c r="B36" s="30"/>
      <c r="C36" s="49" t="s">
        <v>46</v>
      </c>
      <c r="D36" s="51" t="s">
        <v>46</v>
      </c>
      <c r="E36" s="64">
        <v>42531</v>
      </c>
      <c r="F36" s="52" t="s">
        <v>37</v>
      </c>
      <c r="G36" s="53">
        <v>40</v>
      </c>
      <c r="H36" s="53">
        <v>1</v>
      </c>
      <c r="I36" s="68">
        <v>1</v>
      </c>
      <c r="J36" s="54">
        <v>1</v>
      </c>
      <c r="K36" s="55">
        <v>6</v>
      </c>
      <c r="L36" s="65">
        <v>45</v>
      </c>
      <c r="M36" s="66">
        <v>11</v>
      </c>
      <c r="N36" s="65">
        <v>108</v>
      </c>
      <c r="O36" s="66">
        <v>26</v>
      </c>
      <c r="P36" s="65">
        <v>72</v>
      </c>
      <c r="Q36" s="66">
        <v>18</v>
      </c>
      <c r="R36" s="59">
        <f t="shared" si="0"/>
        <v>225</v>
      </c>
      <c r="S36" s="60">
        <f t="shared" si="1"/>
        <v>55</v>
      </c>
      <c r="T36" s="61">
        <f t="shared" si="2"/>
        <v>55</v>
      </c>
      <c r="U36" s="62">
        <v>26</v>
      </c>
      <c r="V36" s="63">
        <f t="shared" si="4"/>
        <v>1.1153846153846154</v>
      </c>
      <c r="W36" s="69">
        <v>606</v>
      </c>
      <c r="X36" s="70">
        <v>72</v>
      </c>
      <c r="Y36" s="74">
        <v>45809.5</v>
      </c>
      <c r="Z36" s="75">
        <v>4629</v>
      </c>
      <c r="AA36" s="89">
        <v>2570</v>
      </c>
      <c r="AB36" s="28"/>
    </row>
    <row r="37" spans="1:28" s="29" customFormat="1" ht="11.25">
      <c r="A37" s="31">
        <v>31</v>
      </c>
      <c r="B37" s="30"/>
      <c r="C37" s="49" t="s">
        <v>44</v>
      </c>
      <c r="D37" s="51" t="s">
        <v>45</v>
      </c>
      <c r="E37" s="64">
        <v>42165</v>
      </c>
      <c r="F37" s="52" t="s">
        <v>5</v>
      </c>
      <c r="G37" s="53">
        <v>12</v>
      </c>
      <c r="H37" s="53">
        <v>2</v>
      </c>
      <c r="I37" s="68">
        <v>1</v>
      </c>
      <c r="J37" s="54">
        <v>2</v>
      </c>
      <c r="K37" s="55">
        <v>6</v>
      </c>
      <c r="L37" s="65">
        <v>40</v>
      </c>
      <c r="M37" s="66">
        <v>4</v>
      </c>
      <c r="N37" s="65">
        <v>20</v>
      </c>
      <c r="O37" s="66">
        <v>2</v>
      </c>
      <c r="P37" s="65">
        <v>130</v>
      </c>
      <c r="Q37" s="66">
        <v>13</v>
      </c>
      <c r="R37" s="59">
        <f t="shared" si="0"/>
        <v>190</v>
      </c>
      <c r="S37" s="60">
        <f t="shared" si="1"/>
        <v>19</v>
      </c>
      <c r="T37" s="61">
        <f t="shared" si="2"/>
        <v>19</v>
      </c>
      <c r="U37" s="62">
        <v>59</v>
      </c>
      <c r="V37" s="63">
        <f t="shared" si="4"/>
        <v>-0.6779661016949152</v>
      </c>
      <c r="W37" s="69">
        <v>1156</v>
      </c>
      <c r="X37" s="70">
        <v>116</v>
      </c>
      <c r="Y37" s="74">
        <v>46845.26</v>
      </c>
      <c r="Z37" s="75">
        <v>3522</v>
      </c>
      <c r="AA37" s="89">
        <v>2568</v>
      </c>
      <c r="AB37" s="28"/>
    </row>
    <row r="38" spans="1:28" s="29" customFormat="1" ht="11.25">
      <c r="A38" s="31">
        <v>32</v>
      </c>
      <c r="B38" s="30"/>
      <c r="C38" s="49" t="s">
        <v>54</v>
      </c>
      <c r="D38" s="51" t="s">
        <v>54</v>
      </c>
      <c r="E38" s="64">
        <v>42538</v>
      </c>
      <c r="F38" s="52" t="s">
        <v>36</v>
      </c>
      <c r="G38" s="53">
        <v>168</v>
      </c>
      <c r="H38" s="53">
        <v>6</v>
      </c>
      <c r="I38" s="68">
        <v>6</v>
      </c>
      <c r="J38" s="54">
        <v>46</v>
      </c>
      <c r="K38" s="55">
        <v>5</v>
      </c>
      <c r="L38" s="65">
        <v>98</v>
      </c>
      <c r="M38" s="66">
        <v>11</v>
      </c>
      <c r="N38" s="65">
        <v>34</v>
      </c>
      <c r="O38" s="66">
        <v>4</v>
      </c>
      <c r="P38" s="65">
        <v>45</v>
      </c>
      <c r="Q38" s="66">
        <v>5</v>
      </c>
      <c r="R38" s="59">
        <f t="shared" si="0"/>
        <v>177</v>
      </c>
      <c r="S38" s="60">
        <f t="shared" si="1"/>
        <v>20</v>
      </c>
      <c r="T38" s="61">
        <f t="shared" si="2"/>
        <v>3.3333333333333335</v>
      </c>
      <c r="U38" s="62">
        <v>1473</v>
      </c>
      <c r="V38" s="63">
        <f t="shared" si="4"/>
        <v>-0.9864222674813307</v>
      </c>
      <c r="W38" s="69">
        <v>28004.9</v>
      </c>
      <c r="X38" s="71">
        <v>2796</v>
      </c>
      <c r="Y38" s="72">
        <v>791012.59</v>
      </c>
      <c r="Z38" s="73">
        <v>66677</v>
      </c>
      <c r="AA38" s="89">
        <v>2582</v>
      </c>
      <c r="AB38" s="28"/>
    </row>
    <row r="39" spans="1:28" s="29" customFormat="1" ht="11.25">
      <c r="A39" s="31">
        <v>33</v>
      </c>
      <c r="B39" s="30"/>
      <c r="C39" s="49" t="s">
        <v>55</v>
      </c>
      <c r="D39" s="51" t="s">
        <v>55</v>
      </c>
      <c r="E39" s="64">
        <v>42538</v>
      </c>
      <c r="F39" s="52" t="s">
        <v>37</v>
      </c>
      <c r="G39" s="53">
        <v>29</v>
      </c>
      <c r="H39" s="53">
        <v>1</v>
      </c>
      <c r="I39" s="68">
        <v>1</v>
      </c>
      <c r="J39" s="54">
        <v>3</v>
      </c>
      <c r="K39" s="55">
        <v>5</v>
      </c>
      <c r="L39" s="65">
        <v>20</v>
      </c>
      <c r="M39" s="66">
        <v>2</v>
      </c>
      <c r="N39" s="65">
        <v>20</v>
      </c>
      <c r="O39" s="66">
        <v>2</v>
      </c>
      <c r="P39" s="65">
        <v>34</v>
      </c>
      <c r="Q39" s="66">
        <v>4</v>
      </c>
      <c r="R39" s="59">
        <f t="shared" si="0"/>
        <v>74</v>
      </c>
      <c r="S39" s="60">
        <f t="shared" si="1"/>
        <v>8</v>
      </c>
      <c r="T39" s="61">
        <f t="shared" si="2"/>
        <v>8</v>
      </c>
      <c r="U39" s="62">
        <v>25</v>
      </c>
      <c r="V39" s="63">
        <f t="shared" si="4"/>
        <v>-0.68</v>
      </c>
      <c r="W39" s="69">
        <v>440</v>
      </c>
      <c r="X39" s="70">
        <v>53</v>
      </c>
      <c r="Y39" s="74">
        <v>22162.09</v>
      </c>
      <c r="Z39" s="75">
        <v>2300</v>
      </c>
      <c r="AA39" s="89">
        <v>2583</v>
      </c>
      <c r="AB39" s="28"/>
    </row>
    <row r="40" spans="1:28" s="29" customFormat="1" ht="11.25">
      <c r="A40" s="31">
        <v>34</v>
      </c>
      <c r="B40" s="30"/>
      <c r="C40" s="49" t="s">
        <v>69</v>
      </c>
      <c r="D40" s="51" t="s">
        <v>69</v>
      </c>
      <c r="E40" s="64">
        <v>42552</v>
      </c>
      <c r="F40" s="52" t="s">
        <v>37</v>
      </c>
      <c r="G40" s="53">
        <v>20</v>
      </c>
      <c r="H40" s="53">
        <v>1</v>
      </c>
      <c r="I40" s="68">
        <v>1</v>
      </c>
      <c r="J40" s="54">
        <v>25</v>
      </c>
      <c r="K40" s="55">
        <v>4</v>
      </c>
      <c r="L40" s="65">
        <v>40</v>
      </c>
      <c r="M40" s="66">
        <v>4</v>
      </c>
      <c r="N40" s="65">
        <v>0</v>
      </c>
      <c r="O40" s="66">
        <v>0</v>
      </c>
      <c r="P40" s="65">
        <v>34</v>
      </c>
      <c r="Q40" s="66">
        <v>4</v>
      </c>
      <c r="R40" s="59">
        <f t="shared" si="0"/>
        <v>74</v>
      </c>
      <c r="S40" s="60">
        <f t="shared" si="1"/>
        <v>8</v>
      </c>
      <c r="T40" s="61">
        <f t="shared" si="2"/>
        <v>8</v>
      </c>
      <c r="U40" s="62">
        <v>158</v>
      </c>
      <c r="V40" s="63">
        <f t="shared" si="4"/>
        <v>-0.9493670886075949</v>
      </c>
      <c r="W40" s="69">
        <v>3101</v>
      </c>
      <c r="X40" s="70">
        <v>310</v>
      </c>
      <c r="Y40" s="74">
        <v>12550</v>
      </c>
      <c r="Z40" s="75">
        <v>1177</v>
      </c>
      <c r="AA40" s="89">
        <v>2594</v>
      </c>
      <c r="AB40" s="28"/>
    </row>
    <row r="41" spans="1:32" ht="11.25">
      <c r="A41" s="106" t="s">
        <v>31</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B41" s="28"/>
      <c r="AC41" s="29"/>
      <c r="AF41" s="29"/>
    </row>
    <row r="42" spans="1:29" ht="11.25">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B42" s="28"/>
      <c r="AC42" s="29"/>
    </row>
    <row r="43" spans="1:26" ht="11.2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6" ht="11.2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26" ht="11.2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sheetData>
  <sheetProtection formatCells="0" formatColumns="0" formatRows="0" insertColumns="0" insertRows="0" insertHyperlinks="0" deleteColumns="0" deleteRows="0" sort="0" autoFilter="0" pivotTables="0"/>
  <mergeCells count="11">
    <mergeCell ref="A41:Z45"/>
    <mergeCell ref="W4:X4"/>
    <mergeCell ref="B3:C3"/>
    <mergeCell ref="L4:M4"/>
    <mergeCell ref="N4:O4"/>
    <mergeCell ref="P4:Q4"/>
    <mergeCell ref="R4:T4"/>
    <mergeCell ref="B1:C1"/>
    <mergeCell ref="B2:C2"/>
    <mergeCell ref="L1:AA3"/>
    <mergeCell ref="Y4:Z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windows7</cp:lastModifiedBy>
  <cp:lastPrinted>2015-01-21T23:11:37Z</cp:lastPrinted>
  <dcterms:created xsi:type="dcterms:W3CDTF">2006-03-15T09:07:04Z</dcterms:created>
  <dcterms:modified xsi:type="dcterms:W3CDTF">2016-07-18T14:54:24Z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