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5600" windowHeight="4935" tabRatio="660" activeTab="0"/>
  </bookViews>
  <sheets>
    <sheet name="20-22.5.2016 (hafta sonu)" sheetId="1" r:id="rId1"/>
  </sheets>
  <definedNames>
    <definedName name="_xlnm.Print_Area" localSheetId="0">'20-22.5.2016 (hafta sonu)'!#REF!</definedName>
  </definedNames>
  <calcPr fullCalcOnLoad="1"/>
</workbook>
</file>

<file path=xl/sharedStrings.xml><?xml version="1.0" encoding="utf-8"?>
<sst xmlns="http://schemas.openxmlformats.org/spreadsheetml/2006/main" count="213" uniqueCount="128">
  <si>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</si>
  <si>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</si>
  <si>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</si>
  <si>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</si>
  <si>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</si>
  <si>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</si>
  <si>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PENGUINS OF MADAGASCAR</t>
  </si>
  <si>
    <t>MAGASKAR PENGUENLERİ</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</si>
  <si>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</si>
  <si>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</si>
  <si>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</si>
  <si>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</si>
  <si>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</si>
  <si>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</si>
  <si>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</si>
  <si>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</si>
  <si>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</si>
  <si>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</si>
  <si>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</si>
  <si>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</si>
  <si>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</si>
  <si>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</si>
  <si>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</si>
  <si>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</si>
  <si>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</si>
  <si>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</si>
  <si>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</si>
  <si>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</si>
  <si>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</si>
  <si>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PİNEMART</t>
  </si>
  <si>
    <t>BİLET %</t>
  </si>
  <si>
    <t>HOME</t>
  </si>
  <si>
    <t>EVİM</t>
  </si>
  <si>
    <t>MİSAFİR</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</si>
  <si>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</si>
  <si>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</si>
  <si>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KARA BELA</t>
  </si>
  <si>
    <t>ANA YURDU</t>
  </si>
  <si>
    <t>SAKLI</t>
  </si>
  <si>
    <t>TOZ BEZİ</t>
  </si>
  <si>
    <t>AGENT F.O.X.</t>
  </si>
  <si>
    <t>SEVİMLİ TİLKİ</t>
  </si>
  <si>
    <t>UIP TURKEY</t>
  </si>
  <si>
    <t>WARNER BROS. TURKEY</t>
  </si>
  <si>
    <t>CHANTIER FILMS</t>
  </si>
  <si>
    <t>ÖZEN FİLM</t>
  </si>
  <si>
    <t>BİR FİLM</t>
  </si>
  <si>
    <t>MC FİLM</t>
  </si>
  <si>
    <t>M3 FİLM</t>
  </si>
  <si>
    <t>KARDEŞİM BENİM</t>
  </si>
  <si>
    <t>KOLPAÇİNO 3. DEVRE</t>
  </si>
  <si>
    <t>KUNGU FU PANDA 3</t>
  </si>
  <si>
    <t>KUNG FU PANDA 3</t>
  </si>
  <si>
    <t>LOKASYON</t>
  </si>
  <si>
    <t>AZAZİL 2: BÜYÜ</t>
  </si>
  <si>
    <t>A WALK ON THE WOODS</t>
  </si>
  <si>
    <t>HAYATIMIN YOLCULUĞU</t>
  </si>
  <si>
    <t>BATMAN V SUPERMAN: ADALETİN ŞAFAĞI</t>
  </si>
  <si>
    <t>BATMAN V SUPERMAN: DAWN OF JUSTICE</t>
  </si>
  <si>
    <t>DELİORMANLI</t>
  </si>
  <si>
    <t>SOMUNCU BABA: AŞKIN SIRRI</t>
  </si>
  <si>
    <t>DEMOLITION</t>
  </si>
  <si>
    <t>AZEM 3: CİN TOHUMU</t>
  </si>
  <si>
    <t>YENİDEN BAŞLA</t>
  </si>
  <si>
    <t>KÜÇÜK ESNAF</t>
  </si>
  <si>
    <t>KIZKAÇIRAN</t>
  </si>
  <si>
    <t>UN GALLO CON MUCHOS HUEVOS</t>
  </si>
  <si>
    <t>LE TOUT NOUVEAU TESTAMENT</t>
  </si>
  <si>
    <t>YENİ AHİT</t>
  </si>
  <si>
    <t>CESUR HOROZ</t>
  </si>
  <si>
    <t>THE JUNGLE BOOK</t>
  </si>
  <si>
    <t>ORMAN KİTABI</t>
  </si>
  <si>
    <t>CRIMINAL</t>
  </si>
  <si>
    <t>SUÇ/LU</t>
  </si>
  <si>
    <t>HEIDI</t>
  </si>
  <si>
    <t>M3 FİLM&amp;RET FİLM</t>
  </si>
  <si>
    <t>VOLKI I OVTSY. BEEEZUMNOE PREVRASHCHENIE</t>
  </si>
  <si>
    <t>KOR</t>
  </si>
  <si>
    <t>KUZULAR KURTLARA KARŞI</t>
  </si>
  <si>
    <t>HOLOGRAM FOR A KING</t>
  </si>
  <si>
    <t>KRAL İÇİN HOLOGRAM</t>
  </si>
  <si>
    <t>KÜÇÜK KRAL</t>
  </si>
  <si>
    <t>DER KLEINE KONIG MACIUS - DER FILM</t>
  </si>
  <si>
    <t>PİNEMART&amp;ORAK</t>
  </si>
  <si>
    <t>THE HUNTSMAN</t>
  </si>
  <si>
    <t>AVCI: KIŞ MASALI</t>
  </si>
  <si>
    <t>EMİCEM HOSPİTAL</t>
  </si>
  <si>
    <t>MAGİ</t>
  </si>
  <si>
    <t>BASTILLE DAY</t>
  </si>
  <si>
    <t>BASKIN GÜNÜ</t>
  </si>
  <si>
    <t>LE DERNIER DE LOUP</t>
  </si>
  <si>
    <t>KURDUN UYANIŞI</t>
  </si>
  <si>
    <t>MOTHER'S DAY</t>
  </si>
  <si>
    <t>ÖZEL BİR GÜN</t>
  </si>
  <si>
    <t>RATCHET AND CLARK</t>
  </si>
  <si>
    <t>RATCHED CLANK</t>
  </si>
  <si>
    <t>ANKARA YAZI: VEDA MEKTUBU</t>
  </si>
  <si>
    <t>5 DAKKADA DEĞİŞİR BÜTÜN İŞLER</t>
  </si>
  <si>
    <t>QUENN OF THE DESERT</t>
  </si>
  <si>
    <t>ÇÖL KRALİÇESİ</t>
  </si>
  <si>
    <t>İFRİT'İN DİYETİ: CİNNİA</t>
  </si>
  <si>
    <t>THE MAN WHO KNEW INFINITY</t>
  </si>
  <si>
    <t>SONSUZLUK TEORİSİ</t>
  </si>
  <si>
    <t>CAPTAN AMERICA: CIVIL WAR</t>
  </si>
  <si>
    <t>KAPTAN AMERİKA: KAHRAMANLARIN SAVAŞI</t>
  </si>
  <si>
    <t>HITCHCOCK/TRUFFAUT</t>
  </si>
  <si>
    <t>HITCHCOCK TRUFFAUT</t>
  </si>
  <si>
    <t>OFLU HOCA'NIN ŞİFRESİ 2</t>
  </si>
  <si>
    <t>DADAŞ</t>
  </si>
  <si>
    <t>HOWL</t>
  </si>
  <si>
    <t>DEHŞET TRENİ</t>
  </si>
  <si>
    <t>KÖTÜ KOMŞULAR 2</t>
  </si>
  <si>
    <t>NEIGHBORS 2: SORORITY RISING</t>
  </si>
  <si>
    <t>ANGRY BIRDS FİLM</t>
  </si>
  <si>
    <t>THE ANGRY BIRDS MOVIE</t>
  </si>
  <si>
    <t>20 - 22 MAYIS 2016 / 21. VİZYON HAFTASI</t>
  </si>
  <si>
    <t>7. GÜN</t>
  </si>
  <si>
    <t>THE OFFERING</t>
  </si>
  <si>
    <t>BAŞIMIN BELASI</t>
  </si>
  <si>
    <t>TUMBLEDOWN</t>
  </si>
  <si>
    <t>THE NICE GUYS</t>
  </si>
  <si>
    <t>İYİ ADAMLAR</t>
  </si>
  <si>
    <t>QUE HORAS ELA VOLTA?</t>
  </si>
  <si>
    <t>ANNEMLE GEÇEN YAZ</t>
  </si>
  <si>
    <t>YAKIŞIKLI ROCKY</t>
  </si>
  <si>
    <t>ROCKY HANDSOME</t>
  </si>
  <si>
    <t>ALAMET-İ KIYAMET: TARİKAT</t>
  </si>
  <si>
    <t>X-MEN: APOCALYPSE</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</si>
</sst>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5">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6"/>
      <color indexed="10"/>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6"/>
      <color rgb="FFFF000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color indexed="63"/>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24" borderId="0" applyNumberFormat="0" applyBorder="0" applyAlignment="0" applyProtection="0"/>
    <xf numFmtId="203"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7" fillId="0" borderId="0">
      <alignment/>
      <protection/>
    </xf>
    <xf numFmtId="0" fontId="0" fillId="0" borderId="0">
      <alignment/>
      <protection/>
    </xf>
    <xf numFmtId="203" fontId="0" fillId="0" borderId="0">
      <alignment/>
      <protection/>
    </xf>
    <xf numFmtId="0" fontId="47" fillId="0" borderId="0">
      <alignment/>
      <protection/>
    </xf>
    <xf numFmtId="203" fontId="47" fillId="0" borderId="0">
      <alignment/>
      <protection/>
    </xf>
    <xf numFmtId="203" fontId="47" fillId="0" borderId="0">
      <alignment/>
      <protection/>
    </xf>
    <xf numFmtId="203" fontId="47" fillId="0" borderId="0">
      <alignment/>
      <protection/>
    </xf>
    <xf numFmtId="203" fontId="47" fillId="0" borderId="0">
      <alignment/>
      <protection/>
    </xf>
    <xf numFmtId="0" fontId="0" fillId="0" borderId="0">
      <alignment/>
      <protection/>
    </xf>
    <xf numFmtId="0" fontId="0" fillId="0" borderId="0">
      <alignment/>
      <protection/>
    </xf>
    <xf numFmtId="203" fontId="47" fillId="0" borderId="0">
      <alignment/>
      <protection/>
    </xf>
    <xf numFmtId="203" fontId="47" fillId="0" borderId="0">
      <alignment/>
      <protection/>
    </xf>
    <xf numFmtId="0" fontId="47" fillId="0" borderId="0">
      <alignment/>
      <protection/>
    </xf>
    <xf numFmtId="0" fontId="0" fillId="0" borderId="0">
      <alignment/>
      <protection/>
    </xf>
    <xf numFmtId="203" fontId="0" fillId="0" borderId="0">
      <alignment/>
      <protection/>
    </xf>
    <xf numFmtId="203" fontId="47" fillId="0" borderId="0">
      <alignment/>
      <protection/>
    </xf>
    <xf numFmtId="203" fontId="47" fillId="0" borderId="0">
      <alignment/>
      <protection/>
    </xf>
    <xf numFmtId="0" fontId="0" fillId="25" borderId="8" applyNumberFormat="0" applyFont="0" applyAlignment="0" applyProtection="0"/>
    <xf numFmtId="0" fontId="61" fillId="26" borderId="0" applyNumberFormat="0" applyBorder="0" applyAlignment="0" applyProtection="0"/>
    <xf numFmtId="0" fontId="58"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7" fillId="0" borderId="0" applyFont="0" applyFill="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4" fillId="35" borderId="0" xfId="0" applyFont="1" applyFill="1" applyAlignment="1">
      <alignment vertical="center"/>
    </xf>
    <xf numFmtId="0" fontId="64"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5"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5" fillId="34" borderId="0" xfId="0" applyFont="1" applyFill="1" applyBorder="1" applyAlignment="1" applyProtection="1">
      <alignment horizontal="center"/>
      <protection/>
    </xf>
    <xf numFmtId="0" fontId="66" fillId="35" borderId="11" xfId="0" applyFont="1" applyFill="1" applyBorder="1" applyAlignment="1">
      <alignment horizontal="center" vertical="center"/>
    </xf>
    <xf numFmtId="0" fontId="66" fillId="35" borderId="0" xfId="0" applyFont="1" applyFill="1" applyBorder="1" applyAlignment="1" applyProtection="1">
      <alignment vertical="center"/>
      <protection/>
    </xf>
    <xf numFmtId="0" fontId="67" fillId="35" borderId="0" xfId="0" applyFont="1" applyFill="1" applyBorder="1" applyAlignment="1" applyProtection="1">
      <alignment horizontal="left" vertical="center"/>
      <protection/>
    </xf>
    <xf numFmtId="2" fontId="66"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5" fillId="36" borderId="12" xfId="0" applyNumberFormat="1" applyFont="1" applyFill="1" applyBorder="1" applyAlignment="1" applyProtection="1">
      <alignment horizontal="center" wrapText="1"/>
      <protection locked="0"/>
    </xf>
    <xf numFmtId="171" fontId="68" fillId="36" borderId="12" xfId="44" applyFont="1" applyFill="1" applyBorder="1" applyAlignment="1" applyProtection="1">
      <alignment horizontal="center"/>
      <protection locked="0"/>
    </xf>
    <xf numFmtId="0" fontId="68" fillId="36" borderId="12" xfId="0" applyFont="1" applyFill="1" applyBorder="1" applyAlignment="1" applyProtection="1">
      <alignment horizontal="center"/>
      <protection locked="0"/>
    </xf>
    <xf numFmtId="2" fontId="65" fillId="36" borderId="13" xfId="0" applyNumberFormat="1" applyFont="1" applyFill="1" applyBorder="1" applyAlignment="1" applyProtection="1">
      <alignment horizontal="center" vertical="center"/>
      <protection/>
    </xf>
    <xf numFmtId="171" fontId="68" fillId="36" borderId="13" xfId="44" applyFont="1" applyFill="1" applyBorder="1" applyAlignment="1" applyProtection="1">
      <alignment horizontal="center" vertical="center"/>
      <protection/>
    </xf>
    <xf numFmtId="0" fontId="68" fillId="36" borderId="13" xfId="0" applyNumberFormat="1" applyFont="1" applyFill="1" applyBorder="1" applyAlignment="1" applyProtection="1">
      <alignment horizontal="center" vertical="center" textRotation="90"/>
      <protection locked="0"/>
    </xf>
    <xf numFmtId="4" fontId="68" fillId="36" borderId="13" xfId="0" applyNumberFormat="1" applyFont="1" applyFill="1" applyBorder="1" applyAlignment="1" applyProtection="1">
      <alignment horizontal="center" vertical="center" wrapText="1"/>
      <protection/>
    </xf>
    <xf numFmtId="0" fontId="68" fillId="36" borderId="13" xfId="0" applyFont="1" applyFill="1" applyBorder="1" applyAlignment="1" applyProtection="1">
      <alignment horizontal="center" vertical="center"/>
      <protection/>
    </xf>
    <xf numFmtId="3" fontId="68" fillId="36" borderId="13" xfId="0" applyNumberFormat="1" applyFont="1" applyFill="1" applyBorder="1" applyAlignment="1" applyProtection="1">
      <alignment horizontal="center" vertical="center" wrapText="1"/>
      <protection/>
    </xf>
    <xf numFmtId="4" fontId="68" fillId="37" borderId="13" xfId="0" applyNumberFormat="1" applyFont="1" applyFill="1" applyBorder="1" applyAlignment="1" applyProtection="1">
      <alignment horizontal="center" vertical="center" wrapText="1"/>
      <protection/>
    </xf>
    <xf numFmtId="3" fontId="68" fillId="37" borderId="13" xfId="0" applyNumberFormat="1" applyFont="1" applyFill="1" applyBorder="1" applyAlignment="1" applyProtection="1">
      <alignment horizontal="center" vertical="center" wrapText="1"/>
      <protection/>
    </xf>
    <xf numFmtId="3" fontId="68"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9" fillId="0" borderId="11" xfId="0" applyNumberFormat="1" applyFont="1" applyFill="1" applyBorder="1" applyAlignment="1">
      <alignment vertical="center"/>
    </xf>
    <xf numFmtId="0" fontId="69" fillId="0" borderId="11" xfId="0" applyFont="1" applyFill="1" applyBorder="1" applyAlignment="1">
      <alignment vertical="center"/>
    </xf>
    <xf numFmtId="186" fontId="66" fillId="0" borderId="11" xfId="0" applyNumberFormat="1" applyFont="1" applyFill="1" applyBorder="1" applyAlignment="1">
      <alignment vertical="center"/>
    </xf>
    <xf numFmtId="0" fontId="66" fillId="0" borderId="11" xfId="0" applyNumberFormat="1" applyFont="1" applyFill="1" applyBorder="1" applyAlignment="1" applyProtection="1">
      <alignment vertical="center"/>
      <protection/>
    </xf>
    <xf numFmtId="0" fontId="66" fillId="0" borderId="11" xfId="0" applyFont="1" applyFill="1" applyBorder="1" applyAlignment="1">
      <alignment horizontal="center" vertical="center"/>
    </xf>
    <xf numFmtId="0" fontId="66" fillId="0" borderId="11" xfId="0" applyFont="1" applyFill="1" applyBorder="1" applyAlignment="1" applyProtection="1">
      <alignment horizontal="center" vertical="center"/>
      <protection/>
    </xf>
    <xf numFmtId="0" fontId="66" fillId="0" borderId="11" xfId="0" applyNumberFormat="1" applyFont="1" applyFill="1" applyBorder="1" applyAlignment="1" applyProtection="1">
      <alignment vertical="center"/>
      <protection locked="0"/>
    </xf>
    <xf numFmtId="1" fontId="66" fillId="0" borderId="11" xfId="0" applyNumberFormat="1" applyFont="1" applyFill="1" applyBorder="1" applyAlignment="1">
      <alignment horizontal="center" vertical="center"/>
    </xf>
    <xf numFmtId="3" fontId="66" fillId="0" borderId="11" xfId="46" applyNumberFormat="1" applyFont="1" applyFill="1" applyBorder="1" applyAlignment="1" applyProtection="1">
      <alignment horizontal="right" vertical="center"/>
      <protection locked="0"/>
    </xf>
    <xf numFmtId="186" fontId="70" fillId="0" borderId="11" xfId="0" applyNumberFormat="1" applyFont="1" applyFill="1" applyBorder="1" applyAlignment="1">
      <alignment vertical="center"/>
    </xf>
    <xf numFmtId="0" fontId="66" fillId="0" borderId="11" xfId="0" applyFont="1" applyFill="1" applyBorder="1" applyAlignment="1" applyProtection="1">
      <alignment vertical="center"/>
      <protection/>
    </xf>
    <xf numFmtId="4" fontId="69" fillId="0" borderId="11" xfId="0" applyNumberFormat="1" applyFont="1" applyFill="1" applyBorder="1" applyAlignment="1">
      <alignment vertical="center"/>
    </xf>
    <xf numFmtId="3" fontId="69" fillId="0" borderId="11" xfId="0" applyNumberFormat="1" applyFont="1" applyFill="1" applyBorder="1" applyAlignment="1">
      <alignment vertical="center"/>
    </xf>
    <xf numFmtId="3" fontId="71" fillId="0" borderId="11" xfId="130" applyNumberFormat="1" applyFont="1" applyFill="1" applyBorder="1" applyAlignment="1" applyProtection="1">
      <alignment vertical="center"/>
      <protection/>
    </xf>
    <xf numFmtId="3" fontId="66" fillId="0" borderId="11" xfId="0" applyNumberFormat="1" applyFont="1" applyFill="1" applyBorder="1" applyAlignment="1">
      <alignment vertical="center"/>
    </xf>
    <xf numFmtId="9" fontId="71" fillId="0" borderId="11" xfId="132" applyNumberFormat="1" applyFont="1" applyFill="1" applyBorder="1" applyAlignment="1" applyProtection="1">
      <alignment vertical="center"/>
      <protection/>
    </xf>
    <xf numFmtId="185" fontId="66" fillId="0" borderId="11" xfId="0" applyNumberFormat="1" applyFont="1" applyFill="1" applyBorder="1" applyAlignment="1" applyProtection="1">
      <alignment horizontal="center" vertical="center"/>
      <protection/>
    </xf>
    <xf numFmtId="4" fontId="66" fillId="0" borderId="11" xfId="46" applyNumberFormat="1" applyFont="1" applyFill="1" applyBorder="1" applyAlignment="1">
      <alignment vertical="center"/>
    </xf>
    <xf numFmtId="3" fontId="66" fillId="0" borderId="11" xfId="46" applyNumberFormat="1" applyFont="1" applyFill="1" applyBorder="1" applyAlignment="1">
      <alignment vertical="center"/>
    </xf>
    <xf numFmtId="0" fontId="72" fillId="35" borderId="0" xfId="0" applyFont="1" applyFill="1" applyBorder="1" applyAlignment="1" applyProtection="1">
      <alignment horizontal="center" vertical="center"/>
      <protection/>
    </xf>
    <xf numFmtId="0" fontId="73" fillId="35" borderId="11" xfId="0" applyFont="1" applyFill="1" applyBorder="1" applyAlignment="1">
      <alignment horizontal="center"/>
    </xf>
    <xf numFmtId="0" fontId="74" fillId="0" borderId="11" xfId="0" applyFont="1" applyFill="1" applyBorder="1" applyAlignment="1" applyProtection="1">
      <alignment horizontal="center" vertical="center"/>
      <protection locked="0"/>
    </xf>
    <xf numFmtId="0" fontId="74" fillId="0" borderId="11" xfId="0" applyFont="1" applyFill="1" applyBorder="1" applyAlignment="1">
      <alignment horizontal="center" vertical="center"/>
    </xf>
    <xf numFmtId="4" fontId="69" fillId="0" borderId="11" xfId="46" applyNumberFormat="1" applyFont="1" applyFill="1" applyBorder="1" applyAlignment="1" applyProtection="1">
      <alignment vertical="center"/>
      <protection locked="0"/>
    </xf>
    <xf numFmtId="4" fontId="69" fillId="0" borderId="11" xfId="44" applyNumberFormat="1" applyFont="1" applyFill="1" applyBorder="1" applyAlignment="1" applyProtection="1">
      <alignment vertical="center"/>
      <protection locked="0"/>
    </xf>
    <xf numFmtId="3" fontId="69" fillId="0" borderId="11" xfId="44" applyNumberFormat="1" applyFont="1" applyFill="1" applyBorder="1" applyAlignment="1" applyProtection="1">
      <alignment vertical="center"/>
      <protection locked="0"/>
    </xf>
    <xf numFmtId="3" fontId="69" fillId="0" borderId="11" xfId="46" applyNumberFormat="1" applyFont="1" applyFill="1" applyBorder="1" applyAlignment="1" applyProtection="1">
      <alignment vertical="center"/>
      <protection locked="0"/>
    </xf>
    <xf numFmtId="4" fontId="66" fillId="0" borderId="11" xfId="46" applyNumberFormat="1" applyFont="1" applyFill="1" applyBorder="1" applyAlignment="1" applyProtection="1">
      <alignment vertical="center"/>
      <protection locked="0"/>
    </xf>
    <xf numFmtId="3" fontId="66" fillId="0" borderId="11" xfId="46" applyNumberFormat="1" applyFont="1" applyFill="1" applyBorder="1" applyAlignment="1" applyProtection="1">
      <alignment vertical="center"/>
      <protection locked="0"/>
    </xf>
    <xf numFmtId="4" fontId="66" fillId="0" borderId="11" xfId="44" applyNumberFormat="1" applyFont="1" applyFill="1" applyBorder="1" applyAlignment="1" applyProtection="1">
      <alignment vertical="center"/>
      <protection locked="0"/>
    </xf>
    <xf numFmtId="3" fontId="66" fillId="0" borderId="11" xfId="44" applyNumberFormat="1" applyFont="1" applyFill="1" applyBorder="1" applyAlignment="1" applyProtection="1">
      <alignment vertical="center"/>
      <protection locked="0"/>
    </xf>
    <xf numFmtId="4" fontId="66" fillId="0" borderId="11" xfId="44" applyNumberFormat="1" applyFont="1" applyFill="1" applyBorder="1" applyAlignment="1" applyProtection="1">
      <alignment horizontal="right" vertical="center"/>
      <protection locked="0"/>
    </xf>
    <xf numFmtId="3" fontId="66" fillId="0" borderId="11" xfId="44" applyNumberFormat="1" applyFont="1" applyFill="1" applyBorder="1" applyAlignment="1" applyProtection="1">
      <alignment horizontal="right" vertical="center"/>
      <protection locked="0"/>
    </xf>
    <xf numFmtId="4" fontId="66" fillId="0" borderId="11" xfId="67" applyNumberFormat="1" applyFont="1" applyFill="1" applyBorder="1" applyAlignment="1">
      <alignment vertical="center"/>
    </xf>
    <xf numFmtId="3" fontId="66" fillId="0" borderId="11" xfId="67" applyNumberFormat="1" applyFont="1" applyFill="1" applyBorder="1" applyAlignment="1">
      <alignment vertical="center"/>
    </xf>
    <xf numFmtId="9" fontId="71" fillId="0" borderId="11" xfId="132" applyNumberFormat="1" applyFont="1" applyFill="1" applyBorder="1" applyAlignment="1" applyProtection="1">
      <alignment horizontal="right" vertical="center"/>
      <protection/>
    </xf>
    <xf numFmtId="185" fontId="66" fillId="0" borderId="11" xfId="0" applyNumberFormat="1" applyFont="1" applyFill="1" applyBorder="1" applyAlignment="1" applyProtection="1">
      <alignment horizontal="center" vertical="center"/>
      <protection locked="0"/>
    </xf>
    <xf numFmtId="185" fontId="64"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8" fillId="36" borderId="12" xfId="0" applyNumberFormat="1" applyFont="1" applyFill="1" applyBorder="1" applyAlignment="1" applyProtection="1">
      <alignment horizontal="center"/>
      <protection locked="0"/>
    </xf>
    <xf numFmtId="185" fontId="68"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4" fontId="66" fillId="0" borderId="11" xfId="44" applyNumberFormat="1" applyFont="1" applyFill="1" applyBorder="1" applyAlignment="1" applyProtection="1">
      <alignment horizontal="right" vertical="center"/>
      <protection locked="0"/>
    </xf>
    <xf numFmtId="3" fontId="66" fillId="0" borderId="11" xfId="44" applyNumberFormat="1" applyFont="1" applyFill="1" applyBorder="1" applyAlignment="1" applyProtection="1">
      <alignment horizontal="right" vertical="center"/>
      <protection locked="0"/>
    </xf>
    <xf numFmtId="4" fontId="66" fillId="0" borderId="11" xfId="44" applyNumberFormat="1" applyFont="1" applyFill="1" applyBorder="1" applyAlignment="1" applyProtection="1">
      <alignment vertical="center"/>
      <protection locked="0"/>
    </xf>
    <xf numFmtId="3" fontId="66" fillId="0" borderId="11" xfId="44" applyNumberFormat="1" applyFont="1" applyFill="1" applyBorder="1" applyAlignment="1" applyProtection="1">
      <alignment vertical="center"/>
      <protection locked="0"/>
    </xf>
    <xf numFmtId="4" fontId="66" fillId="0" borderId="11" xfId="46" applyNumberFormat="1" applyFont="1" applyFill="1" applyBorder="1" applyAlignment="1" applyProtection="1">
      <alignment vertical="center"/>
      <protection locked="0"/>
    </xf>
    <xf numFmtId="3" fontId="66" fillId="0" borderId="11" xfId="46" applyNumberFormat="1" applyFont="1" applyFill="1" applyBorder="1" applyAlignment="1" applyProtection="1">
      <alignment vertical="center"/>
      <protection locked="0"/>
    </xf>
    <xf numFmtId="0" fontId="68" fillId="36" borderId="14" xfId="0" applyFont="1" applyFill="1" applyBorder="1" applyAlignment="1">
      <alignment horizontal="center" vertical="center" wrapText="1"/>
    </xf>
    <xf numFmtId="0" fontId="68" fillId="36" borderId="12" xfId="0" applyFont="1" applyFill="1" applyBorder="1" applyAlignment="1">
      <alignment horizontal="center" vertical="center" wrapText="1"/>
    </xf>
    <xf numFmtId="0" fontId="65" fillId="0" borderId="12" xfId="0" applyFont="1" applyBorder="1" applyAlignment="1">
      <alignment horizontal="center" vertical="center" wrapText="1"/>
    </xf>
    <xf numFmtId="0" fontId="65" fillId="0" borderId="12" xfId="0" applyFont="1" applyBorder="1" applyAlignment="1">
      <alignment horizontal="center" wrapText="1"/>
    </xf>
    <xf numFmtId="14" fontId="16" fillId="34" borderId="0" xfId="0" applyNumberFormat="1" applyFont="1" applyFill="1" applyBorder="1" applyAlignment="1" applyProtection="1">
      <alignment horizontal="left" vertical="center" wrapText="1"/>
      <protection/>
    </xf>
    <xf numFmtId="0" fontId="68" fillId="36" borderId="12" xfId="0" applyFont="1" applyFill="1" applyBorder="1" applyAlignment="1">
      <alignment horizontal="center" vertical="center" wrapText="1"/>
    </xf>
    <xf numFmtId="0" fontId="65" fillId="0" borderId="12" xfId="0" applyFont="1" applyBorder="1" applyAlignment="1">
      <alignment horizontal="center" wrapText="1"/>
    </xf>
    <xf numFmtId="0" fontId="68" fillId="36" borderId="15" xfId="0" applyFont="1" applyFill="1" applyBorder="1" applyAlignment="1">
      <alignment horizontal="center" vertical="center" wrapText="1"/>
    </xf>
    <xf numFmtId="0" fontId="68" fillId="36" borderId="14" xfId="0" applyFont="1" applyFill="1" applyBorder="1" applyAlignment="1">
      <alignment horizontal="center" vertical="center" wrapText="1"/>
    </xf>
    <xf numFmtId="3" fontId="68" fillId="37" borderId="12" xfId="0" applyNumberFormat="1" applyFont="1" applyFill="1" applyBorder="1" applyAlignment="1" applyProtection="1">
      <alignment horizontal="center" vertical="center" textRotation="90" wrapText="1"/>
      <protection/>
    </xf>
    <xf numFmtId="0" fontId="65" fillId="0" borderId="13" xfId="0" applyFont="1" applyBorder="1" applyAlignment="1">
      <alignment horizontal="center" vertical="center" textRotation="90"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6" xfId="0" applyFont="1" applyFill="1" applyBorder="1" applyAlignment="1">
      <alignment wrapText="1"/>
    </xf>
    <xf numFmtId="0" fontId="0" fillId="0" borderId="16" xfId="0" applyBorder="1" applyAlignment="1">
      <alignment wrapText="1"/>
    </xf>
    <xf numFmtId="0" fontId="68" fillId="37" borderId="12" xfId="0" applyFont="1" applyFill="1" applyBorder="1" applyAlignment="1">
      <alignment horizontal="center" vertical="center" wrapText="1"/>
    </xf>
    <xf numFmtId="0" fontId="45" fillId="35" borderId="16" xfId="0" applyNumberFormat="1" applyFont="1" applyFill="1" applyBorder="1" applyAlignment="1" applyProtection="1">
      <alignment horizontal="center" vertical="center" wrapText="1"/>
      <protection locked="0"/>
    </xf>
    <xf numFmtId="0" fontId="68" fillId="37" borderId="15" xfId="0" applyFont="1" applyFill="1" applyBorder="1" applyAlignment="1">
      <alignment horizontal="center" vertical="center" wrapText="1"/>
    </xf>
    <xf numFmtId="0" fontId="68" fillId="37" borderId="14" xfId="0" applyFont="1" applyFill="1" applyBorder="1" applyAlignment="1">
      <alignment horizontal="center" vertical="center" wrapText="1"/>
    </xf>
    <xf numFmtId="0" fontId="68" fillId="37" borderId="17" xfId="0" applyFont="1" applyFill="1" applyBorder="1" applyAlignment="1">
      <alignment horizontal="center" vertical="center" wrapText="1"/>
    </xf>
    <xf numFmtId="0" fontId="46"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6"/>
  <sheetViews>
    <sheetView tabSelected="1" zoomScalePageLayoutView="0" workbookViewId="0" topLeftCell="A1">
      <pane xSplit="3" ySplit="5" topLeftCell="Q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4.00390625" style="2" bestFit="1" customWidth="1"/>
    <col min="3" max="3" width="26.57421875" style="1" bestFit="1" customWidth="1"/>
    <col min="4" max="4" width="27.28125" style="4" bestFit="1" customWidth="1"/>
    <col min="5" max="5" width="6.28125" style="91" bestFit="1" customWidth="1"/>
    <col min="6" max="6" width="14.8515625" style="3" bestFit="1" customWidth="1"/>
    <col min="7" max="8" width="3.7109375" style="33" bestFit="1" customWidth="1"/>
    <col min="9" max="9" width="3.7109375" style="47" bestFit="1" customWidth="1"/>
    <col min="10" max="10" width="3.7109375" style="48" bestFit="1" customWidth="1"/>
    <col min="11" max="11" width="7.7109375" style="5" bestFit="1" customWidth="1"/>
    <col min="12" max="12" width="8.28125" style="6" bestFit="1" customWidth="1"/>
    <col min="13" max="13" width="7.7109375" style="5" bestFit="1" customWidth="1"/>
    <col min="14" max="14" width="8.28125" style="6" bestFit="1" customWidth="1"/>
    <col min="15" max="15" width="7.7109375" style="7" bestFit="1" customWidth="1"/>
    <col min="16" max="16" width="8.28125" style="8" bestFit="1" customWidth="1"/>
    <col min="17" max="17" width="8.28125" style="9" bestFit="1" customWidth="1"/>
    <col min="18" max="18" width="8.140625" style="10" customWidth="1"/>
    <col min="19" max="19" width="4.28125" style="11" bestFit="1" customWidth="1"/>
    <col min="20" max="20" width="5.8515625" style="12" bestFit="1" customWidth="1"/>
    <col min="21" max="21" width="4.140625" style="13" bestFit="1" customWidth="1"/>
    <col min="22" max="22" width="9.00390625" style="7" hidden="1" customWidth="1"/>
    <col min="23" max="23" width="5.8515625" style="8" hidden="1" customWidth="1"/>
    <col min="24" max="24" width="7.28125" style="6" hidden="1" customWidth="1"/>
    <col min="25" max="25" width="5.8515625" style="5" hidden="1" customWidth="1"/>
    <col min="26" max="26" width="2.7109375" style="6" hidden="1" customWidth="1"/>
    <col min="27" max="27" width="9.00390625" style="7" bestFit="1" customWidth="1"/>
    <col min="28" max="28" width="6.7109375" style="14" bestFit="1" customWidth="1"/>
    <col min="29" max="29" width="3.8515625" style="68" customWidth="1"/>
    <col min="30" max="30" width="9.140625" style="1" bestFit="1" customWidth="1"/>
    <col min="31" max="31" width="6.7109375" style="1" bestFit="1" customWidth="1"/>
    <col min="32" max="16384" width="4.57421875" style="1" customWidth="1"/>
  </cols>
  <sheetData>
    <row r="1" spans="1:29" s="34" customFormat="1" ht="12.75">
      <c r="A1" s="15" t="s">
        <v>0</v>
      </c>
      <c r="B1" s="121" t="s">
        <v>8</v>
      </c>
      <c r="C1" s="121"/>
      <c r="D1" s="16"/>
      <c r="E1" s="86"/>
      <c r="F1" s="16"/>
      <c r="G1" s="17"/>
      <c r="H1" s="17"/>
      <c r="I1" s="17"/>
      <c r="J1" s="17"/>
      <c r="K1" s="110" t="s">
        <v>3</v>
      </c>
      <c r="L1" s="111"/>
      <c r="M1" s="111"/>
      <c r="N1" s="111"/>
      <c r="O1" s="111"/>
      <c r="P1" s="111"/>
      <c r="Q1" s="111"/>
      <c r="R1" s="111"/>
      <c r="S1" s="111"/>
      <c r="T1" s="111"/>
      <c r="U1" s="111"/>
      <c r="V1" s="111"/>
      <c r="W1" s="111"/>
      <c r="X1" s="111"/>
      <c r="Y1" s="111"/>
      <c r="Z1" s="111"/>
      <c r="AA1" s="111"/>
      <c r="AB1" s="111"/>
      <c r="AC1" s="112"/>
    </row>
    <row r="2" spans="1:29" s="34" customFormat="1" ht="12.75">
      <c r="A2" s="15"/>
      <c r="B2" s="122" t="s">
        <v>2</v>
      </c>
      <c r="C2" s="123"/>
      <c r="D2" s="18"/>
      <c r="E2" s="87"/>
      <c r="F2" s="18"/>
      <c r="G2" s="19"/>
      <c r="H2" s="19"/>
      <c r="I2" s="19"/>
      <c r="J2" s="20"/>
      <c r="K2" s="113"/>
      <c r="L2" s="113"/>
      <c r="M2" s="113"/>
      <c r="N2" s="113"/>
      <c r="O2" s="113"/>
      <c r="P2" s="113"/>
      <c r="Q2" s="113"/>
      <c r="R2" s="113"/>
      <c r="S2" s="113"/>
      <c r="T2" s="113"/>
      <c r="U2" s="113"/>
      <c r="V2" s="113"/>
      <c r="W2" s="113"/>
      <c r="X2" s="113"/>
      <c r="Y2" s="113"/>
      <c r="Z2" s="113"/>
      <c r="AA2" s="113"/>
      <c r="AB2" s="113"/>
      <c r="AC2" s="112"/>
    </row>
    <row r="3" spans="1:29" s="34" customFormat="1" ht="12">
      <c r="A3" s="15"/>
      <c r="B3" s="117" t="s">
        <v>115</v>
      </c>
      <c r="C3" s="117"/>
      <c r="D3" s="21"/>
      <c r="E3" s="88"/>
      <c r="F3" s="21"/>
      <c r="G3" s="22"/>
      <c r="H3" s="22"/>
      <c r="I3" s="22"/>
      <c r="J3" s="22"/>
      <c r="K3" s="114"/>
      <c r="L3" s="114"/>
      <c r="M3" s="114"/>
      <c r="N3" s="114"/>
      <c r="O3" s="114"/>
      <c r="P3" s="114"/>
      <c r="Q3" s="114"/>
      <c r="R3" s="114"/>
      <c r="S3" s="114"/>
      <c r="T3" s="114"/>
      <c r="U3" s="114"/>
      <c r="V3" s="114"/>
      <c r="W3" s="114"/>
      <c r="X3" s="114"/>
      <c r="Y3" s="114"/>
      <c r="Z3" s="114"/>
      <c r="AA3" s="114"/>
      <c r="AB3" s="114"/>
      <c r="AC3" s="115"/>
    </row>
    <row r="4" spans="1:29" s="24" customFormat="1" ht="11.25" customHeight="1">
      <c r="A4" s="23"/>
      <c r="B4" s="35"/>
      <c r="C4" s="36"/>
      <c r="D4" s="36"/>
      <c r="E4" s="89"/>
      <c r="F4" s="37"/>
      <c r="G4" s="37"/>
      <c r="H4" s="37"/>
      <c r="I4" s="37"/>
      <c r="J4" s="37"/>
      <c r="K4" s="106" t="s">
        <v>9</v>
      </c>
      <c r="L4" s="107"/>
      <c r="M4" s="118" t="s">
        <v>10</v>
      </c>
      <c r="N4" s="119"/>
      <c r="O4" s="118" t="s">
        <v>11</v>
      </c>
      <c r="P4" s="119"/>
      <c r="Q4" s="118" t="s">
        <v>12</v>
      </c>
      <c r="R4" s="120"/>
      <c r="S4" s="120"/>
      <c r="T4" s="99"/>
      <c r="U4" s="99"/>
      <c r="V4" s="104" t="s">
        <v>13</v>
      </c>
      <c r="W4" s="105"/>
      <c r="X4" s="100" t="s">
        <v>13</v>
      </c>
      <c r="Y4" s="102"/>
      <c r="Z4" s="101"/>
      <c r="AA4" s="116" t="s">
        <v>14</v>
      </c>
      <c r="AB4" s="116"/>
      <c r="AC4" s="108" t="s">
        <v>34</v>
      </c>
    </row>
    <row r="5" spans="1:29" s="26" customFormat="1" ht="46.5">
      <c r="A5" s="25"/>
      <c r="B5" s="38"/>
      <c r="C5" s="39" t="s">
        <v>15</v>
      </c>
      <c r="D5" s="39" t="s">
        <v>16</v>
      </c>
      <c r="E5" s="90" t="s">
        <v>17</v>
      </c>
      <c r="F5" s="42" t="s">
        <v>18</v>
      </c>
      <c r="G5" s="40" t="s">
        <v>19</v>
      </c>
      <c r="H5" s="40" t="s">
        <v>53</v>
      </c>
      <c r="I5" s="40" t="s">
        <v>20</v>
      </c>
      <c r="J5" s="40" t="s">
        <v>21</v>
      </c>
      <c r="K5" s="41" t="s">
        <v>22</v>
      </c>
      <c r="L5" s="43" t="s">
        <v>23</v>
      </c>
      <c r="M5" s="44" t="s">
        <v>22</v>
      </c>
      <c r="N5" s="45" t="s">
        <v>23</v>
      </c>
      <c r="O5" s="44" t="s">
        <v>22</v>
      </c>
      <c r="P5" s="45" t="s">
        <v>23</v>
      </c>
      <c r="Q5" s="44" t="s">
        <v>28</v>
      </c>
      <c r="R5" s="45" t="s">
        <v>23</v>
      </c>
      <c r="S5" s="46" t="s">
        <v>24</v>
      </c>
      <c r="T5" s="45" t="s">
        <v>25</v>
      </c>
      <c r="U5" s="46" t="s">
        <v>30</v>
      </c>
      <c r="V5" s="44" t="s">
        <v>28</v>
      </c>
      <c r="W5" s="45" t="s">
        <v>25</v>
      </c>
      <c r="X5" s="46" t="s">
        <v>24</v>
      </c>
      <c r="Y5" s="45" t="s">
        <v>25</v>
      </c>
      <c r="Z5" s="46" t="s">
        <v>26</v>
      </c>
      <c r="AA5" s="44" t="s">
        <v>22</v>
      </c>
      <c r="AB5" s="45" t="s">
        <v>23</v>
      </c>
      <c r="AC5" s="109"/>
    </row>
    <row r="7" spans="1:30" s="29" customFormat="1" ht="11.25">
      <c r="A7" s="31">
        <v>1</v>
      </c>
      <c r="B7" s="92" t="s">
        <v>27</v>
      </c>
      <c r="C7" s="50" t="s">
        <v>127</v>
      </c>
      <c r="D7" s="59" t="s">
        <v>127</v>
      </c>
      <c r="E7" s="85">
        <v>42509</v>
      </c>
      <c r="F7" s="52" t="s">
        <v>4</v>
      </c>
      <c r="G7" s="56">
        <v>325</v>
      </c>
      <c r="H7" s="56">
        <v>325</v>
      </c>
      <c r="I7" s="71">
        <v>609</v>
      </c>
      <c r="J7" s="54">
        <v>1</v>
      </c>
      <c r="K7" s="66">
        <v>583955.11</v>
      </c>
      <c r="L7" s="67">
        <v>41681</v>
      </c>
      <c r="M7" s="66">
        <v>762239.42</v>
      </c>
      <c r="N7" s="67">
        <v>54279</v>
      </c>
      <c r="O7" s="66">
        <v>740002</v>
      </c>
      <c r="P7" s="67">
        <v>55045</v>
      </c>
      <c r="Q7" s="60">
        <f>K7+M7+O7</f>
        <v>2086196.53</v>
      </c>
      <c r="R7" s="61">
        <f>L7+N7+P7</f>
        <v>151005</v>
      </c>
      <c r="S7" s="62">
        <f>R7/I7</f>
        <v>247.95566502463055</v>
      </c>
      <c r="T7" s="63"/>
      <c r="U7" s="64"/>
      <c r="V7" s="73"/>
      <c r="W7" s="74"/>
      <c r="X7" s="62"/>
      <c r="Y7" s="57"/>
      <c r="Z7" s="84"/>
      <c r="AA7" s="76">
        <v>2749293.09</v>
      </c>
      <c r="AB7" s="77">
        <v>200634</v>
      </c>
      <c r="AC7" s="69">
        <v>2525</v>
      </c>
      <c r="AD7" s="28"/>
    </row>
    <row r="8" spans="1:30" s="29" customFormat="1" ht="11.25">
      <c r="A8" s="31">
        <v>2</v>
      </c>
      <c r="B8" s="27"/>
      <c r="C8" s="50" t="s">
        <v>114</v>
      </c>
      <c r="D8" s="55" t="s">
        <v>113</v>
      </c>
      <c r="E8" s="85">
        <v>42503</v>
      </c>
      <c r="F8" s="52" t="s">
        <v>43</v>
      </c>
      <c r="G8" s="56">
        <v>305</v>
      </c>
      <c r="H8" s="56">
        <v>310</v>
      </c>
      <c r="I8" s="71">
        <v>388</v>
      </c>
      <c r="J8" s="54">
        <v>2</v>
      </c>
      <c r="K8" s="66">
        <v>150754</v>
      </c>
      <c r="L8" s="67">
        <v>12917</v>
      </c>
      <c r="M8" s="66">
        <v>374581</v>
      </c>
      <c r="N8" s="67">
        <v>30254</v>
      </c>
      <c r="O8" s="66">
        <v>407846</v>
      </c>
      <c r="P8" s="67">
        <v>32851</v>
      </c>
      <c r="Q8" s="60">
        <f>K8+M8+O8</f>
        <v>933181</v>
      </c>
      <c r="R8" s="61">
        <f>L8+N8+P8</f>
        <v>76022</v>
      </c>
      <c r="S8" s="62">
        <f>R8/I8</f>
        <v>195.93298969072166</v>
      </c>
      <c r="T8" s="63">
        <v>111873</v>
      </c>
      <c r="U8" s="64">
        <f>IF(T8&lt;&gt;0,-(T8-R8)/T8,"")</f>
        <v>-0.32046159484415365</v>
      </c>
      <c r="V8" s="73">
        <v>2271508</v>
      </c>
      <c r="W8" s="74">
        <v>193264</v>
      </c>
      <c r="X8" s="62">
        <f>W8/I8</f>
        <v>498.10309278350513</v>
      </c>
      <c r="Y8" s="57">
        <v>193264</v>
      </c>
      <c r="Z8" s="84">
        <f>IF(Y8&lt;&gt;0,-(Y8-W8)/Y8,"")</f>
        <v>0</v>
      </c>
      <c r="AA8" s="76">
        <v>3217866</v>
      </c>
      <c r="AB8" s="77">
        <v>270812</v>
      </c>
      <c r="AC8" s="69">
        <v>2530</v>
      </c>
      <c r="AD8" s="28"/>
    </row>
    <row r="9" spans="1:30" s="29" customFormat="1" ht="11.25">
      <c r="A9" s="31">
        <v>3</v>
      </c>
      <c r="B9" s="30"/>
      <c r="C9" s="50" t="s">
        <v>103</v>
      </c>
      <c r="D9" s="55" t="s">
        <v>104</v>
      </c>
      <c r="E9" s="85">
        <v>42496</v>
      </c>
      <c r="F9" s="52" t="s">
        <v>42</v>
      </c>
      <c r="G9" s="56">
        <v>337</v>
      </c>
      <c r="H9" s="56">
        <v>338</v>
      </c>
      <c r="I9" s="71">
        <v>387</v>
      </c>
      <c r="J9" s="54">
        <v>3</v>
      </c>
      <c r="K9" s="66">
        <v>172759</v>
      </c>
      <c r="L9" s="67">
        <v>13552</v>
      </c>
      <c r="M9" s="66">
        <v>319917</v>
      </c>
      <c r="N9" s="67">
        <v>25406</v>
      </c>
      <c r="O9" s="66">
        <v>344127</v>
      </c>
      <c r="P9" s="67">
        <v>27556</v>
      </c>
      <c r="Q9" s="60">
        <f>K9+M9+O9</f>
        <v>836803</v>
      </c>
      <c r="R9" s="61">
        <f>L9+N9+P9</f>
        <v>66514</v>
      </c>
      <c r="S9" s="62">
        <f>R9/I9</f>
        <v>171.87080103359173</v>
      </c>
      <c r="T9" s="63">
        <v>175703</v>
      </c>
      <c r="U9" s="64">
        <f>IF(T9&lt;&gt;0,-(T9-R9)/T9,"")</f>
        <v>-0.6214407266808193</v>
      </c>
      <c r="V9" s="73">
        <v>3611141</v>
      </c>
      <c r="W9" s="75">
        <v>281627</v>
      </c>
      <c r="X9" s="62">
        <f>W9/I9</f>
        <v>727.7183462532299</v>
      </c>
      <c r="Y9" s="57">
        <v>281627</v>
      </c>
      <c r="Z9" s="84">
        <f>IF(Y9&lt;&gt;0,-(Y9-W9)/Y9,"")</f>
        <v>0</v>
      </c>
      <c r="AA9" s="76">
        <v>13170835</v>
      </c>
      <c r="AB9" s="77">
        <v>1025242</v>
      </c>
      <c r="AC9" s="69">
        <v>2520</v>
      </c>
      <c r="AD9" s="28"/>
    </row>
    <row r="10" spans="1:30" s="29" customFormat="1" ht="11.25">
      <c r="A10" s="31">
        <v>4</v>
      </c>
      <c r="B10" s="30"/>
      <c r="C10" s="49" t="s">
        <v>107</v>
      </c>
      <c r="D10" s="51" t="s">
        <v>107</v>
      </c>
      <c r="E10" s="65">
        <v>42503</v>
      </c>
      <c r="F10" s="52" t="s">
        <v>5</v>
      </c>
      <c r="G10" s="53">
        <v>278</v>
      </c>
      <c r="H10" s="53">
        <v>276</v>
      </c>
      <c r="I10" s="71">
        <v>276</v>
      </c>
      <c r="J10" s="54">
        <v>2</v>
      </c>
      <c r="K10" s="66">
        <v>122931.92</v>
      </c>
      <c r="L10" s="67">
        <v>11319</v>
      </c>
      <c r="M10" s="66">
        <v>214813.92</v>
      </c>
      <c r="N10" s="67">
        <v>19229</v>
      </c>
      <c r="O10" s="66">
        <v>374744.26</v>
      </c>
      <c r="P10" s="67">
        <v>32516</v>
      </c>
      <c r="Q10" s="60">
        <f>K10+M10+O10</f>
        <v>712490.1000000001</v>
      </c>
      <c r="R10" s="61">
        <f>L10+N10+P10</f>
        <v>63064</v>
      </c>
      <c r="S10" s="62">
        <f>R10/I10</f>
        <v>228.4927536231884</v>
      </c>
      <c r="T10" s="63">
        <v>70442</v>
      </c>
      <c r="U10" s="64">
        <f>IF(T10&lt;&gt;0,-(T10-R10)/T10,"")</f>
        <v>-0.10473865023707447</v>
      </c>
      <c r="V10" s="73">
        <v>1428117.11</v>
      </c>
      <c r="W10" s="74">
        <v>134772</v>
      </c>
      <c r="X10" s="62">
        <f>W10/I10</f>
        <v>488.30434782608694</v>
      </c>
      <c r="Y10" s="81">
        <v>134772</v>
      </c>
      <c r="Z10" s="84">
        <f>IF(Y10&lt;&gt;0,-(Y10-W10)/Y10,"")</f>
        <v>0</v>
      </c>
      <c r="AA10" s="78">
        <v>2140607.21</v>
      </c>
      <c r="AB10" s="79">
        <v>197836</v>
      </c>
      <c r="AC10" s="69">
        <v>2531</v>
      </c>
      <c r="AD10" s="28"/>
    </row>
    <row r="11" spans="1:30" s="29" customFormat="1" ht="11.25">
      <c r="A11" s="31">
        <v>5</v>
      </c>
      <c r="B11" s="92" t="s">
        <v>27</v>
      </c>
      <c r="C11" s="49" t="s">
        <v>126</v>
      </c>
      <c r="D11" s="51" t="s">
        <v>126</v>
      </c>
      <c r="E11" s="65">
        <v>42510</v>
      </c>
      <c r="F11" s="52" t="s">
        <v>1</v>
      </c>
      <c r="G11" s="53">
        <v>202</v>
      </c>
      <c r="H11" s="53">
        <v>202</v>
      </c>
      <c r="I11" s="71">
        <v>202</v>
      </c>
      <c r="J11" s="54">
        <v>1</v>
      </c>
      <c r="K11" s="66">
        <v>155443.5</v>
      </c>
      <c r="L11" s="67">
        <v>18403</v>
      </c>
      <c r="M11" s="66">
        <v>202015.74</v>
      </c>
      <c r="N11" s="67">
        <v>22283</v>
      </c>
      <c r="O11" s="66">
        <v>220434</v>
      </c>
      <c r="P11" s="67">
        <v>23636</v>
      </c>
      <c r="Q11" s="60">
        <f>K11+M11+O11</f>
        <v>577893.24</v>
      </c>
      <c r="R11" s="61">
        <f>L11+N11+P11</f>
        <v>64322</v>
      </c>
      <c r="S11" s="62">
        <f>R11/I11</f>
        <v>318.4257425742574</v>
      </c>
      <c r="T11" s="63"/>
      <c r="U11" s="64"/>
      <c r="V11" s="73"/>
      <c r="W11" s="74"/>
      <c r="X11" s="62"/>
      <c r="Y11" s="81"/>
      <c r="Z11" s="84"/>
      <c r="AA11" s="80">
        <v>577893.24</v>
      </c>
      <c r="AB11" s="81">
        <v>64322</v>
      </c>
      <c r="AC11" s="69">
        <v>2542</v>
      </c>
      <c r="AD11" s="28"/>
    </row>
    <row r="12" spans="1:30" s="29" customFormat="1" ht="11.25">
      <c r="A12" s="31">
        <v>6</v>
      </c>
      <c r="B12" s="92" t="s">
        <v>27</v>
      </c>
      <c r="C12" s="49" t="s">
        <v>120</v>
      </c>
      <c r="D12" s="51" t="s">
        <v>121</v>
      </c>
      <c r="E12" s="65">
        <v>42510</v>
      </c>
      <c r="F12" s="52" t="s">
        <v>44</v>
      </c>
      <c r="G12" s="53">
        <v>121</v>
      </c>
      <c r="H12" s="53">
        <v>121</v>
      </c>
      <c r="I12" s="71">
        <v>121</v>
      </c>
      <c r="J12" s="54">
        <v>1</v>
      </c>
      <c r="K12" s="66">
        <v>58000.6</v>
      </c>
      <c r="L12" s="67">
        <v>4370</v>
      </c>
      <c r="M12" s="66">
        <v>105169.6</v>
      </c>
      <c r="N12" s="67">
        <v>7371</v>
      </c>
      <c r="O12" s="66">
        <v>117693.9</v>
      </c>
      <c r="P12" s="67">
        <v>8444</v>
      </c>
      <c r="Q12" s="60">
        <f>K12+M12+O12</f>
        <v>280864.1</v>
      </c>
      <c r="R12" s="61">
        <f>L12+N12+P12</f>
        <v>20185</v>
      </c>
      <c r="S12" s="62">
        <f>R12/I12</f>
        <v>166.8181818181818</v>
      </c>
      <c r="T12" s="63"/>
      <c r="U12" s="64"/>
      <c r="V12" s="73"/>
      <c r="W12" s="74"/>
      <c r="X12" s="62"/>
      <c r="Y12" s="81"/>
      <c r="Z12" s="84"/>
      <c r="AA12" s="78">
        <v>280864.1</v>
      </c>
      <c r="AB12" s="79">
        <v>20185</v>
      </c>
      <c r="AC12" s="69">
        <v>2540</v>
      </c>
      <c r="AD12" s="28"/>
    </row>
    <row r="13" spans="1:30" s="29" customFormat="1" ht="11.25">
      <c r="A13" s="31">
        <v>7</v>
      </c>
      <c r="B13" s="30"/>
      <c r="C13" s="49" t="s">
        <v>64</v>
      </c>
      <c r="D13" s="51" t="s">
        <v>64</v>
      </c>
      <c r="E13" s="65">
        <v>42468</v>
      </c>
      <c r="F13" s="52" t="s">
        <v>5</v>
      </c>
      <c r="G13" s="53">
        <v>340</v>
      </c>
      <c r="H13" s="53">
        <v>152</v>
      </c>
      <c r="I13" s="71">
        <v>152</v>
      </c>
      <c r="J13" s="54">
        <v>7</v>
      </c>
      <c r="K13" s="66">
        <v>37399.8</v>
      </c>
      <c r="L13" s="67">
        <v>3234</v>
      </c>
      <c r="M13" s="66">
        <v>79171.93</v>
      </c>
      <c r="N13" s="67">
        <v>6746</v>
      </c>
      <c r="O13" s="66">
        <v>107196.14</v>
      </c>
      <c r="P13" s="67">
        <v>8961</v>
      </c>
      <c r="Q13" s="60">
        <f>K13+M13+O13</f>
        <v>223767.87</v>
      </c>
      <c r="R13" s="61">
        <f>L13+N13+P13</f>
        <v>18941</v>
      </c>
      <c r="S13" s="62">
        <f>R13/I13</f>
        <v>124.61184210526316</v>
      </c>
      <c r="T13" s="63">
        <v>29113</v>
      </c>
      <c r="U13" s="64">
        <f>IF(T13&lt;&gt;0,-(T13-R13)/T13,"")</f>
        <v>-0.3493971765190808</v>
      </c>
      <c r="V13" s="73">
        <v>609461.56</v>
      </c>
      <c r="W13" s="74">
        <v>55699</v>
      </c>
      <c r="X13" s="62">
        <f>W13/I13</f>
        <v>366.4407894736842</v>
      </c>
      <c r="Y13" s="81">
        <v>55699</v>
      </c>
      <c r="Z13" s="84">
        <f>IF(Y13&lt;&gt;0,-(Y13-W13)/Y13,"")</f>
        <v>0</v>
      </c>
      <c r="AA13" s="78">
        <v>8639079.44</v>
      </c>
      <c r="AB13" s="79">
        <v>797665</v>
      </c>
      <c r="AC13" s="69">
        <v>2461</v>
      </c>
      <c r="AD13" s="28"/>
    </row>
    <row r="14" spans="1:30" s="29" customFormat="1" ht="11.25">
      <c r="A14" s="31">
        <v>8</v>
      </c>
      <c r="B14" s="30"/>
      <c r="C14" s="49" t="s">
        <v>87</v>
      </c>
      <c r="D14" s="51" t="s">
        <v>87</v>
      </c>
      <c r="E14" s="65">
        <v>42489</v>
      </c>
      <c r="F14" s="52" t="s">
        <v>5</v>
      </c>
      <c r="G14" s="53">
        <v>300</v>
      </c>
      <c r="H14" s="53">
        <v>182</v>
      </c>
      <c r="I14" s="71">
        <v>182</v>
      </c>
      <c r="J14" s="54">
        <v>4</v>
      </c>
      <c r="K14" s="66">
        <v>25994.5</v>
      </c>
      <c r="L14" s="67">
        <v>2416</v>
      </c>
      <c r="M14" s="66">
        <v>43470</v>
      </c>
      <c r="N14" s="67">
        <v>4059</v>
      </c>
      <c r="O14" s="66">
        <v>59048.5</v>
      </c>
      <c r="P14" s="67">
        <v>5230</v>
      </c>
      <c r="Q14" s="60">
        <f>K14+M14+O14</f>
        <v>128513</v>
      </c>
      <c r="R14" s="61">
        <f>L14+N14+P14</f>
        <v>11705</v>
      </c>
      <c r="S14" s="62">
        <f>R14/I14</f>
        <v>64.31318681318682</v>
      </c>
      <c r="T14" s="63">
        <v>25234</v>
      </c>
      <c r="U14" s="64">
        <f>IF(T14&lt;&gt;0,-(T14-R14)/T14,"")</f>
        <v>-0.5361417135610684</v>
      </c>
      <c r="V14" s="73">
        <v>516010.95</v>
      </c>
      <c r="W14" s="74">
        <v>48910</v>
      </c>
      <c r="X14" s="62">
        <f>W14/I14</f>
        <v>268.7362637362637</v>
      </c>
      <c r="Y14" s="81">
        <v>48910</v>
      </c>
      <c r="Z14" s="84">
        <f>IF(Y14&lt;&gt;0,-(Y14-W14)/Y14,"")</f>
        <v>0</v>
      </c>
      <c r="AA14" s="78">
        <v>2257441.2</v>
      </c>
      <c r="AB14" s="79">
        <v>217124</v>
      </c>
      <c r="AC14" s="69">
        <v>2512</v>
      </c>
      <c r="AD14" s="28"/>
    </row>
    <row r="15" spans="1:30" s="29" customFormat="1" ht="11.25">
      <c r="A15" s="31">
        <v>9</v>
      </c>
      <c r="B15" s="30"/>
      <c r="C15" s="50" t="s">
        <v>112</v>
      </c>
      <c r="D15" s="55" t="s">
        <v>111</v>
      </c>
      <c r="E15" s="85">
        <v>42503</v>
      </c>
      <c r="F15" s="52" t="s">
        <v>42</v>
      </c>
      <c r="G15" s="56">
        <v>72</v>
      </c>
      <c r="H15" s="56">
        <v>72</v>
      </c>
      <c r="I15" s="71">
        <v>72</v>
      </c>
      <c r="J15" s="54">
        <v>2</v>
      </c>
      <c r="K15" s="66">
        <v>23137</v>
      </c>
      <c r="L15" s="67">
        <v>1550</v>
      </c>
      <c r="M15" s="66">
        <v>36389</v>
      </c>
      <c r="N15" s="67">
        <v>2413</v>
      </c>
      <c r="O15" s="66">
        <v>33930</v>
      </c>
      <c r="P15" s="67">
        <v>2344</v>
      </c>
      <c r="Q15" s="60">
        <f>K15+M15+O15</f>
        <v>93456</v>
      </c>
      <c r="R15" s="61">
        <f>L15+N15+P15</f>
        <v>6307</v>
      </c>
      <c r="S15" s="62">
        <f>R15/I15</f>
        <v>87.59722222222223</v>
      </c>
      <c r="T15" s="63">
        <v>10500</v>
      </c>
      <c r="U15" s="64">
        <f>IF(T15&lt;&gt;0,-(T15-R15)/T15,"")</f>
        <v>-0.3993333333333333</v>
      </c>
      <c r="V15" s="73">
        <v>266573</v>
      </c>
      <c r="W15" s="75">
        <v>19610</v>
      </c>
      <c r="X15" s="62">
        <f>W15/I15</f>
        <v>272.3611111111111</v>
      </c>
      <c r="Y15" s="57">
        <v>19610</v>
      </c>
      <c r="Z15" s="84">
        <f>IF(Y15&lt;&gt;0,-(Y15-W15)/Y15,"")</f>
        <v>0</v>
      </c>
      <c r="AA15" s="76">
        <v>360029</v>
      </c>
      <c r="AB15" s="77">
        <v>25917</v>
      </c>
      <c r="AC15" s="69">
        <v>2535</v>
      </c>
      <c r="AD15" s="28"/>
    </row>
    <row r="16" spans="1:30" s="29" customFormat="1" ht="11.25">
      <c r="A16" s="31">
        <v>10</v>
      </c>
      <c r="B16" s="30"/>
      <c r="C16" s="50" t="s">
        <v>84</v>
      </c>
      <c r="D16" s="55" t="s">
        <v>85</v>
      </c>
      <c r="E16" s="85">
        <v>42482</v>
      </c>
      <c r="F16" s="52" t="s">
        <v>42</v>
      </c>
      <c r="G16" s="56">
        <v>300</v>
      </c>
      <c r="H16" s="56">
        <v>41</v>
      </c>
      <c r="I16" s="71">
        <v>41</v>
      </c>
      <c r="J16" s="54">
        <v>5</v>
      </c>
      <c r="K16" s="66">
        <v>12404</v>
      </c>
      <c r="L16" s="67">
        <v>966</v>
      </c>
      <c r="M16" s="66">
        <v>22646</v>
      </c>
      <c r="N16" s="67">
        <v>1656</v>
      </c>
      <c r="O16" s="66">
        <v>24976</v>
      </c>
      <c r="P16" s="67">
        <v>1795</v>
      </c>
      <c r="Q16" s="60">
        <f>K16+M16+O16</f>
        <v>60026</v>
      </c>
      <c r="R16" s="61">
        <f>L16+N16+P16</f>
        <v>4417</v>
      </c>
      <c r="S16" s="62">
        <f>R16/I16</f>
        <v>107.73170731707317</v>
      </c>
      <c r="T16" s="63">
        <v>14923</v>
      </c>
      <c r="U16" s="64">
        <f>IF(T16&lt;&gt;0,-(T16-R16)/T16,"")</f>
        <v>-0.7040139382161764</v>
      </c>
      <c r="V16" s="73">
        <v>317358</v>
      </c>
      <c r="W16" s="75">
        <v>26552</v>
      </c>
      <c r="X16" s="62">
        <f>W16/I16</f>
        <v>647.609756097561</v>
      </c>
      <c r="Y16" s="57">
        <v>26552</v>
      </c>
      <c r="Z16" s="84">
        <f>IF(Y16&lt;&gt;0,-(Y16-W16)/Y16,"")</f>
        <v>0</v>
      </c>
      <c r="AA16" s="76">
        <v>3465254</v>
      </c>
      <c r="AB16" s="77">
        <v>301531</v>
      </c>
      <c r="AC16" s="69">
        <v>2497</v>
      </c>
      <c r="AD16" s="28"/>
    </row>
    <row r="17" spans="1:30" s="29" customFormat="1" ht="11.25">
      <c r="A17" s="31">
        <v>11</v>
      </c>
      <c r="B17" s="30"/>
      <c r="C17" s="49" t="s">
        <v>96</v>
      </c>
      <c r="D17" s="51" t="s">
        <v>96</v>
      </c>
      <c r="E17" s="65">
        <v>42496</v>
      </c>
      <c r="F17" s="52" t="s">
        <v>5</v>
      </c>
      <c r="G17" s="53">
        <v>188</v>
      </c>
      <c r="H17" s="53">
        <v>111</v>
      </c>
      <c r="I17" s="71">
        <v>111</v>
      </c>
      <c r="J17" s="54">
        <v>3</v>
      </c>
      <c r="K17" s="66">
        <v>10969</v>
      </c>
      <c r="L17" s="67">
        <v>1039</v>
      </c>
      <c r="M17" s="66">
        <v>15205.5</v>
      </c>
      <c r="N17" s="67">
        <v>1403</v>
      </c>
      <c r="O17" s="66">
        <v>21453</v>
      </c>
      <c r="P17" s="67">
        <v>1966</v>
      </c>
      <c r="Q17" s="60">
        <f>K17+M17+O17</f>
        <v>47627.5</v>
      </c>
      <c r="R17" s="61">
        <f>L17+N17+P17</f>
        <v>4408</v>
      </c>
      <c r="S17" s="62">
        <f>R17/I17</f>
        <v>39.711711711711715</v>
      </c>
      <c r="T17" s="63">
        <v>13905</v>
      </c>
      <c r="U17" s="64">
        <f>IF(T17&lt;&gt;0,-(T17-R17)/T17,"")</f>
        <v>-0.6829917295936714</v>
      </c>
      <c r="V17" s="73">
        <v>277118.01</v>
      </c>
      <c r="W17" s="74">
        <v>27135</v>
      </c>
      <c r="X17" s="62">
        <f>W17/I17</f>
        <v>244.45945945945945</v>
      </c>
      <c r="Y17" s="81">
        <v>27135</v>
      </c>
      <c r="Z17" s="84">
        <f>IF(Y17&lt;&gt;0,-(Y17-W17)/Y17,"")</f>
        <v>0</v>
      </c>
      <c r="AA17" s="78">
        <v>768615.6</v>
      </c>
      <c r="AB17" s="79">
        <v>75367</v>
      </c>
      <c r="AC17" s="69">
        <v>2522</v>
      </c>
      <c r="AD17" s="28"/>
    </row>
    <row r="18" spans="1:30" s="29" customFormat="1" ht="11.25">
      <c r="A18" s="31">
        <v>12</v>
      </c>
      <c r="B18" s="30"/>
      <c r="C18" s="50" t="s">
        <v>109</v>
      </c>
      <c r="D18" s="55" t="s">
        <v>110</v>
      </c>
      <c r="E18" s="85">
        <v>42503</v>
      </c>
      <c r="F18" s="52" t="s">
        <v>4</v>
      </c>
      <c r="G18" s="56">
        <v>125</v>
      </c>
      <c r="H18" s="56">
        <v>84</v>
      </c>
      <c r="I18" s="71">
        <v>84</v>
      </c>
      <c r="J18" s="54">
        <v>2</v>
      </c>
      <c r="K18" s="66">
        <v>9857.5</v>
      </c>
      <c r="L18" s="67">
        <v>901</v>
      </c>
      <c r="M18" s="66">
        <v>16282.13</v>
      </c>
      <c r="N18" s="67">
        <v>1474</v>
      </c>
      <c r="O18" s="66">
        <v>19648.5</v>
      </c>
      <c r="P18" s="67">
        <v>1724</v>
      </c>
      <c r="Q18" s="60">
        <f>K18+M18+O18</f>
        <v>45788.13</v>
      </c>
      <c r="R18" s="61">
        <f>L18+N18+P18</f>
        <v>4099</v>
      </c>
      <c r="S18" s="62">
        <f>R18/I18</f>
        <v>48.79761904761905</v>
      </c>
      <c r="T18" s="63">
        <v>9933</v>
      </c>
      <c r="U18" s="64">
        <f>IF(T18&lt;&gt;0,-(T18-R18)/T18,"")</f>
        <v>-0.5873351454746804</v>
      </c>
      <c r="V18" s="73">
        <v>191904.33</v>
      </c>
      <c r="W18" s="74">
        <v>18612</v>
      </c>
      <c r="X18" s="62">
        <f>W18/I18</f>
        <v>221.57142857142858</v>
      </c>
      <c r="Y18" s="57">
        <v>18612</v>
      </c>
      <c r="Z18" s="84">
        <f>IF(Y18&lt;&gt;0,-(Y18-W18)/Y18,"")</f>
        <v>0</v>
      </c>
      <c r="AA18" s="76">
        <v>237692.46</v>
      </c>
      <c r="AB18" s="77">
        <v>22711</v>
      </c>
      <c r="AC18" s="69">
        <v>2532</v>
      </c>
      <c r="AD18" s="28"/>
    </row>
    <row r="19" spans="1:30" s="29" customFormat="1" ht="11.25">
      <c r="A19" s="31">
        <v>13</v>
      </c>
      <c r="B19" s="92" t="s">
        <v>27</v>
      </c>
      <c r="C19" s="49" t="s">
        <v>117</v>
      </c>
      <c r="D19" s="51" t="s">
        <v>116</v>
      </c>
      <c r="E19" s="65">
        <v>42510</v>
      </c>
      <c r="F19" s="52" t="s">
        <v>46</v>
      </c>
      <c r="G19" s="53">
        <v>75</v>
      </c>
      <c r="H19" s="53">
        <v>75</v>
      </c>
      <c r="I19" s="71">
        <v>75</v>
      </c>
      <c r="J19" s="54">
        <v>1</v>
      </c>
      <c r="K19" s="66">
        <v>9808.75</v>
      </c>
      <c r="L19" s="67">
        <v>944</v>
      </c>
      <c r="M19" s="66">
        <v>15347</v>
      </c>
      <c r="N19" s="67">
        <v>1452</v>
      </c>
      <c r="O19" s="66">
        <v>17945</v>
      </c>
      <c r="P19" s="67">
        <v>1676</v>
      </c>
      <c r="Q19" s="60">
        <f>K19+M19+O19</f>
        <v>43100.75</v>
      </c>
      <c r="R19" s="61">
        <f>L19+N19+P19</f>
        <v>4072</v>
      </c>
      <c r="S19" s="62">
        <f>R19/I19</f>
        <v>54.29333333333334</v>
      </c>
      <c r="T19" s="63"/>
      <c r="U19" s="64"/>
      <c r="V19" s="73"/>
      <c r="W19" s="75"/>
      <c r="X19" s="62"/>
      <c r="Y19" s="81"/>
      <c r="Z19" s="84"/>
      <c r="AA19" s="76">
        <v>43100.75</v>
      </c>
      <c r="AB19" s="77">
        <v>4072</v>
      </c>
      <c r="AC19" s="69">
        <v>2539</v>
      </c>
      <c r="AD19" s="28"/>
    </row>
    <row r="20" spans="1:30" s="29" customFormat="1" ht="11.25">
      <c r="A20" s="31">
        <v>14</v>
      </c>
      <c r="B20" s="92" t="s">
        <v>27</v>
      </c>
      <c r="C20" s="49" t="s">
        <v>119</v>
      </c>
      <c r="D20" s="51" t="s">
        <v>118</v>
      </c>
      <c r="E20" s="65">
        <v>42510</v>
      </c>
      <c r="F20" s="52" t="s">
        <v>46</v>
      </c>
      <c r="G20" s="53">
        <v>38</v>
      </c>
      <c r="H20" s="53">
        <v>38</v>
      </c>
      <c r="I20" s="71">
        <v>38</v>
      </c>
      <c r="J20" s="54">
        <v>1</v>
      </c>
      <c r="K20" s="66">
        <v>8988.5</v>
      </c>
      <c r="L20" s="67">
        <v>601</v>
      </c>
      <c r="M20" s="66">
        <v>14481</v>
      </c>
      <c r="N20" s="67">
        <v>962</v>
      </c>
      <c r="O20" s="66">
        <v>17548</v>
      </c>
      <c r="P20" s="67">
        <v>1206</v>
      </c>
      <c r="Q20" s="60">
        <f>K20+M20+O20</f>
        <v>41017.5</v>
      </c>
      <c r="R20" s="61">
        <f>L20+N20+P20</f>
        <v>2769</v>
      </c>
      <c r="S20" s="62">
        <f>R20/I20</f>
        <v>72.86842105263158</v>
      </c>
      <c r="T20" s="63"/>
      <c r="U20" s="64"/>
      <c r="V20" s="73"/>
      <c r="W20" s="75"/>
      <c r="X20" s="62"/>
      <c r="Y20" s="81"/>
      <c r="Z20" s="84"/>
      <c r="AA20" s="76">
        <v>41017.5</v>
      </c>
      <c r="AB20" s="77">
        <v>2769</v>
      </c>
      <c r="AC20" s="69">
        <v>2511</v>
      </c>
      <c r="AD20" s="28"/>
    </row>
    <row r="21" spans="1:30" s="29" customFormat="1" ht="11.25">
      <c r="A21" s="31">
        <v>15</v>
      </c>
      <c r="B21" s="30"/>
      <c r="C21" s="49" t="s">
        <v>74</v>
      </c>
      <c r="D21" s="51" t="s">
        <v>74</v>
      </c>
      <c r="E21" s="65">
        <v>42475</v>
      </c>
      <c r="F21" s="52" t="s">
        <v>5</v>
      </c>
      <c r="G21" s="53">
        <v>151</v>
      </c>
      <c r="H21" s="53">
        <v>33</v>
      </c>
      <c r="I21" s="71">
        <v>33</v>
      </c>
      <c r="J21" s="54">
        <v>6</v>
      </c>
      <c r="K21" s="66">
        <v>4348</v>
      </c>
      <c r="L21" s="67">
        <v>325</v>
      </c>
      <c r="M21" s="66">
        <v>10900.5</v>
      </c>
      <c r="N21" s="67">
        <v>856</v>
      </c>
      <c r="O21" s="66">
        <v>19364.4</v>
      </c>
      <c r="P21" s="67">
        <v>1440</v>
      </c>
      <c r="Q21" s="60">
        <f>K21+M21+O21</f>
        <v>34612.9</v>
      </c>
      <c r="R21" s="61">
        <f>L21+N21+P21</f>
        <v>2621</v>
      </c>
      <c r="S21" s="62">
        <f>R21/I21</f>
        <v>79.42424242424242</v>
      </c>
      <c r="T21" s="63">
        <v>3855</v>
      </c>
      <c r="U21" s="64">
        <f>IF(T21&lt;&gt;0,-(T21-R21)/T21,"")</f>
        <v>-0.3201037613488975</v>
      </c>
      <c r="V21" s="73">
        <v>87073.55</v>
      </c>
      <c r="W21" s="74">
        <v>7308</v>
      </c>
      <c r="X21" s="62">
        <f>W21/I21</f>
        <v>221.45454545454547</v>
      </c>
      <c r="Y21" s="81">
        <v>7308</v>
      </c>
      <c r="Z21" s="84">
        <f>IF(Y21&lt;&gt;0,-(Y21-W21)/Y21,"")</f>
        <v>0</v>
      </c>
      <c r="AA21" s="95">
        <v>1107344.38</v>
      </c>
      <c r="AB21" s="96">
        <v>96453</v>
      </c>
      <c r="AC21" s="69">
        <v>2492</v>
      </c>
      <c r="AD21" s="28"/>
    </row>
    <row r="22" spans="1:30" s="29" customFormat="1" ht="11.25">
      <c r="A22" s="31">
        <v>16</v>
      </c>
      <c r="B22" s="30"/>
      <c r="C22" s="49" t="s">
        <v>101</v>
      </c>
      <c r="D22" s="51" t="s">
        <v>102</v>
      </c>
      <c r="E22" s="65">
        <v>42496</v>
      </c>
      <c r="F22" s="52" t="s">
        <v>29</v>
      </c>
      <c r="G22" s="53">
        <v>21</v>
      </c>
      <c r="H22" s="53">
        <v>21</v>
      </c>
      <c r="I22" s="71">
        <v>11</v>
      </c>
      <c r="J22" s="54">
        <v>3</v>
      </c>
      <c r="K22" s="66">
        <v>8054.5</v>
      </c>
      <c r="L22" s="67">
        <v>478</v>
      </c>
      <c r="M22" s="66">
        <v>11546.5</v>
      </c>
      <c r="N22" s="67">
        <v>642</v>
      </c>
      <c r="O22" s="66">
        <v>13516.5</v>
      </c>
      <c r="P22" s="67">
        <v>769</v>
      </c>
      <c r="Q22" s="60">
        <f>K22+M22+O22</f>
        <v>33117.5</v>
      </c>
      <c r="R22" s="61">
        <f>L22+N22+P22</f>
        <v>1889</v>
      </c>
      <c r="S22" s="62">
        <f>R22/I22</f>
        <v>171.72727272727272</v>
      </c>
      <c r="T22" s="63">
        <v>2851</v>
      </c>
      <c r="U22" s="64">
        <f>IF(T22&lt;&gt;0,-(T22-R22)/T22,"")</f>
        <v>-0.3374254647492108</v>
      </c>
      <c r="V22" s="73">
        <v>86238</v>
      </c>
      <c r="W22" s="74">
        <v>5325</v>
      </c>
      <c r="X22" s="62">
        <f>W22/I22</f>
        <v>484.09090909090907</v>
      </c>
      <c r="Y22" s="81">
        <v>5325</v>
      </c>
      <c r="Z22" s="84">
        <f>IF(Y22&lt;&gt;0,-(Y22-W22)/Y22,"")</f>
        <v>0</v>
      </c>
      <c r="AA22" s="95">
        <v>213832.5</v>
      </c>
      <c r="AB22" s="96">
        <v>13407</v>
      </c>
      <c r="AC22" s="69">
        <v>2519</v>
      </c>
      <c r="AD22" s="28"/>
    </row>
    <row r="23" spans="1:30" s="29" customFormat="1" ht="11.25">
      <c r="A23" s="31">
        <v>17</v>
      </c>
      <c r="B23" s="30"/>
      <c r="C23" s="49" t="s">
        <v>76</v>
      </c>
      <c r="D23" s="51" t="s">
        <v>78</v>
      </c>
      <c r="E23" s="65">
        <v>42482</v>
      </c>
      <c r="F23" s="52" t="s">
        <v>46</v>
      </c>
      <c r="G23" s="53">
        <v>185</v>
      </c>
      <c r="H23" s="53">
        <v>28</v>
      </c>
      <c r="I23" s="71">
        <v>28</v>
      </c>
      <c r="J23" s="54">
        <v>5</v>
      </c>
      <c r="K23" s="66">
        <v>5523.5</v>
      </c>
      <c r="L23" s="67">
        <v>595</v>
      </c>
      <c r="M23" s="66">
        <v>9901.5</v>
      </c>
      <c r="N23" s="67">
        <v>737</v>
      </c>
      <c r="O23" s="66">
        <v>13756.5</v>
      </c>
      <c r="P23" s="67">
        <v>1014</v>
      </c>
      <c r="Q23" s="60">
        <f>K23+M23+O23</f>
        <v>29181.5</v>
      </c>
      <c r="R23" s="61">
        <f>L23+N23+P23</f>
        <v>2346</v>
      </c>
      <c r="S23" s="62">
        <f>R23/I23</f>
        <v>83.78571428571429</v>
      </c>
      <c r="T23" s="63">
        <v>4385</v>
      </c>
      <c r="U23" s="64">
        <f>IF(T23&lt;&gt;0,-(T23-R23)/T23,"")</f>
        <v>-0.46499429874572407</v>
      </c>
      <c r="V23" s="73">
        <v>77401</v>
      </c>
      <c r="W23" s="75">
        <v>6360</v>
      </c>
      <c r="X23" s="62">
        <f>W23/I23</f>
        <v>227.14285714285714</v>
      </c>
      <c r="Y23" s="81">
        <v>6360</v>
      </c>
      <c r="Z23" s="84">
        <f>IF(Y23&lt;&gt;0,-(Y23-W23)/Y23,"")</f>
        <v>0</v>
      </c>
      <c r="AA23" s="76">
        <v>1157101.6</v>
      </c>
      <c r="AB23" s="77">
        <v>99495</v>
      </c>
      <c r="AC23" s="69">
        <v>2505</v>
      </c>
      <c r="AD23" s="28"/>
    </row>
    <row r="24" spans="1:30" s="29" customFormat="1" ht="11.25">
      <c r="A24" s="31">
        <v>18</v>
      </c>
      <c r="B24" s="30"/>
      <c r="C24" s="49" t="s">
        <v>98</v>
      </c>
      <c r="D24" s="51" t="s">
        <v>99</v>
      </c>
      <c r="E24" s="65">
        <v>42496</v>
      </c>
      <c r="F24" s="52" t="s">
        <v>44</v>
      </c>
      <c r="G24" s="53">
        <v>57</v>
      </c>
      <c r="H24" s="53">
        <v>10</v>
      </c>
      <c r="I24" s="71">
        <v>10</v>
      </c>
      <c r="J24" s="54">
        <v>3</v>
      </c>
      <c r="K24" s="66">
        <v>2911</v>
      </c>
      <c r="L24" s="67">
        <v>164</v>
      </c>
      <c r="M24" s="66">
        <v>7324</v>
      </c>
      <c r="N24" s="67">
        <v>392</v>
      </c>
      <c r="O24" s="66">
        <v>9020</v>
      </c>
      <c r="P24" s="67">
        <v>486</v>
      </c>
      <c r="Q24" s="60">
        <f>K24+M24+O24</f>
        <v>19255</v>
      </c>
      <c r="R24" s="61">
        <f>L24+N24+P24</f>
        <v>1042</v>
      </c>
      <c r="S24" s="62">
        <f>R24/I24</f>
        <v>104.2</v>
      </c>
      <c r="T24" s="63">
        <v>2585</v>
      </c>
      <c r="U24" s="64">
        <f>IF(T24&lt;&gt;0,-(T24-R24)/T24,"")</f>
        <v>-0.5969052224371373</v>
      </c>
      <c r="V24" s="73">
        <v>67170.8</v>
      </c>
      <c r="W24" s="74">
        <v>4462</v>
      </c>
      <c r="X24" s="62">
        <f>W24/I24</f>
        <v>446.2</v>
      </c>
      <c r="Y24" s="81">
        <v>4462</v>
      </c>
      <c r="Z24" s="84">
        <f>IF(Y24&lt;&gt;0,-(Y24-W24)/Y24,"")</f>
        <v>0</v>
      </c>
      <c r="AA24" s="95">
        <v>209220.48</v>
      </c>
      <c r="AB24" s="96">
        <v>14279</v>
      </c>
      <c r="AC24" s="69">
        <v>2521</v>
      </c>
      <c r="AD24" s="28"/>
    </row>
    <row r="25" spans="1:30" s="29" customFormat="1" ht="11.25">
      <c r="A25" s="31">
        <v>19</v>
      </c>
      <c r="B25" s="30"/>
      <c r="C25" s="49" t="s">
        <v>92</v>
      </c>
      <c r="D25" s="51" t="s">
        <v>93</v>
      </c>
      <c r="E25" s="65">
        <v>42489</v>
      </c>
      <c r="F25" s="52" t="s">
        <v>1</v>
      </c>
      <c r="G25" s="53">
        <v>115</v>
      </c>
      <c r="H25" s="53">
        <v>11</v>
      </c>
      <c r="I25" s="71">
        <v>11</v>
      </c>
      <c r="J25" s="54">
        <v>4</v>
      </c>
      <c r="K25" s="66">
        <v>3904.5</v>
      </c>
      <c r="L25" s="67">
        <v>210</v>
      </c>
      <c r="M25" s="66">
        <v>7231.5</v>
      </c>
      <c r="N25" s="67">
        <v>364</v>
      </c>
      <c r="O25" s="66">
        <v>7031</v>
      </c>
      <c r="P25" s="67">
        <v>395</v>
      </c>
      <c r="Q25" s="60">
        <f>K25+M25+O25</f>
        <v>18167</v>
      </c>
      <c r="R25" s="61">
        <f>L25+N25+P25</f>
        <v>969</v>
      </c>
      <c r="S25" s="62">
        <f>R25/I25</f>
        <v>88.0909090909091</v>
      </c>
      <c r="T25" s="63">
        <v>2581</v>
      </c>
      <c r="U25" s="64">
        <f>IF(T25&lt;&gt;0,-(T25-R25)/T25,"")</f>
        <v>-0.6245641224331654</v>
      </c>
      <c r="V25" s="73">
        <v>77499.26</v>
      </c>
      <c r="W25" s="74">
        <v>5037</v>
      </c>
      <c r="X25" s="62">
        <f>W25/I25</f>
        <v>457.90909090909093</v>
      </c>
      <c r="Y25" s="81">
        <v>5037</v>
      </c>
      <c r="Z25" s="84">
        <f>IF(Y25&lt;&gt;0,-(Y25-W25)/Y25,"")</f>
        <v>0</v>
      </c>
      <c r="AA25" s="93">
        <v>496775.3</v>
      </c>
      <c r="AB25" s="94">
        <v>36161</v>
      </c>
      <c r="AC25" s="69">
        <v>2515</v>
      </c>
      <c r="AD25" s="28"/>
    </row>
    <row r="26" spans="1:30" s="29" customFormat="1" ht="11.25">
      <c r="A26" s="31">
        <v>20</v>
      </c>
      <c r="B26" s="30"/>
      <c r="C26" s="50" t="s">
        <v>50</v>
      </c>
      <c r="D26" s="55" t="s">
        <v>50</v>
      </c>
      <c r="E26" s="85">
        <v>42440</v>
      </c>
      <c r="F26" s="52" t="s">
        <v>42</v>
      </c>
      <c r="G26" s="56">
        <v>317</v>
      </c>
      <c r="H26" s="56">
        <v>8</v>
      </c>
      <c r="I26" s="71">
        <v>8</v>
      </c>
      <c r="J26" s="54">
        <v>11</v>
      </c>
      <c r="K26" s="66">
        <v>1930</v>
      </c>
      <c r="L26" s="67">
        <v>142</v>
      </c>
      <c r="M26" s="66">
        <v>4478</v>
      </c>
      <c r="N26" s="67">
        <v>330</v>
      </c>
      <c r="O26" s="66">
        <v>7536</v>
      </c>
      <c r="P26" s="67">
        <v>565</v>
      </c>
      <c r="Q26" s="60">
        <f>K26+M26+O26</f>
        <v>13944</v>
      </c>
      <c r="R26" s="61">
        <f>L26+N26+P26</f>
        <v>1037</v>
      </c>
      <c r="S26" s="62">
        <f>R26/I26</f>
        <v>129.625</v>
      </c>
      <c r="T26" s="63">
        <v>2765</v>
      </c>
      <c r="U26" s="64">
        <f>IF(T26&lt;&gt;0,-(T26-R26)/T26,"")</f>
        <v>-0.6249547920433997</v>
      </c>
      <c r="V26" s="73">
        <v>66688</v>
      </c>
      <c r="W26" s="75">
        <v>5142</v>
      </c>
      <c r="X26" s="62">
        <f>W26/I26</f>
        <v>642.75</v>
      </c>
      <c r="Y26" s="57">
        <v>5142</v>
      </c>
      <c r="Z26" s="84">
        <f>IF(Y26&lt;&gt;0,-(Y26-W26)/Y26,"")</f>
        <v>0</v>
      </c>
      <c r="AA26" s="97">
        <v>16474015</v>
      </c>
      <c r="AB26" s="98">
        <v>1411237</v>
      </c>
      <c r="AC26" s="69">
        <v>2449</v>
      </c>
      <c r="AD26" s="28"/>
    </row>
    <row r="27" spans="1:30" s="29" customFormat="1" ht="11.25">
      <c r="A27" s="31">
        <v>21</v>
      </c>
      <c r="B27" s="92" t="s">
        <v>27</v>
      </c>
      <c r="C27" s="49" t="s">
        <v>125</v>
      </c>
      <c r="D27" s="51" t="s">
        <v>124</v>
      </c>
      <c r="E27" s="65">
        <v>42510</v>
      </c>
      <c r="F27" s="52" t="s">
        <v>5</v>
      </c>
      <c r="G27" s="53">
        <v>18</v>
      </c>
      <c r="H27" s="53">
        <v>18</v>
      </c>
      <c r="I27" s="71">
        <v>18</v>
      </c>
      <c r="J27" s="54">
        <v>1</v>
      </c>
      <c r="K27" s="66">
        <v>2655.5</v>
      </c>
      <c r="L27" s="67">
        <v>189</v>
      </c>
      <c r="M27" s="66">
        <v>4351.5</v>
      </c>
      <c r="N27" s="67">
        <v>313</v>
      </c>
      <c r="O27" s="66">
        <v>4764</v>
      </c>
      <c r="P27" s="67">
        <v>335</v>
      </c>
      <c r="Q27" s="60">
        <f>K27+M27+O27</f>
        <v>11771</v>
      </c>
      <c r="R27" s="61">
        <f>L27+N27+P27</f>
        <v>837</v>
      </c>
      <c r="S27" s="62">
        <f>R27/I27</f>
        <v>46.5</v>
      </c>
      <c r="T27" s="63"/>
      <c r="U27" s="64"/>
      <c r="V27" s="73"/>
      <c r="W27" s="74"/>
      <c r="X27" s="62"/>
      <c r="Y27" s="81"/>
      <c r="Z27" s="84"/>
      <c r="AA27" s="95">
        <v>11771</v>
      </c>
      <c r="AB27" s="96">
        <v>837</v>
      </c>
      <c r="AC27" s="69">
        <v>2541</v>
      </c>
      <c r="AD27" s="28"/>
    </row>
    <row r="28" spans="1:30" s="29" customFormat="1" ht="11.25">
      <c r="A28" s="31">
        <v>22</v>
      </c>
      <c r="B28" s="92" t="s">
        <v>27</v>
      </c>
      <c r="C28" s="49" t="s">
        <v>122</v>
      </c>
      <c r="D28" s="58" t="s">
        <v>123</v>
      </c>
      <c r="E28" s="65">
        <v>42510</v>
      </c>
      <c r="F28" s="52" t="s">
        <v>48</v>
      </c>
      <c r="G28" s="53">
        <v>8</v>
      </c>
      <c r="H28" s="53">
        <v>8</v>
      </c>
      <c r="I28" s="71">
        <v>8</v>
      </c>
      <c r="J28" s="54">
        <v>1</v>
      </c>
      <c r="K28" s="66">
        <v>1521.5</v>
      </c>
      <c r="L28" s="67">
        <v>98</v>
      </c>
      <c r="M28" s="66">
        <v>2928</v>
      </c>
      <c r="N28" s="67">
        <v>175</v>
      </c>
      <c r="O28" s="66">
        <v>4173.5</v>
      </c>
      <c r="P28" s="67">
        <v>236</v>
      </c>
      <c r="Q28" s="60">
        <f>K28+M28+O28</f>
        <v>8623</v>
      </c>
      <c r="R28" s="61">
        <f>L28+N28+P28</f>
        <v>509</v>
      </c>
      <c r="S28" s="62">
        <f>R28/I28</f>
        <v>63.625</v>
      </c>
      <c r="T28" s="63"/>
      <c r="U28" s="64"/>
      <c r="V28" s="73"/>
      <c r="W28" s="74"/>
      <c r="X28" s="62"/>
      <c r="Y28" s="81"/>
      <c r="Z28" s="84"/>
      <c r="AA28" s="78">
        <v>8623</v>
      </c>
      <c r="AB28" s="79">
        <v>509</v>
      </c>
      <c r="AC28" s="69">
        <v>2537</v>
      </c>
      <c r="AD28" s="28"/>
    </row>
    <row r="29" spans="1:30" s="29" customFormat="1" ht="11.25">
      <c r="A29" s="31">
        <v>23</v>
      </c>
      <c r="B29" s="30"/>
      <c r="C29" s="50" t="s">
        <v>70</v>
      </c>
      <c r="D29" s="55" t="s">
        <v>71</v>
      </c>
      <c r="E29" s="85">
        <v>42475</v>
      </c>
      <c r="F29" s="52" t="s">
        <v>42</v>
      </c>
      <c r="G29" s="56">
        <v>259</v>
      </c>
      <c r="H29" s="56">
        <v>9</v>
      </c>
      <c r="I29" s="71">
        <v>9</v>
      </c>
      <c r="J29" s="54">
        <v>6</v>
      </c>
      <c r="K29" s="66">
        <v>400</v>
      </c>
      <c r="L29" s="67">
        <v>44</v>
      </c>
      <c r="M29" s="66">
        <v>2011</v>
      </c>
      <c r="N29" s="67">
        <v>167</v>
      </c>
      <c r="O29" s="66">
        <v>4208</v>
      </c>
      <c r="P29" s="67">
        <v>351</v>
      </c>
      <c r="Q29" s="60">
        <f>K29+M29+O29</f>
        <v>6619</v>
      </c>
      <c r="R29" s="61">
        <f>L29+N29+P29</f>
        <v>562</v>
      </c>
      <c r="S29" s="62">
        <f>R29/I29</f>
        <v>62.44444444444444</v>
      </c>
      <c r="T29" s="63">
        <v>3532</v>
      </c>
      <c r="U29" s="64">
        <f>IF(T29&lt;&gt;0,-(T29-R29)/T29,"")</f>
        <v>-0.8408833522083805</v>
      </c>
      <c r="V29" s="73">
        <v>89250</v>
      </c>
      <c r="W29" s="75">
        <v>7618</v>
      </c>
      <c r="X29" s="62">
        <f>W29/I29</f>
        <v>846.4444444444445</v>
      </c>
      <c r="Y29" s="57">
        <v>7618</v>
      </c>
      <c r="Z29" s="84">
        <f>IF(Y29&lt;&gt;0,-(Y29-W29)/Y29,"")</f>
        <v>0</v>
      </c>
      <c r="AA29" s="76">
        <v>3395416</v>
      </c>
      <c r="AB29" s="77">
        <v>278501</v>
      </c>
      <c r="AC29" s="69">
        <v>2477</v>
      </c>
      <c r="AD29" s="28"/>
    </row>
    <row r="30" spans="1:30" s="29" customFormat="1" ht="11.25">
      <c r="A30" s="31">
        <v>24</v>
      </c>
      <c r="B30" s="30"/>
      <c r="C30" s="49" t="s">
        <v>37</v>
      </c>
      <c r="D30" s="51" t="s">
        <v>37</v>
      </c>
      <c r="E30" s="65">
        <v>42363</v>
      </c>
      <c r="F30" s="52" t="s">
        <v>48</v>
      </c>
      <c r="G30" s="53">
        <v>7</v>
      </c>
      <c r="H30" s="53">
        <v>8</v>
      </c>
      <c r="I30" s="71">
        <v>8</v>
      </c>
      <c r="J30" s="54">
        <v>5</v>
      </c>
      <c r="K30" s="66">
        <v>2464.5</v>
      </c>
      <c r="L30" s="67">
        <v>187</v>
      </c>
      <c r="M30" s="66">
        <v>1842</v>
      </c>
      <c r="N30" s="67">
        <v>128</v>
      </c>
      <c r="O30" s="66">
        <v>2210</v>
      </c>
      <c r="P30" s="67">
        <v>153</v>
      </c>
      <c r="Q30" s="60">
        <f>K30+M30+O30</f>
        <v>6516.5</v>
      </c>
      <c r="R30" s="61">
        <f>L30+N30+P30</f>
        <v>468</v>
      </c>
      <c r="S30" s="62">
        <f>R30/I30</f>
        <v>58.5</v>
      </c>
      <c r="T30" s="63">
        <v>483</v>
      </c>
      <c r="U30" s="64">
        <f>IF(T30&lt;&gt;0,-(T30-R30)/T30,"")</f>
        <v>-0.031055900621118012</v>
      </c>
      <c r="V30" s="73">
        <v>15018.5</v>
      </c>
      <c r="W30" s="74">
        <v>1108</v>
      </c>
      <c r="X30" s="62">
        <f>W30/I30</f>
        <v>138.5</v>
      </c>
      <c r="Y30" s="81">
        <v>1108</v>
      </c>
      <c r="Z30" s="84">
        <f>IF(Y30&lt;&gt;0,-(Y30-W30)/Y30,"")</f>
        <v>0</v>
      </c>
      <c r="AA30" s="82">
        <v>24177.1</v>
      </c>
      <c r="AB30" s="83">
        <v>1920</v>
      </c>
      <c r="AC30" s="69">
        <v>2400</v>
      </c>
      <c r="AD30" s="28"/>
    </row>
    <row r="31" spans="1:30" s="29" customFormat="1" ht="11.25">
      <c r="A31" s="31">
        <v>25</v>
      </c>
      <c r="B31" s="30"/>
      <c r="C31" s="49" t="s">
        <v>79</v>
      </c>
      <c r="D31" s="51" t="s">
        <v>80</v>
      </c>
      <c r="E31" s="65">
        <v>42482</v>
      </c>
      <c r="F31" s="52" t="s">
        <v>44</v>
      </c>
      <c r="G31" s="53">
        <v>86</v>
      </c>
      <c r="H31" s="53">
        <v>3</v>
      </c>
      <c r="I31" s="71">
        <v>3</v>
      </c>
      <c r="J31" s="54">
        <v>5</v>
      </c>
      <c r="K31" s="66">
        <v>1127</v>
      </c>
      <c r="L31" s="67">
        <v>42</v>
      </c>
      <c r="M31" s="66">
        <v>2716</v>
      </c>
      <c r="N31" s="67">
        <v>110</v>
      </c>
      <c r="O31" s="66">
        <v>2529</v>
      </c>
      <c r="P31" s="67">
        <v>98</v>
      </c>
      <c r="Q31" s="60">
        <f>K31+M31+O31</f>
        <v>6372</v>
      </c>
      <c r="R31" s="61">
        <f>L31+N31+P31</f>
        <v>250</v>
      </c>
      <c r="S31" s="62">
        <f>R31/I31</f>
        <v>83.33333333333333</v>
      </c>
      <c r="T31" s="63">
        <v>728</v>
      </c>
      <c r="U31" s="64">
        <f>IF(T31&lt;&gt;0,-(T31-R31)/T31,"")</f>
        <v>-0.6565934065934066</v>
      </c>
      <c r="V31" s="73">
        <v>23285</v>
      </c>
      <c r="W31" s="74">
        <v>1449</v>
      </c>
      <c r="X31" s="62">
        <f>W31/I31</f>
        <v>483</v>
      </c>
      <c r="Y31" s="81">
        <v>1449</v>
      </c>
      <c r="Z31" s="84">
        <f>IF(Y31&lt;&gt;0,-(Y31-W31)/Y31,"")</f>
        <v>0</v>
      </c>
      <c r="AA31" s="95">
        <v>384567.76</v>
      </c>
      <c r="AB31" s="96">
        <v>27034</v>
      </c>
      <c r="AC31" s="69">
        <v>2517</v>
      </c>
      <c r="AD31" s="28"/>
    </row>
    <row r="32" spans="1:30" s="29" customFormat="1" ht="11.25">
      <c r="A32" s="31">
        <v>26</v>
      </c>
      <c r="B32" s="30"/>
      <c r="C32" s="50" t="s">
        <v>51</v>
      </c>
      <c r="D32" s="55" t="s">
        <v>52</v>
      </c>
      <c r="E32" s="85">
        <v>42447</v>
      </c>
      <c r="F32" s="52" t="s">
        <v>4</v>
      </c>
      <c r="G32" s="56">
        <v>273</v>
      </c>
      <c r="H32" s="56">
        <v>5</v>
      </c>
      <c r="I32" s="71">
        <v>5</v>
      </c>
      <c r="J32" s="54">
        <v>10</v>
      </c>
      <c r="K32" s="66">
        <v>1269</v>
      </c>
      <c r="L32" s="67">
        <v>164</v>
      </c>
      <c r="M32" s="66">
        <v>1833.5</v>
      </c>
      <c r="N32" s="67">
        <v>142</v>
      </c>
      <c r="O32" s="66">
        <v>2947</v>
      </c>
      <c r="P32" s="67">
        <v>223</v>
      </c>
      <c r="Q32" s="60">
        <f>K32+M32+O32</f>
        <v>6049.5</v>
      </c>
      <c r="R32" s="61">
        <f>L32+N32+P32</f>
        <v>529</v>
      </c>
      <c r="S32" s="62">
        <f>R32/I32</f>
        <v>105.8</v>
      </c>
      <c r="T32" s="63">
        <v>635</v>
      </c>
      <c r="U32" s="64">
        <f>IF(T32&lt;&gt;0,-(T32-R32)/T32,"")</f>
        <v>-0.16692913385826771</v>
      </c>
      <c r="V32" s="73">
        <v>12206.5</v>
      </c>
      <c r="W32" s="74">
        <v>1085</v>
      </c>
      <c r="X32" s="62">
        <f>W32/I32</f>
        <v>217</v>
      </c>
      <c r="Y32" s="57">
        <v>1085</v>
      </c>
      <c r="Z32" s="84">
        <f>IF(Y32&lt;&gt;0,-(Y32-W32)/Y32,"")</f>
        <v>0</v>
      </c>
      <c r="AA32" s="97">
        <v>4170608.81</v>
      </c>
      <c r="AB32" s="98">
        <v>345434</v>
      </c>
      <c r="AC32" s="69">
        <v>2457</v>
      </c>
      <c r="AD32" s="28"/>
    </row>
    <row r="33" spans="1:30" s="29" customFormat="1" ht="11.25">
      <c r="A33" s="31">
        <v>27</v>
      </c>
      <c r="B33" s="92" t="s">
        <v>27</v>
      </c>
      <c r="C33" s="49" t="s">
        <v>33</v>
      </c>
      <c r="D33" s="51" t="s">
        <v>33</v>
      </c>
      <c r="E33" s="65">
        <v>42510</v>
      </c>
      <c r="F33" s="52" t="s">
        <v>29</v>
      </c>
      <c r="G33" s="53">
        <v>22</v>
      </c>
      <c r="H33" s="53">
        <v>22</v>
      </c>
      <c r="I33" s="71">
        <v>22</v>
      </c>
      <c r="J33" s="54">
        <v>1</v>
      </c>
      <c r="K33" s="66">
        <v>1185</v>
      </c>
      <c r="L33" s="67">
        <v>91</v>
      </c>
      <c r="M33" s="66">
        <v>1748.5</v>
      </c>
      <c r="N33" s="67">
        <v>122</v>
      </c>
      <c r="O33" s="66">
        <v>2697.5</v>
      </c>
      <c r="P33" s="67">
        <v>188</v>
      </c>
      <c r="Q33" s="60">
        <f>K33+M33+O33</f>
        <v>5631</v>
      </c>
      <c r="R33" s="61">
        <f>L33+N33+P33</f>
        <v>401</v>
      </c>
      <c r="S33" s="62">
        <f>R33/I33</f>
        <v>18.227272727272727</v>
      </c>
      <c r="T33" s="63"/>
      <c r="U33" s="64"/>
      <c r="V33" s="73"/>
      <c r="W33" s="74"/>
      <c r="X33" s="62"/>
      <c r="Y33" s="81"/>
      <c r="Z33" s="84"/>
      <c r="AA33" s="78">
        <v>5631</v>
      </c>
      <c r="AB33" s="79">
        <v>401</v>
      </c>
      <c r="AC33" s="69">
        <v>2529</v>
      </c>
      <c r="AD33" s="28"/>
    </row>
    <row r="34" spans="1:30" s="29" customFormat="1" ht="11.25">
      <c r="A34" s="31">
        <v>28</v>
      </c>
      <c r="B34" s="30"/>
      <c r="C34" s="49" t="s">
        <v>106</v>
      </c>
      <c r="D34" s="58" t="s">
        <v>105</v>
      </c>
      <c r="E34" s="65">
        <v>42503</v>
      </c>
      <c r="F34" s="52" t="s">
        <v>48</v>
      </c>
      <c r="G34" s="53">
        <v>8</v>
      </c>
      <c r="H34" s="53">
        <v>7</v>
      </c>
      <c r="I34" s="71">
        <v>7</v>
      </c>
      <c r="J34" s="54">
        <v>2</v>
      </c>
      <c r="K34" s="66">
        <v>941</v>
      </c>
      <c r="L34" s="67">
        <v>47</v>
      </c>
      <c r="M34" s="66">
        <v>3350</v>
      </c>
      <c r="N34" s="67">
        <v>131</v>
      </c>
      <c r="O34" s="66">
        <v>1272.5</v>
      </c>
      <c r="P34" s="67">
        <v>71</v>
      </c>
      <c r="Q34" s="60">
        <f>K34+M34+O34</f>
        <v>5563.5</v>
      </c>
      <c r="R34" s="61">
        <f>L34+N34+P34</f>
        <v>249</v>
      </c>
      <c r="S34" s="62">
        <f>R34/I34</f>
        <v>35.57142857142857</v>
      </c>
      <c r="T34" s="63">
        <v>362</v>
      </c>
      <c r="U34" s="64">
        <f>IF(T34&lt;&gt;0,-(T34-R34)/T34,"")</f>
        <v>-0.31215469613259667</v>
      </c>
      <c r="V34" s="73">
        <v>13578</v>
      </c>
      <c r="W34" s="74">
        <v>897</v>
      </c>
      <c r="X34" s="62">
        <f>W34/I34</f>
        <v>128.14285714285714</v>
      </c>
      <c r="Y34" s="81">
        <v>897</v>
      </c>
      <c r="Z34" s="84">
        <f>IF(Y34&lt;&gt;0,-(Y34-W34)/Y34,"")</f>
        <v>0</v>
      </c>
      <c r="AA34" s="78">
        <v>19141.5</v>
      </c>
      <c r="AB34" s="79">
        <v>1146</v>
      </c>
      <c r="AC34" s="69">
        <v>2534</v>
      </c>
      <c r="AD34" s="28"/>
    </row>
    <row r="35" spans="1:30" s="29" customFormat="1" ht="11.25">
      <c r="A35" s="31">
        <v>29</v>
      </c>
      <c r="B35" s="30"/>
      <c r="C35" s="49" t="s">
        <v>88</v>
      </c>
      <c r="D35" s="51" t="s">
        <v>89</v>
      </c>
      <c r="E35" s="65">
        <v>42487</v>
      </c>
      <c r="F35" s="52" t="s">
        <v>5</v>
      </c>
      <c r="G35" s="53">
        <v>98</v>
      </c>
      <c r="H35" s="53">
        <v>8</v>
      </c>
      <c r="I35" s="71">
        <v>8</v>
      </c>
      <c r="J35" s="54">
        <v>4</v>
      </c>
      <c r="K35" s="66">
        <v>995.26</v>
      </c>
      <c r="L35" s="67">
        <v>78</v>
      </c>
      <c r="M35" s="66">
        <v>2027</v>
      </c>
      <c r="N35" s="67">
        <v>121</v>
      </c>
      <c r="O35" s="66">
        <v>1612</v>
      </c>
      <c r="P35" s="67">
        <v>109</v>
      </c>
      <c r="Q35" s="60">
        <f>K35+M35+O35</f>
        <v>4634.26</v>
      </c>
      <c r="R35" s="61">
        <f>L35+N35+P35</f>
        <v>308</v>
      </c>
      <c r="S35" s="62">
        <f>R35/I35</f>
        <v>38.5</v>
      </c>
      <c r="T35" s="63">
        <v>1858</v>
      </c>
      <c r="U35" s="64">
        <f>IF(T35&lt;&gt;0,-(T35-R35)/T35,"")</f>
        <v>-0.8342303552206674</v>
      </c>
      <c r="V35" s="73">
        <v>45205.5</v>
      </c>
      <c r="W35" s="74">
        <v>3451</v>
      </c>
      <c r="X35" s="62">
        <f>W35/I35</f>
        <v>431.375</v>
      </c>
      <c r="Y35" s="81">
        <v>3451</v>
      </c>
      <c r="Z35" s="84">
        <f>IF(Y35&lt;&gt;0,-(Y35-W35)/Y35,"")</f>
        <v>0</v>
      </c>
      <c r="AA35" s="95">
        <v>412529.94</v>
      </c>
      <c r="AB35" s="96">
        <v>34351</v>
      </c>
      <c r="AC35" s="69">
        <v>2510</v>
      </c>
      <c r="AD35" s="28"/>
    </row>
    <row r="36" spans="1:30" s="29" customFormat="1" ht="11.25">
      <c r="A36" s="31">
        <v>30</v>
      </c>
      <c r="B36" s="30"/>
      <c r="C36" s="49" t="s">
        <v>60</v>
      </c>
      <c r="D36" s="51" t="s">
        <v>60</v>
      </c>
      <c r="E36" s="65">
        <v>42461</v>
      </c>
      <c r="F36" s="52" t="s">
        <v>1</v>
      </c>
      <c r="G36" s="53">
        <v>200</v>
      </c>
      <c r="H36" s="53">
        <v>11</v>
      </c>
      <c r="I36" s="71">
        <v>11</v>
      </c>
      <c r="J36" s="54">
        <v>8</v>
      </c>
      <c r="K36" s="66">
        <v>1350.5</v>
      </c>
      <c r="L36" s="67">
        <v>140</v>
      </c>
      <c r="M36" s="66">
        <v>927</v>
      </c>
      <c r="N36" s="67">
        <v>78</v>
      </c>
      <c r="O36" s="66">
        <v>1807</v>
      </c>
      <c r="P36" s="67">
        <v>178</v>
      </c>
      <c r="Q36" s="60">
        <f>K36+M36+O36</f>
        <v>4084.5</v>
      </c>
      <c r="R36" s="61">
        <f>L36+N36+P36</f>
        <v>396</v>
      </c>
      <c r="S36" s="62">
        <f>R36/I36</f>
        <v>36</v>
      </c>
      <c r="T36" s="63">
        <v>817</v>
      </c>
      <c r="U36" s="64">
        <f>IF(T36&lt;&gt;0,-(T36-R36)/T36,"")</f>
        <v>-0.5152998776009792</v>
      </c>
      <c r="V36" s="73">
        <v>15645.5</v>
      </c>
      <c r="W36" s="74">
        <v>1559</v>
      </c>
      <c r="X36" s="62">
        <f>W36/I36</f>
        <v>141.72727272727272</v>
      </c>
      <c r="Y36" s="81">
        <v>1559</v>
      </c>
      <c r="Z36" s="84">
        <f>IF(Y36&lt;&gt;0,-(Y36-W36)/Y36,"")</f>
        <v>0</v>
      </c>
      <c r="AA36" s="93">
        <v>1627413.3</v>
      </c>
      <c r="AB36" s="94">
        <v>158869</v>
      </c>
      <c r="AC36" s="69">
        <v>2470</v>
      </c>
      <c r="AD36" s="28"/>
    </row>
    <row r="37" spans="1:30" s="29" customFormat="1" ht="11.25">
      <c r="A37" s="31">
        <v>31</v>
      </c>
      <c r="B37" s="30"/>
      <c r="C37" s="49" t="s">
        <v>108</v>
      </c>
      <c r="D37" s="51" t="s">
        <v>108</v>
      </c>
      <c r="E37" s="65">
        <v>42503</v>
      </c>
      <c r="F37" s="52" t="s">
        <v>45</v>
      </c>
      <c r="G37" s="53">
        <v>53</v>
      </c>
      <c r="H37" s="53">
        <v>19</v>
      </c>
      <c r="I37" s="71">
        <v>19</v>
      </c>
      <c r="J37" s="54">
        <v>2</v>
      </c>
      <c r="K37" s="66">
        <v>753.5</v>
      </c>
      <c r="L37" s="67">
        <v>71</v>
      </c>
      <c r="M37" s="66">
        <v>1063</v>
      </c>
      <c r="N37" s="67">
        <v>94</v>
      </c>
      <c r="O37" s="66">
        <v>1224</v>
      </c>
      <c r="P37" s="67">
        <v>119</v>
      </c>
      <c r="Q37" s="60">
        <f>K37+M37+O37</f>
        <v>3040.5</v>
      </c>
      <c r="R37" s="61">
        <f>L37+N37+P37</f>
        <v>284</v>
      </c>
      <c r="S37" s="62">
        <f>R37/I37</f>
        <v>14.947368421052632</v>
      </c>
      <c r="T37" s="63">
        <v>1340</v>
      </c>
      <c r="U37" s="64">
        <f>IF(T37&lt;&gt;0,-(T37-R37)/T37,"")</f>
        <v>-0.7880597014925373</v>
      </c>
      <c r="V37" s="73">
        <v>25022.5</v>
      </c>
      <c r="W37" s="75">
        <v>2358</v>
      </c>
      <c r="X37" s="62">
        <f>W37/I37</f>
        <v>124.10526315789474</v>
      </c>
      <c r="Y37" s="81">
        <v>2358</v>
      </c>
      <c r="Z37" s="84">
        <f>IF(Y37&lt;&gt;0,-(Y37-W37)/Y37,"")</f>
        <v>0</v>
      </c>
      <c r="AA37" s="76">
        <v>28063</v>
      </c>
      <c r="AB37" s="77">
        <v>2642</v>
      </c>
      <c r="AC37" s="69">
        <v>2536</v>
      </c>
      <c r="AD37" s="28"/>
    </row>
    <row r="38" spans="1:30" s="29" customFormat="1" ht="11.25">
      <c r="A38" s="31">
        <v>32</v>
      </c>
      <c r="B38" s="27"/>
      <c r="C38" s="50" t="s">
        <v>31</v>
      </c>
      <c r="D38" s="55" t="s">
        <v>32</v>
      </c>
      <c r="E38" s="85">
        <v>42090</v>
      </c>
      <c r="F38" s="52" t="s">
        <v>4</v>
      </c>
      <c r="G38" s="56">
        <v>203</v>
      </c>
      <c r="H38" s="56">
        <v>1</v>
      </c>
      <c r="I38" s="71">
        <v>1</v>
      </c>
      <c r="J38" s="54">
        <v>24</v>
      </c>
      <c r="K38" s="66">
        <v>0</v>
      </c>
      <c r="L38" s="67">
        <v>0</v>
      </c>
      <c r="M38" s="66">
        <v>0</v>
      </c>
      <c r="N38" s="67">
        <v>0</v>
      </c>
      <c r="O38" s="66">
        <v>2500</v>
      </c>
      <c r="P38" s="67">
        <v>250</v>
      </c>
      <c r="Q38" s="60">
        <f>K38+M38+O38</f>
        <v>2500</v>
      </c>
      <c r="R38" s="61">
        <f>L38+N38+P38</f>
        <v>250</v>
      </c>
      <c r="S38" s="62">
        <f>R38/I38</f>
        <v>250</v>
      </c>
      <c r="T38" s="63">
        <v>51</v>
      </c>
      <c r="U38" s="64">
        <f>IF(T38&lt;&gt;0,-(T38-R38)/T38,"")</f>
        <v>3.9019607843137254</v>
      </c>
      <c r="V38" s="73">
        <v>750</v>
      </c>
      <c r="W38" s="75">
        <v>51</v>
      </c>
      <c r="X38" s="62">
        <f>W38/I38</f>
        <v>51</v>
      </c>
      <c r="Y38" s="57">
        <v>51</v>
      </c>
      <c r="Z38" s="84">
        <f>IF(Y38&lt;&gt;0,-(Y38-W38)/Y38,"")</f>
        <v>0</v>
      </c>
      <c r="AA38" s="76">
        <v>2511708.79</v>
      </c>
      <c r="AB38" s="77">
        <v>202233</v>
      </c>
      <c r="AC38" s="69">
        <v>2076</v>
      </c>
      <c r="AD38" s="28"/>
    </row>
    <row r="39" spans="1:30" s="29" customFormat="1" ht="11.25">
      <c r="A39" s="31">
        <v>33</v>
      </c>
      <c r="B39" s="30"/>
      <c r="C39" s="49" t="s">
        <v>61</v>
      </c>
      <c r="D39" s="51" t="s">
        <v>63</v>
      </c>
      <c r="E39" s="65">
        <v>42468</v>
      </c>
      <c r="F39" s="52" t="s">
        <v>46</v>
      </c>
      <c r="G39" s="53">
        <v>20</v>
      </c>
      <c r="H39" s="53">
        <v>2</v>
      </c>
      <c r="I39" s="71">
        <v>2</v>
      </c>
      <c r="J39" s="54">
        <v>7</v>
      </c>
      <c r="K39" s="66">
        <v>415</v>
      </c>
      <c r="L39" s="67">
        <v>39</v>
      </c>
      <c r="M39" s="66">
        <v>715</v>
      </c>
      <c r="N39" s="67">
        <v>67</v>
      </c>
      <c r="O39" s="66">
        <v>760</v>
      </c>
      <c r="P39" s="67">
        <v>71</v>
      </c>
      <c r="Q39" s="60">
        <f>K39+M39+O39</f>
        <v>1890</v>
      </c>
      <c r="R39" s="61">
        <f>L39+N39+P39</f>
        <v>177</v>
      </c>
      <c r="S39" s="62">
        <f>R39/I39</f>
        <v>88.5</v>
      </c>
      <c r="T39" s="63">
        <v>400</v>
      </c>
      <c r="U39" s="64">
        <f>IF(T39&lt;&gt;0,-(T39-R39)/T39,"")</f>
        <v>-0.5575</v>
      </c>
      <c r="V39" s="73">
        <v>6676.5</v>
      </c>
      <c r="W39" s="75">
        <v>863</v>
      </c>
      <c r="X39" s="62">
        <f>W39/I39</f>
        <v>431.5</v>
      </c>
      <c r="Y39" s="81">
        <v>863</v>
      </c>
      <c r="Z39" s="84">
        <f>IF(Y39&lt;&gt;0,-(Y39-W39)/Y39,"")</f>
        <v>0</v>
      </c>
      <c r="AA39" s="76">
        <v>374589.77</v>
      </c>
      <c r="AB39" s="77">
        <v>26319</v>
      </c>
      <c r="AC39" s="69">
        <v>2478</v>
      </c>
      <c r="AD39" s="28"/>
    </row>
    <row r="40" spans="1:30" s="29" customFormat="1" ht="11.25">
      <c r="A40" s="31">
        <v>34</v>
      </c>
      <c r="B40" s="30"/>
      <c r="C40" s="49" t="s">
        <v>77</v>
      </c>
      <c r="D40" s="51" t="s">
        <v>77</v>
      </c>
      <c r="E40" s="65">
        <v>42482</v>
      </c>
      <c r="F40" s="52" t="s">
        <v>46</v>
      </c>
      <c r="G40" s="53">
        <v>33</v>
      </c>
      <c r="H40" s="53">
        <v>4</v>
      </c>
      <c r="I40" s="71">
        <v>4</v>
      </c>
      <c r="J40" s="54">
        <v>5</v>
      </c>
      <c r="K40" s="66">
        <v>521</v>
      </c>
      <c r="L40" s="67">
        <v>55</v>
      </c>
      <c r="M40" s="66">
        <v>555</v>
      </c>
      <c r="N40" s="67">
        <v>57</v>
      </c>
      <c r="O40" s="66">
        <v>585</v>
      </c>
      <c r="P40" s="67">
        <v>60</v>
      </c>
      <c r="Q40" s="60">
        <f>K40+M40+O40</f>
        <v>1661</v>
      </c>
      <c r="R40" s="61">
        <f>L40+N40+P40</f>
        <v>172</v>
      </c>
      <c r="S40" s="62">
        <f>R40/I40</f>
        <v>43</v>
      </c>
      <c r="T40" s="63">
        <v>384</v>
      </c>
      <c r="U40" s="64">
        <f>IF(T40&lt;&gt;0,-(T40-R40)/T40,"")</f>
        <v>-0.5520833333333334</v>
      </c>
      <c r="V40" s="73">
        <v>7453</v>
      </c>
      <c r="W40" s="75">
        <v>625</v>
      </c>
      <c r="X40" s="62">
        <f>W40/I40</f>
        <v>156.25</v>
      </c>
      <c r="Y40" s="81">
        <v>625</v>
      </c>
      <c r="Z40" s="84">
        <f>IF(Y40&lt;&gt;0,-(Y40-W40)/Y40,"")</f>
        <v>0</v>
      </c>
      <c r="AA40" s="97">
        <v>144654.4</v>
      </c>
      <c r="AB40" s="98">
        <v>11476</v>
      </c>
      <c r="AC40" s="69">
        <v>2502</v>
      </c>
      <c r="AD40" s="28"/>
    </row>
    <row r="41" spans="1:30" s="29" customFormat="1" ht="11.25">
      <c r="A41" s="31">
        <v>35</v>
      </c>
      <c r="B41" s="30"/>
      <c r="C41" s="49" t="s">
        <v>67</v>
      </c>
      <c r="D41" s="58" t="s">
        <v>68</v>
      </c>
      <c r="E41" s="65">
        <v>42489</v>
      </c>
      <c r="F41" s="52" t="s">
        <v>48</v>
      </c>
      <c r="G41" s="53">
        <v>16</v>
      </c>
      <c r="H41" s="53">
        <v>4</v>
      </c>
      <c r="I41" s="71">
        <v>4</v>
      </c>
      <c r="J41" s="54">
        <v>4</v>
      </c>
      <c r="K41" s="66">
        <v>114</v>
      </c>
      <c r="L41" s="67">
        <v>9</v>
      </c>
      <c r="M41" s="66">
        <v>796.5</v>
      </c>
      <c r="N41" s="67">
        <v>101</v>
      </c>
      <c r="O41" s="66">
        <v>522.5</v>
      </c>
      <c r="P41" s="67">
        <v>72</v>
      </c>
      <c r="Q41" s="60">
        <f>K41+M41+O41</f>
        <v>1433</v>
      </c>
      <c r="R41" s="61">
        <f>L41+N41+P41</f>
        <v>182</v>
      </c>
      <c r="S41" s="62">
        <f>R41/I41</f>
        <v>45.5</v>
      </c>
      <c r="T41" s="63">
        <v>422</v>
      </c>
      <c r="U41" s="64">
        <f>IF(T41&lt;&gt;0,-(T41-R41)/T41,"")</f>
        <v>-0.5687203791469194</v>
      </c>
      <c r="V41" s="73">
        <v>12251.8</v>
      </c>
      <c r="W41" s="74">
        <v>896</v>
      </c>
      <c r="X41" s="62">
        <f>W41/I41</f>
        <v>224</v>
      </c>
      <c r="Y41" s="81">
        <v>896</v>
      </c>
      <c r="Z41" s="84">
        <f>IF(Y41&lt;&gt;0,-(Y41-W41)/Y41,"")</f>
        <v>0</v>
      </c>
      <c r="AA41" s="95">
        <v>64177.9</v>
      </c>
      <c r="AB41" s="96">
        <v>4917</v>
      </c>
      <c r="AC41" s="69">
        <v>2513</v>
      </c>
      <c r="AD41" s="28"/>
    </row>
    <row r="42" spans="1:30" s="29" customFormat="1" ht="11.25">
      <c r="A42" s="31">
        <v>36</v>
      </c>
      <c r="B42" s="30"/>
      <c r="C42" s="49" t="s">
        <v>62</v>
      </c>
      <c r="D42" s="51" t="s">
        <v>62</v>
      </c>
      <c r="E42" s="65">
        <v>42468</v>
      </c>
      <c r="F42" s="52" t="s">
        <v>44</v>
      </c>
      <c r="G42" s="53">
        <v>151</v>
      </c>
      <c r="H42" s="53">
        <v>3</v>
      </c>
      <c r="I42" s="71">
        <v>3</v>
      </c>
      <c r="J42" s="54">
        <v>7</v>
      </c>
      <c r="K42" s="66">
        <v>56</v>
      </c>
      <c r="L42" s="67">
        <v>12</v>
      </c>
      <c r="M42" s="66">
        <v>558</v>
      </c>
      <c r="N42" s="67">
        <v>123</v>
      </c>
      <c r="O42" s="66">
        <v>445</v>
      </c>
      <c r="P42" s="67">
        <v>97</v>
      </c>
      <c r="Q42" s="60">
        <f>K42+M42+O42</f>
        <v>1059</v>
      </c>
      <c r="R42" s="61">
        <f>L42+N42+P42</f>
        <v>232</v>
      </c>
      <c r="S42" s="62">
        <f>R42/I42</f>
        <v>77.33333333333333</v>
      </c>
      <c r="T42" s="63">
        <v>35</v>
      </c>
      <c r="U42" s="64">
        <f>IF(T42&lt;&gt;0,-(T42-R42)/T42,"")</f>
        <v>5.628571428571429</v>
      </c>
      <c r="V42" s="73">
        <v>498</v>
      </c>
      <c r="W42" s="74">
        <v>53</v>
      </c>
      <c r="X42" s="62">
        <f>W42/I42</f>
        <v>17.666666666666668</v>
      </c>
      <c r="Y42" s="81">
        <v>53</v>
      </c>
      <c r="Z42" s="84">
        <f>IF(Y42&lt;&gt;0,-(Y42-W42)/Y42,"")</f>
        <v>0</v>
      </c>
      <c r="AA42" s="78">
        <v>835660.38</v>
      </c>
      <c r="AB42" s="79">
        <v>78980</v>
      </c>
      <c r="AC42" s="69">
        <v>2480</v>
      </c>
      <c r="AD42" s="28"/>
    </row>
    <row r="43" spans="1:30" s="29" customFormat="1" ht="11.25">
      <c r="A43" s="31">
        <v>37</v>
      </c>
      <c r="B43" s="30"/>
      <c r="C43" s="49" t="s">
        <v>72</v>
      </c>
      <c r="D43" s="51" t="s">
        <v>73</v>
      </c>
      <c r="E43" s="65">
        <v>42475</v>
      </c>
      <c r="F43" s="52" t="s">
        <v>1</v>
      </c>
      <c r="G43" s="53">
        <v>150</v>
      </c>
      <c r="H43" s="53">
        <v>1</v>
      </c>
      <c r="I43" s="71">
        <v>1</v>
      </c>
      <c r="J43" s="54">
        <v>6</v>
      </c>
      <c r="K43" s="66">
        <v>226</v>
      </c>
      <c r="L43" s="67">
        <v>21</v>
      </c>
      <c r="M43" s="66">
        <v>409</v>
      </c>
      <c r="N43" s="67">
        <v>34</v>
      </c>
      <c r="O43" s="66">
        <v>403</v>
      </c>
      <c r="P43" s="67">
        <v>31</v>
      </c>
      <c r="Q43" s="60">
        <f>K43+M43+O43</f>
        <v>1038</v>
      </c>
      <c r="R43" s="61">
        <f>L43+N43+P43</f>
        <v>86</v>
      </c>
      <c r="S43" s="62">
        <f>R43/I43</f>
        <v>86</v>
      </c>
      <c r="T43" s="63">
        <v>230</v>
      </c>
      <c r="U43" s="64">
        <f>IF(T43&lt;&gt;0,-(T43-R43)/T43,"")</f>
        <v>-0.6260869565217392</v>
      </c>
      <c r="V43" s="73">
        <v>5699</v>
      </c>
      <c r="W43" s="74">
        <v>423</v>
      </c>
      <c r="X43" s="62">
        <f>W43/I43</f>
        <v>423</v>
      </c>
      <c r="Y43" s="81">
        <v>423</v>
      </c>
      <c r="Z43" s="84">
        <f>IF(Y43&lt;&gt;0,-(Y43-W43)/Y43,"")</f>
        <v>0</v>
      </c>
      <c r="AA43" s="93">
        <v>682449</v>
      </c>
      <c r="AB43" s="94">
        <v>53167</v>
      </c>
      <c r="AC43" s="69">
        <v>2488</v>
      </c>
      <c r="AD43" s="28"/>
    </row>
    <row r="44" spans="1:30" s="29" customFormat="1" ht="11.25">
      <c r="A44" s="31">
        <v>38</v>
      </c>
      <c r="B44" s="30"/>
      <c r="C44" s="50" t="s">
        <v>55</v>
      </c>
      <c r="D44" s="85" t="s">
        <v>56</v>
      </c>
      <c r="E44" s="85">
        <v>42454</v>
      </c>
      <c r="F44" s="52" t="s">
        <v>4</v>
      </c>
      <c r="G44" s="56">
        <v>14</v>
      </c>
      <c r="H44" s="56">
        <v>1</v>
      </c>
      <c r="I44" s="71">
        <v>1</v>
      </c>
      <c r="J44" s="54">
        <v>5</v>
      </c>
      <c r="K44" s="66">
        <v>0</v>
      </c>
      <c r="L44" s="67">
        <v>0</v>
      </c>
      <c r="M44" s="66">
        <v>0</v>
      </c>
      <c r="N44" s="67">
        <v>0</v>
      </c>
      <c r="O44" s="66">
        <v>1000</v>
      </c>
      <c r="P44" s="67">
        <v>100</v>
      </c>
      <c r="Q44" s="60">
        <f>K44+M44+O44</f>
        <v>1000</v>
      </c>
      <c r="R44" s="61">
        <f>L44+N44+P44</f>
        <v>100</v>
      </c>
      <c r="S44" s="62">
        <f>R44/I44</f>
        <v>100</v>
      </c>
      <c r="T44" s="63">
        <v>150</v>
      </c>
      <c r="U44" s="64">
        <f>IF(T44&lt;&gt;0,-(T44-R44)/T44,"")</f>
        <v>-0.3333333333333333</v>
      </c>
      <c r="V44" s="73">
        <v>1500</v>
      </c>
      <c r="W44" s="74">
        <v>150</v>
      </c>
      <c r="X44" s="62">
        <f>W44/I44</f>
        <v>150</v>
      </c>
      <c r="Y44" s="57">
        <v>150</v>
      </c>
      <c r="Z44" s="84">
        <f>IF(Y44&lt;&gt;0,-(Y44-W44)/Y44,"")</f>
        <v>0</v>
      </c>
      <c r="AA44" s="76">
        <v>51851.4</v>
      </c>
      <c r="AB44" s="77">
        <v>3972</v>
      </c>
      <c r="AC44" s="69">
        <v>2466</v>
      </c>
      <c r="AD44" s="28"/>
    </row>
    <row r="45" spans="1:30" s="29" customFormat="1" ht="11.25">
      <c r="A45" s="31">
        <v>39</v>
      </c>
      <c r="B45" s="30"/>
      <c r="C45" s="49" t="s">
        <v>39</v>
      </c>
      <c r="D45" s="51" t="s">
        <v>39</v>
      </c>
      <c r="E45" s="65">
        <v>42363</v>
      </c>
      <c r="F45" s="52" t="s">
        <v>75</v>
      </c>
      <c r="G45" s="53">
        <v>8</v>
      </c>
      <c r="H45" s="53">
        <v>3</v>
      </c>
      <c r="I45" s="71">
        <v>3</v>
      </c>
      <c r="J45" s="54">
        <v>6</v>
      </c>
      <c r="K45" s="66">
        <v>200</v>
      </c>
      <c r="L45" s="67">
        <v>21</v>
      </c>
      <c r="M45" s="66">
        <v>246</v>
      </c>
      <c r="N45" s="67">
        <v>18</v>
      </c>
      <c r="O45" s="66">
        <v>445</v>
      </c>
      <c r="P45" s="67">
        <v>48</v>
      </c>
      <c r="Q45" s="60">
        <f>K45+M45+O45</f>
        <v>891</v>
      </c>
      <c r="R45" s="61">
        <f>L45+N45+P45</f>
        <v>87</v>
      </c>
      <c r="S45" s="62">
        <f>R45/I45</f>
        <v>29</v>
      </c>
      <c r="T45" s="63">
        <v>320</v>
      </c>
      <c r="U45" s="64">
        <f>IF(T45&lt;&gt;0,-(T45-R45)/T45,"")</f>
        <v>-0.728125</v>
      </c>
      <c r="V45" s="73">
        <v>5168.9</v>
      </c>
      <c r="W45" s="74">
        <v>548</v>
      </c>
      <c r="X45" s="62">
        <f>W45/I45</f>
        <v>182.66666666666666</v>
      </c>
      <c r="Y45" s="81">
        <v>548</v>
      </c>
      <c r="Z45" s="84">
        <f>IF(Y45&lt;&gt;0,-(Y45-W45)/Y45,"")</f>
        <v>0</v>
      </c>
      <c r="AA45" s="78">
        <v>58986.6</v>
      </c>
      <c r="AB45" s="79">
        <v>5260</v>
      </c>
      <c r="AC45" s="69">
        <v>2401</v>
      </c>
      <c r="AD45" s="28"/>
    </row>
    <row r="46" spans="1:30" s="29" customFormat="1" ht="11.25">
      <c r="A46" s="31">
        <v>40</v>
      </c>
      <c r="B46" s="30"/>
      <c r="C46" s="49" t="s">
        <v>90</v>
      </c>
      <c r="D46" s="51" t="s">
        <v>91</v>
      </c>
      <c r="E46" s="65">
        <v>42489</v>
      </c>
      <c r="F46" s="52" t="s">
        <v>45</v>
      </c>
      <c r="G46" s="53">
        <v>92</v>
      </c>
      <c r="H46" s="53">
        <v>2</v>
      </c>
      <c r="I46" s="71">
        <v>2</v>
      </c>
      <c r="J46" s="54">
        <v>4</v>
      </c>
      <c r="K46" s="66">
        <v>218</v>
      </c>
      <c r="L46" s="67">
        <v>17</v>
      </c>
      <c r="M46" s="66">
        <v>358</v>
      </c>
      <c r="N46" s="67">
        <v>30</v>
      </c>
      <c r="O46" s="66">
        <v>235</v>
      </c>
      <c r="P46" s="67">
        <v>19</v>
      </c>
      <c r="Q46" s="60">
        <f>K46+M46+O46</f>
        <v>811</v>
      </c>
      <c r="R46" s="61">
        <f>L46+N46+P46</f>
        <v>66</v>
      </c>
      <c r="S46" s="62">
        <f>R46/I46</f>
        <v>33</v>
      </c>
      <c r="T46" s="63">
        <v>94</v>
      </c>
      <c r="U46" s="64">
        <f>IF(T46&lt;&gt;0,-(T46-R46)/T46,"")</f>
        <v>-0.2978723404255319</v>
      </c>
      <c r="V46" s="73">
        <v>1569</v>
      </c>
      <c r="W46" s="75">
        <v>138</v>
      </c>
      <c r="X46" s="62">
        <f>W46/I46</f>
        <v>69</v>
      </c>
      <c r="Y46" s="81">
        <v>138</v>
      </c>
      <c r="Z46" s="84">
        <f>IF(Y46&lt;&gt;0,-(Y46-W46)/Y46,"")</f>
        <v>0</v>
      </c>
      <c r="AA46" s="97">
        <v>99984.5</v>
      </c>
      <c r="AB46" s="98">
        <v>8124</v>
      </c>
      <c r="AC46" s="69">
        <v>2514</v>
      </c>
      <c r="AD46" s="28"/>
    </row>
    <row r="47" spans="1:30" s="29" customFormat="1" ht="11.25">
      <c r="A47" s="31">
        <v>41</v>
      </c>
      <c r="B47" s="30"/>
      <c r="C47" s="49" t="s">
        <v>65</v>
      </c>
      <c r="D47" s="51" t="s">
        <v>65</v>
      </c>
      <c r="E47" s="65">
        <v>42468</v>
      </c>
      <c r="F47" s="52" t="s">
        <v>5</v>
      </c>
      <c r="G47" s="53">
        <v>147</v>
      </c>
      <c r="H47" s="53">
        <v>1</v>
      </c>
      <c r="I47" s="71">
        <v>1</v>
      </c>
      <c r="J47" s="54">
        <v>5</v>
      </c>
      <c r="K47" s="66">
        <v>0</v>
      </c>
      <c r="L47" s="67">
        <v>0</v>
      </c>
      <c r="M47" s="66">
        <v>330</v>
      </c>
      <c r="N47" s="67">
        <v>57</v>
      </c>
      <c r="O47" s="66">
        <v>352</v>
      </c>
      <c r="P47" s="67">
        <v>62</v>
      </c>
      <c r="Q47" s="60">
        <f>K47+M47+O47</f>
        <v>682</v>
      </c>
      <c r="R47" s="61">
        <f>L47+N47+P47</f>
        <v>119</v>
      </c>
      <c r="S47" s="62">
        <f>R47/I47</f>
        <v>119</v>
      </c>
      <c r="T47" s="63">
        <v>0</v>
      </c>
      <c r="U47" s="64">
        <f>IF(T47&lt;&gt;0,-(T47-R47)/T47,"")</f>
      </c>
      <c r="V47" s="73">
        <v>236</v>
      </c>
      <c r="W47" s="74">
        <v>26</v>
      </c>
      <c r="X47" s="62">
        <f>W47/I47</f>
        <v>26</v>
      </c>
      <c r="Y47" s="81">
        <v>26</v>
      </c>
      <c r="Z47" s="84">
        <f>IF(Y47&lt;&gt;0,-(Y47-W47)/Y47,"")</f>
        <v>0</v>
      </c>
      <c r="AA47" s="78">
        <v>187628</v>
      </c>
      <c r="AB47" s="79">
        <v>17996</v>
      </c>
      <c r="AC47" s="69">
        <v>2481</v>
      </c>
      <c r="AD47" s="28"/>
    </row>
    <row r="48" spans="1:30" s="29" customFormat="1" ht="11.25">
      <c r="A48" s="31">
        <v>42</v>
      </c>
      <c r="B48" s="30"/>
      <c r="C48" s="49" t="s">
        <v>97</v>
      </c>
      <c r="D48" s="51" t="s">
        <v>97</v>
      </c>
      <c r="E48" s="65">
        <v>42496</v>
      </c>
      <c r="F48" s="52" t="s">
        <v>44</v>
      </c>
      <c r="G48" s="53">
        <v>109</v>
      </c>
      <c r="H48" s="53">
        <v>6</v>
      </c>
      <c r="I48" s="71">
        <v>6</v>
      </c>
      <c r="J48" s="54">
        <v>3</v>
      </c>
      <c r="K48" s="66">
        <v>165</v>
      </c>
      <c r="L48" s="67">
        <v>19</v>
      </c>
      <c r="M48" s="66">
        <v>173</v>
      </c>
      <c r="N48" s="67">
        <v>21</v>
      </c>
      <c r="O48" s="66">
        <v>290</v>
      </c>
      <c r="P48" s="67">
        <v>32</v>
      </c>
      <c r="Q48" s="60">
        <f>K48+M48+O48</f>
        <v>628</v>
      </c>
      <c r="R48" s="61">
        <f>L48+N48+P48</f>
        <v>72</v>
      </c>
      <c r="S48" s="62">
        <f>R48/I48</f>
        <v>12</v>
      </c>
      <c r="T48" s="63">
        <v>520</v>
      </c>
      <c r="U48" s="64">
        <f>IF(T48&lt;&gt;0,-(T48-R48)/T48,"")</f>
        <v>-0.8615384615384616</v>
      </c>
      <c r="V48" s="73">
        <v>10480.5</v>
      </c>
      <c r="W48" s="74">
        <v>1029</v>
      </c>
      <c r="X48" s="62">
        <f>W48/I48</f>
        <v>171.5</v>
      </c>
      <c r="Y48" s="81">
        <v>1029</v>
      </c>
      <c r="Z48" s="84">
        <f>IF(Y48&lt;&gt;0,-(Y48-W48)/Y48,"")</f>
        <v>0</v>
      </c>
      <c r="AA48" s="95">
        <v>94480.02</v>
      </c>
      <c r="AB48" s="96">
        <v>8749</v>
      </c>
      <c r="AC48" s="69">
        <v>2468</v>
      </c>
      <c r="AD48" s="28"/>
    </row>
    <row r="49" spans="1:30" s="29" customFormat="1" ht="11.25">
      <c r="A49" s="31">
        <v>43</v>
      </c>
      <c r="B49" s="30"/>
      <c r="C49" s="50" t="s">
        <v>66</v>
      </c>
      <c r="D49" s="55" t="s">
        <v>69</v>
      </c>
      <c r="E49" s="85">
        <v>42468</v>
      </c>
      <c r="F49" s="52" t="s">
        <v>4</v>
      </c>
      <c r="G49" s="56">
        <v>164</v>
      </c>
      <c r="H49" s="56">
        <v>1</v>
      </c>
      <c r="I49" s="71">
        <v>1</v>
      </c>
      <c r="J49" s="54">
        <v>7</v>
      </c>
      <c r="K49" s="66">
        <v>600</v>
      </c>
      <c r="L49" s="67">
        <v>120</v>
      </c>
      <c r="M49" s="66">
        <v>0</v>
      </c>
      <c r="N49" s="67">
        <v>0</v>
      </c>
      <c r="O49" s="66">
        <v>0</v>
      </c>
      <c r="P49" s="67">
        <v>0</v>
      </c>
      <c r="Q49" s="60">
        <f>K49+M49+O49</f>
        <v>600</v>
      </c>
      <c r="R49" s="61">
        <f>L49+N49+P49</f>
        <v>120</v>
      </c>
      <c r="S49" s="62">
        <f>R49/I49</f>
        <v>120</v>
      </c>
      <c r="T49" s="63">
        <v>74</v>
      </c>
      <c r="U49" s="64">
        <f>IF(T49&lt;&gt;0,-(T49-R49)/T49,"")</f>
        <v>0.6216216216216216</v>
      </c>
      <c r="V49" s="73">
        <v>2508</v>
      </c>
      <c r="W49" s="74">
        <v>376</v>
      </c>
      <c r="X49" s="62">
        <f>W49/I49</f>
        <v>376</v>
      </c>
      <c r="Y49" s="57">
        <v>376</v>
      </c>
      <c r="Z49" s="84">
        <f>IF(Y49&lt;&gt;0,-(Y49-W49)/Y49,"")</f>
        <v>0</v>
      </c>
      <c r="AA49" s="97">
        <v>313010.8</v>
      </c>
      <c r="AB49" s="98">
        <v>30173</v>
      </c>
      <c r="AC49" s="69">
        <v>2485</v>
      </c>
      <c r="AD49" s="28"/>
    </row>
    <row r="50" spans="1:30" s="29" customFormat="1" ht="11.25">
      <c r="A50" s="31">
        <v>44</v>
      </c>
      <c r="B50" s="30"/>
      <c r="C50" s="49" t="s">
        <v>49</v>
      </c>
      <c r="D50" s="51" t="s">
        <v>49</v>
      </c>
      <c r="E50" s="65">
        <v>42384</v>
      </c>
      <c r="F50" s="52" t="s">
        <v>5</v>
      </c>
      <c r="G50" s="53">
        <v>340</v>
      </c>
      <c r="H50" s="53">
        <v>1</v>
      </c>
      <c r="I50" s="71">
        <v>1</v>
      </c>
      <c r="J50" s="54">
        <v>15</v>
      </c>
      <c r="K50" s="66">
        <v>20</v>
      </c>
      <c r="L50" s="67">
        <v>4</v>
      </c>
      <c r="M50" s="66">
        <v>255</v>
      </c>
      <c r="N50" s="67">
        <v>51</v>
      </c>
      <c r="O50" s="66">
        <v>315</v>
      </c>
      <c r="P50" s="67">
        <v>63</v>
      </c>
      <c r="Q50" s="60">
        <f>K50+M50+O50</f>
        <v>590</v>
      </c>
      <c r="R50" s="61">
        <f>L50+N50+P50</f>
        <v>118</v>
      </c>
      <c r="S50" s="62">
        <f>R50/I50</f>
        <v>118</v>
      </c>
      <c r="T50" s="63">
        <v>0</v>
      </c>
      <c r="U50" s="64">
        <f>IF(T50&lt;&gt;0,-(T50-R50)/T50,"")</f>
      </c>
      <c r="V50" s="73">
        <v>5384.5</v>
      </c>
      <c r="W50" s="74">
        <v>770</v>
      </c>
      <c r="X50" s="62">
        <f>W50/I50</f>
        <v>770</v>
      </c>
      <c r="Y50" s="81">
        <v>770</v>
      </c>
      <c r="Z50" s="84">
        <f>IF(Y50&lt;&gt;0,-(Y50-W50)/Y50,"")</f>
        <v>0</v>
      </c>
      <c r="AA50" s="78">
        <v>23075508</v>
      </c>
      <c r="AB50" s="79">
        <v>2062575</v>
      </c>
      <c r="AC50" s="69">
        <v>2402</v>
      </c>
      <c r="AD50" s="28"/>
    </row>
    <row r="51" spans="1:30" s="29" customFormat="1" ht="11.25">
      <c r="A51" s="31">
        <v>45</v>
      </c>
      <c r="B51" s="30"/>
      <c r="C51" s="50" t="s">
        <v>6</v>
      </c>
      <c r="D51" s="55" t="s">
        <v>7</v>
      </c>
      <c r="E51" s="85">
        <v>41971</v>
      </c>
      <c r="F51" s="52" t="s">
        <v>4</v>
      </c>
      <c r="G51" s="56">
        <v>217</v>
      </c>
      <c r="H51" s="56">
        <v>1</v>
      </c>
      <c r="I51" s="71">
        <v>1</v>
      </c>
      <c r="J51" s="54">
        <v>47</v>
      </c>
      <c r="K51" s="66">
        <v>0</v>
      </c>
      <c r="L51" s="67">
        <v>0</v>
      </c>
      <c r="M51" s="66">
        <v>0</v>
      </c>
      <c r="N51" s="67">
        <v>0</v>
      </c>
      <c r="O51" s="66">
        <v>500</v>
      </c>
      <c r="P51" s="67">
        <v>50</v>
      </c>
      <c r="Q51" s="60">
        <f>K51+M51+O51</f>
        <v>500</v>
      </c>
      <c r="R51" s="61">
        <f>L51+N51+P51</f>
        <v>50</v>
      </c>
      <c r="S51" s="62">
        <f>R51/I51</f>
        <v>50</v>
      </c>
      <c r="T51" s="63">
        <v>100</v>
      </c>
      <c r="U51" s="64">
        <f>IF(T51&lt;&gt;0,-(T51-R51)/T51,"")</f>
        <v>-0.5</v>
      </c>
      <c r="V51" s="72">
        <v>1193</v>
      </c>
      <c r="W51" s="75">
        <v>100</v>
      </c>
      <c r="X51" s="62">
        <f>W51/I51</f>
        <v>100</v>
      </c>
      <c r="Y51" s="57">
        <v>100</v>
      </c>
      <c r="Z51" s="84">
        <f>IF(Y51&lt;&gt;0,-(Y51-W51)/Y51,"")</f>
        <v>0</v>
      </c>
      <c r="AA51" s="76">
        <v>5146186.18</v>
      </c>
      <c r="AB51" s="77">
        <v>452640</v>
      </c>
      <c r="AC51" s="69">
        <v>1647</v>
      </c>
      <c r="AD51" s="28"/>
    </row>
    <row r="52" spans="1:30" s="29" customFormat="1" ht="11.25">
      <c r="A52" s="31">
        <v>46</v>
      </c>
      <c r="B52" s="30"/>
      <c r="C52" s="49" t="s">
        <v>100</v>
      </c>
      <c r="D52" s="51" t="s">
        <v>100</v>
      </c>
      <c r="E52" s="65">
        <v>42496</v>
      </c>
      <c r="F52" s="52" t="s">
        <v>47</v>
      </c>
      <c r="G52" s="53">
        <v>40</v>
      </c>
      <c r="H52" s="53">
        <v>5</v>
      </c>
      <c r="I52" s="71">
        <v>5</v>
      </c>
      <c r="J52" s="54">
        <v>2</v>
      </c>
      <c r="K52" s="66">
        <v>78</v>
      </c>
      <c r="L52" s="67">
        <v>8</v>
      </c>
      <c r="M52" s="66">
        <v>176</v>
      </c>
      <c r="N52" s="67">
        <v>21</v>
      </c>
      <c r="O52" s="66">
        <v>242</v>
      </c>
      <c r="P52" s="67">
        <v>32</v>
      </c>
      <c r="Q52" s="60">
        <f>K52+M52+O52</f>
        <v>496</v>
      </c>
      <c r="R52" s="61">
        <f>L52+N52+P52</f>
        <v>61</v>
      </c>
      <c r="S52" s="62">
        <f>R52/I52</f>
        <v>12.2</v>
      </c>
      <c r="T52" s="63">
        <v>1186</v>
      </c>
      <c r="U52" s="64">
        <f>IF(T52&lt;&gt;0,-(T52-R52)/T52,"")</f>
        <v>-0.948566610455312</v>
      </c>
      <c r="V52" s="73">
        <v>25039</v>
      </c>
      <c r="W52" s="74">
        <v>2577</v>
      </c>
      <c r="X52" s="62">
        <f>W52/I52</f>
        <v>515.4</v>
      </c>
      <c r="Y52" s="81">
        <v>2577</v>
      </c>
      <c r="Z52" s="84">
        <f>IF(Y52&lt;&gt;0,-(Y52-W52)/Y52,"")</f>
        <v>0</v>
      </c>
      <c r="AA52" s="95">
        <v>98110.9</v>
      </c>
      <c r="AB52" s="96">
        <v>9863</v>
      </c>
      <c r="AC52" s="69">
        <v>2495</v>
      </c>
      <c r="AD52" s="28"/>
    </row>
    <row r="53" spans="1:30" s="29" customFormat="1" ht="11.25">
      <c r="A53" s="31">
        <v>47</v>
      </c>
      <c r="B53" s="30"/>
      <c r="C53" s="49" t="s">
        <v>38</v>
      </c>
      <c r="D53" s="51" t="s">
        <v>38</v>
      </c>
      <c r="E53" s="65">
        <v>42363</v>
      </c>
      <c r="F53" s="52" t="s">
        <v>83</v>
      </c>
      <c r="G53" s="53">
        <v>6</v>
      </c>
      <c r="H53" s="53">
        <v>1</v>
      </c>
      <c r="I53" s="71">
        <v>1</v>
      </c>
      <c r="J53" s="54">
        <v>3</v>
      </c>
      <c r="K53" s="66">
        <v>60</v>
      </c>
      <c r="L53" s="67">
        <v>7</v>
      </c>
      <c r="M53" s="66">
        <v>154</v>
      </c>
      <c r="N53" s="67">
        <v>17</v>
      </c>
      <c r="O53" s="66">
        <v>218</v>
      </c>
      <c r="P53" s="67">
        <v>25</v>
      </c>
      <c r="Q53" s="60">
        <f>K53+M53+O53</f>
        <v>432</v>
      </c>
      <c r="R53" s="61">
        <f>L53+N53+P53</f>
        <v>49</v>
      </c>
      <c r="S53" s="62">
        <f>R53/I53</f>
        <v>49</v>
      </c>
      <c r="T53" s="63">
        <v>47</v>
      </c>
      <c r="U53" s="64">
        <f>IF(T53&lt;&gt;0,-(T53-R53)/T53,"")</f>
        <v>0.0425531914893617</v>
      </c>
      <c r="V53" s="73">
        <v>836</v>
      </c>
      <c r="W53" s="74">
        <v>93</v>
      </c>
      <c r="X53" s="62">
        <f>W53/I53</f>
        <v>93</v>
      </c>
      <c r="Y53" s="81">
        <v>93</v>
      </c>
      <c r="Z53" s="84">
        <f>IF(Y53&lt;&gt;0,-(Y53-W53)/Y53,"")</f>
        <v>0</v>
      </c>
      <c r="AA53" s="82">
        <v>8436.5</v>
      </c>
      <c r="AB53" s="83">
        <v>592</v>
      </c>
      <c r="AC53" s="69">
        <v>2387</v>
      </c>
      <c r="AD53" s="28"/>
    </row>
    <row r="54" spans="1:30" s="29" customFormat="1" ht="11.25">
      <c r="A54" s="31">
        <v>48</v>
      </c>
      <c r="B54" s="30"/>
      <c r="C54" s="49" t="s">
        <v>36</v>
      </c>
      <c r="D54" s="51" t="s">
        <v>36</v>
      </c>
      <c r="E54" s="65">
        <v>42265</v>
      </c>
      <c r="F54" s="52" t="s">
        <v>5</v>
      </c>
      <c r="G54" s="53">
        <v>314</v>
      </c>
      <c r="H54" s="53">
        <v>1</v>
      </c>
      <c r="I54" s="70">
        <v>1</v>
      </c>
      <c r="J54" s="54">
        <v>14</v>
      </c>
      <c r="K54" s="78">
        <v>0</v>
      </c>
      <c r="L54" s="79">
        <v>0</v>
      </c>
      <c r="M54" s="78">
        <v>130</v>
      </c>
      <c r="N54" s="79">
        <v>36</v>
      </c>
      <c r="O54" s="78">
        <v>235</v>
      </c>
      <c r="P54" s="79">
        <v>47</v>
      </c>
      <c r="Q54" s="60">
        <f>K54+M54+O54</f>
        <v>365</v>
      </c>
      <c r="R54" s="61">
        <f>L54+N54+P54</f>
        <v>83</v>
      </c>
      <c r="S54" s="62">
        <f>R54/I54</f>
        <v>83</v>
      </c>
      <c r="T54" s="63">
        <v>0</v>
      </c>
      <c r="U54" s="64">
        <f>IF(T54&lt;&gt;0,-(T54-R54)/T54,"")</f>
      </c>
      <c r="V54" s="73">
        <v>2393</v>
      </c>
      <c r="W54" s="74">
        <v>342</v>
      </c>
      <c r="X54" s="62">
        <f>W54/I54</f>
        <v>342</v>
      </c>
      <c r="Y54" s="81">
        <v>342</v>
      </c>
      <c r="Z54" s="84">
        <f>IF(Y54&lt;&gt;0,-(Y54-W54)/Y54,"")</f>
        <v>0</v>
      </c>
      <c r="AA54" s="78">
        <v>10132624</v>
      </c>
      <c r="AB54" s="79">
        <v>892620</v>
      </c>
      <c r="AC54" s="69">
        <v>2281</v>
      </c>
      <c r="AD54" s="28"/>
    </row>
    <row r="55" spans="1:30" s="29" customFormat="1" ht="11.25">
      <c r="A55" s="31">
        <v>49</v>
      </c>
      <c r="B55" s="30"/>
      <c r="C55" s="49" t="s">
        <v>59</v>
      </c>
      <c r="D55" s="51" t="s">
        <v>59</v>
      </c>
      <c r="E55" s="65">
        <v>42461</v>
      </c>
      <c r="F55" s="52" t="s">
        <v>5</v>
      </c>
      <c r="G55" s="53">
        <v>287</v>
      </c>
      <c r="H55" s="53">
        <v>1</v>
      </c>
      <c r="I55" s="71">
        <v>1</v>
      </c>
      <c r="J55" s="54">
        <v>6</v>
      </c>
      <c r="K55" s="66">
        <v>37.5</v>
      </c>
      <c r="L55" s="67">
        <v>5</v>
      </c>
      <c r="M55" s="66">
        <v>127.5</v>
      </c>
      <c r="N55" s="67">
        <v>17</v>
      </c>
      <c r="O55" s="66">
        <v>105</v>
      </c>
      <c r="P55" s="67">
        <v>14</v>
      </c>
      <c r="Q55" s="60">
        <f>K55+M55+O55</f>
        <v>270</v>
      </c>
      <c r="R55" s="61">
        <f>L55+N55+P55</f>
        <v>36</v>
      </c>
      <c r="S55" s="62">
        <f>R55/I55</f>
        <v>36</v>
      </c>
      <c r="T55" s="63">
        <v>561</v>
      </c>
      <c r="U55" s="64">
        <f>IF(T55&lt;&gt;0,-(T55-R55)/T55,"")</f>
        <v>-0.9358288770053476</v>
      </c>
      <c r="V55" s="73">
        <v>6409</v>
      </c>
      <c r="W55" s="74">
        <v>1008</v>
      </c>
      <c r="X55" s="62">
        <f>W55/I55</f>
        <v>1008</v>
      </c>
      <c r="Y55" s="81">
        <v>1008</v>
      </c>
      <c r="Z55" s="84">
        <f>IF(Y55&lt;&gt;0,-(Y55-W55)/Y55,"")</f>
        <v>0</v>
      </c>
      <c r="AA55" s="78">
        <v>1605483.43</v>
      </c>
      <c r="AB55" s="79">
        <v>148773</v>
      </c>
      <c r="AC55" s="69">
        <v>2475</v>
      </c>
      <c r="AD55" s="28"/>
    </row>
    <row r="56" spans="1:30" s="29" customFormat="1" ht="11.25">
      <c r="A56" s="31">
        <v>50</v>
      </c>
      <c r="B56" s="30"/>
      <c r="C56" s="49" t="s">
        <v>82</v>
      </c>
      <c r="D56" s="51" t="s">
        <v>81</v>
      </c>
      <c r="E56" s="65">
        <v>42482</v>
      </c>
      <c r="F56" s="52" t="s">
        <v>45</v>
      </c>
      <c r="G56" s="53">
        <v>76</v>
      </c>
      <c r="H56" s="53">
        <v>4</v>
      </c>
      <c r="I56" s="71">
        <v>4</v>
      </c>
      <c r="J56" s="54">
        <v>5</v>
      </c>
      <c r="K56" s="66">
        <v>54</v>
      </c>
      <c r="L56" s="67">
        <v>6</v>
      </c>
      <c r="M56" s="66">
        <v>72</v>
      </c>
      <c r="N56" s="67">
        <v>8</v>
      </c>
      <c r="O56" s="66">
        <v>81</v>
      </c>
      <c r="P56" s="67">
        <v>9</v>
      </c>
      <c r="Q56" s="60">
        <f>K56+M56+O56</f>
        <v>207</v>
      </c>
      <c r="R56" s="61">
        <f>L56+N56+P56</f>
        <v>23</v>
      </c>
      <c r="S56" s="62">
        <f>R56/I56</f>
        <v>5.75</v>
      </c>
      <c r="T56" s="63">
        <v>36</v>
      </c>
      <c r="U56" s="64">
        <f>IF(T56&lt;&gt;0,-(T56-R56)/T56,"")</f>
        <v>-0.3611111111111111</v>
      </c>
      <c r="V56" s="73">
        <v>684</v>
      </c>
      <c r="W56" s="75">
        <v>76</v>
      </c>
      <c r="X56" s="62">
        <f>W56/I56</f>
        <v>19</v>
      </c>
      <c r="Y56" s="81">
        <v>76</v>
      </c>
      <c r="Z56" s="84">
        <f>IF(Y56&lt;&gt;0,-(Y56-W56)/Y56,"")</f>
        <v>0</v>
      </c>
      <c r="AA56" s="76">
        <v>27636.5</v>
      </c>
      <c r="AB56" s="77">
        <v>3196</v>
      </c>
      <c r="AC56" s="69">
        <v>2496</v>
      </c>
      <c r="AD56" s="28"/>
    </row>
    <row r="57" spans="1:30" s="29" customFormat="1" ht="11.25">
      <c r="A57" s="31">
        <v>51</v>
      </c>
      <c r="B57" s="30"/>
      <c r="C57" s="49" t="s">
        <v>40</v>
      </c>
      <c r="D57" s="51" t="s">
        <v>41</v>
      </c>
      <c r="E57" s="65">
        <v>42377</v>
      </c>
      <c r="F57" s="52" t="s">
        <v>47</v>
      </c>
      <c r="G57" s="53">
        <v>49</v>
      </c>
      <c r="H57" s="53">
        <v>1</v>
      </c>
      <c r="I57" s="71">
        <v>1</v>
      </c>
      <c r="J57" s="54">
        <v>16</v>
      </c>
      <c r="K57" s="66">
        <v>0</v>
      </c>
      <c r="L57" s="67">
        <v>0</v>
      </c>
      <c r="M57" s="66">
        <v>98</v>
      </c>
      <c r="N57" s="67">
        <v>12</v>
      </c>
      <c r="O57" s="66">
        <v>84</v>
      </c>
      <c r="P57" s="67">
        <v>10</v>
      </c>
      <c r="Q57" s="60">
        <f>K57+M57+O57</f>
        <v>182</v>
      </c>
      <c r="R57" s="61">
        <f>L57+N57+P57</f>
        <v>22</v>
      </c>
      <c r="S57" s="62">
        <f>R57/I57</f>
        <v>22</v>
      </c>
      <c r="T57" s="63">
        <v>8</v>
      </c>
      <c r="U57" s="64">
        <f>IF(T57&lt;&gt;0,-(T57-R57)/T57,"")</f>
        <v>1.75</v>
      </c>
      <c r="V57" s="73">
        <v>83</v>
      </c>
      <c r="W57" s="74">
        <v>11</v>
      </c>
      <c r="X57" s="62">
        <f>W57/I57</f>
        <v>11</v>
      </c>
      <c r="Y57" s="81">
        <v>11</v>
      </c>
      <c r="Z57" s="84">
        <f>IF(Y57&lt;&gt;0,-(Y57-W57)/Y57,"")</f>
        <v>0</v>
      </c>
      <c r="AA57" s="78">
        <v>81668.77</v>
      </c>
      <c r="AB57" s="79">
        <v>10741</v>
      </c>
      <c r="AC57" s="69">
        <v>2353</v>
      </c>
      <c r="AD57" s="28"/>
    </row>
    <row r="58" spans="1:30" s="29" customFormat="1" ht="11.25">
      <c r="A58" s="31">
        <v>52</v>
      </c>
      <c r="B58" s="30"/>
      <c r="C58" s="49" t="s">
        <v>86</v>
      </c>
      <c r="D58" s="51" t="s">
        <v>86</v>
      </c>
      <c r="E58" s="65">
        <v>42489</v>
      </c>
      <c r="F58" s="52" t="s">
        <v>44</v>
      </c>
      <c r="G58" s="53">
        <v>77</v>
      </c>
      <c r="H58" s="53">
        <v>1</v>
      </c>
      <c r="I58" s="71">
        <v>1</v>
      </c>
      <c r="J58" s="54">
        <v>4</v>
      </c>
      <c r="K58" s="66">
        <v>159</v>
      </c>
      <c r="L58" s="67">
        <v>29</v>
      </c>
      <c r="M58" s="66">
        <v>0</v>
      </c>
      <c r="N58" s="67">
        <v>0</v>
      </c>
      <c r="O58" s="66">
        <v>0</v>
      </c>
      <c r="P58" s="67">
        <v>0</v>
      </c>
      <c r="Q58" s="60">
        <f>K58+M58+O58</f>
        <v>159</v>
      </c>
      <c r="R58" s="61">
        <f>L58+N58+P58</f>
        <v>29</v>
      </c>
      <c r="S58" s="62">
        <f>R58/I58</f>
        <v>29</v>
      </c>
      <c r="T58" s="63">
        <v>442</v>
      </c>
      <c r="U58" s="64">
        <f>IF(T58&lt;&gt;0,-(T58-R58)/T58,"")</f>
        <v>-0.9343891402714932</v>
      </c>
      <c r="V58" s="73">
        <v>6010</v>
      </c>
      <c r="W58" s="74">
        <v>547</v>
      </c>
      <c r="X58" s="62">
        <f>W58/I58</f>
        <v>547</v>
      </c>
      <c r="Y58" s="81">
        <v>547</v>
      </c>
      <c r="Z58" s="84">
        <f>IF(Y58&lt;&gt;0,-(Y58-W58)/Y58,"")</f>
        <v>0</v>
      </c>
      <c r="AA58" s="95">
        <v>87775.38</v>
      </c>
      <c r="AB58" s="96">
        <v>8859</v>
      </c>
      <c r="AC58" s="69">
        <v>2463</v>
      </c>
      <c r="AD58" s="28"/>
    </row>
    <row r="59" spans="1:30" s="29" customFormat="1" ht="11.25">
      <c r="A59" s="31">
        <v>53</v>
      </c>
      <c r="B59" s="30"/>
      <c r="C59" s="50" t="s">
        <v>94</v>
      </c>
      <c r="D59" s="55" t="s">
        <v>95</v>
      </c>
      <c r="E59" s="85">
        <v>42489</v>
      </c>
      <c r="F59" s="52" t="s">
        <v>4</v>
      </c>
      <c r="G59" s="56">
        <v>144</v>
      </c>
      <c r="H59" s="56">
        <v>2</v>
      </c>
      <c r="I59" s="71">
        <v>2</v>
      </c>
      <c r="J59" s="54">
        <v>4</v>
      </c>
      <c r="K59" s="66">
        <v>0</v>
      </c>
      <c r="L59" s="67">
        <v>0</v>
      </c>
      <c r="M59" s="66">
        <v>24</v>
      </c>
      <c r="N59" s="67">
        <v>3</v>
      </c>
      <c r="O59" s="66">
        <v>86</v>
      </c>
      <c r="P59" s="67">
        <v>9</v>
      </c>
      <c r="Q59" s="60">
        <f>K59+M59+O59</f>
        <v>110</v>
      </c>
      <c r="R59" s="61">
        <f>L59+N59+P59</f>
        <v>12</v>
      </c>
      <c r="S59" s="62">
        <f>R59/I59</f>
        <v>6</v>
      </c>
      <c r="T59" s="63">
        <v>19</v>
      </c>
      <c r="U59" s="64">
        <f>IF(T59&lt;&gt;0,-(T59-R59)/T59,"")</f>
        <v>-0.3684210526315789</v>
      </c>
      <c r="V59" s="73">
        <v>395</v>
      </c>
      <c r="W59" s="74">
        <v>33</v>
      </c>
      <c r="X59" s="62">
        <f>W59/I59</f>
        <v>16.5</v>
      </c>
      <c r="Y59" s="57">
        <v>33</v>
      </c>
      <c r="Z59" s="84">
        <f>IF(Y59&lt;&gt;0,-(Y59-W59)/Y59,"")</f>
        <v>0</v>
      </c>
      <c r="AA59" s="97">
        <v>96852.14</v>
      </c>
      <c r="AB59" s="98">
        <v>7852</v>
      </c>
      <c r="AC59" s="69">
        <v>2509</v>
      </c>
      <c r="AD59" s="28"/>
    </row>
    <row r="60" spans="1:30" s="29" customFormat="1" ht="11.25">
      <c r="A60" s="31">
        <v>54</v>
      </c>
      <c r="B60" s="30"/>
      <c r="C60" s="49" t="s">
        <v>54</v>
      </c>
      <c r="D60" s="51" t="s">
        <v>54</v>
      </c>
      <c r="E60" s="65">
        <v>42454</v>
      </c>
      <c r="F60" s="52" t="s">
        <v>47</v>
      </c>
      <c r="G60" s="53">
        <v>191</v>
      </c>
      <c r="H60" s="53">
        <v>1</v>
      </c>
      <c r="I60" s="71">
        <v>1</v>
      </c>
      <c r="J60" s="54">
        <v>6</v>
      </c>
      <c r="K60" s="66">
        <v>10</v>
      </c>
      <c r="L60" s="67">
        <v>2</v>
      </c>
      <c r="M60" s="66">
        <v>40</v>
      </c>
      <c r="N60" s="67">
        <v>8</v>
      </c>
      <c r="O60" s="66">
        <v>50</v>
      </c>
      <c r="P60" s="67">
        <v>5</v>
      </c>
      <c r="Q60" s="60">
        <f>K60+M60+O60</f>
        <v>100</v>
      </c>
      <c r="R60" s="61">
        <f>L60+N60+P60</f>
        <v>15</v>
      </c>
      <c r="S60" s="62">
        <f>R60/I60</f>
        <v>15</v>
      </c>
      <c r="T60" s="63">
        <v>15</v>
      </c>
      <c r="U60" s="64">
        <f>IF(T60&lt;&gt;0,-(T60-R60)/T60,"")</f>
        <v>0</v>
      </c>
      <c r="V60" s="73">
        <v>116</v>
      </c>
      <c r="W60" s="74">
        <v>14</v>
      </c>
      <c r="X60" s="62">
        <f>W60/I60</f>
        <v>14</v>
      </c>
      <c r="Y60" s="81">
        <v>14</v>
      </c>
      <c r="Z60" s="84">
        <f>IF(Y60&lt;&gt;0,-(Y60-W60)/Y60,"")</f>
        <v>0</v>
      </c>
      <c r="AA60" s="78">
        <v>884733.21</v>
      </c>
      <c r="AB60" s="79">
        <v>80891</v>
      </c>
      <c r="AC60" s="69">
        <v>2467</v>
      </c>
      <c r="AD60" s="28"/>
    </row>
    <row r="61" spans="1:30" s="29" customFormat="1" ht="11.25">
      <c r="A61" s="31">
        <v>55</v>
      </c>
      <c r="B61" s="27"/>
      <c r="C61" s="50" t="s">
        <v>58</v>
      </c>
      <c r="D61" s="55" t="s">
        <v>57</v>
      </c>
      <c r="E61" s="85">
        <v>42454</v>
      </c>
      <c r="F61" s="52" t="s">
        <v>43</v>
      </c>
      <c r="G61" s="56">
        <v>335</v>
      </c>
      <c r="H61" s="56">
        <v>1</v>
      </c>
      <c r="I61" s="71">
        <v>1</v>
      </c>
      <c r="J61" s="54">
        <v>9</v>
      </c>
      <c r="K61" s="66">
        <v>13</v>
      </c>
      <c r="L61" s="67">
        <v>2</v>
      </c>
      <c r="M61" s="66">
        <v>23</v>
      </c>
      <c r="N61" s="67">
        <v>3</v>
      </c>
      <c r="O61" s="66">
        <v>28</v>
      </c>
      <c r="P61" s="67">
        <v>4</v>
      </c>
      <c r="Q61" s="60">
        <f>K61+M61+O61</f>
        <v>64</v>
      </c>
      <c r="R61" s="61">
        <f>L61+N61+P61</f>
        <v>9</v>
      </c>
      <c r="S61" s="62">
        <f>R61/I61</f>
        <v>9</v>
      </c>
      <c r="T61" s="63">
        <v>345</v>
      </c>
      <c r="U61" s="64">
        <f>IF(T61&lt;&gt;0,-(T61-R61)/T61,"")</f>
        <v>-0.9739130434782609</v>
      </c>
      <c r="V61" s="73">
        <v>5315</v>
      </c>
      <c r="W61" s="74">
        <v>668</v>
      </c>
      <c r="X61" s="62">
        <f>W61/I61</f>
        <v>668</v>
      </c>
      <c r="Y61" s="57">
        <v>668</v>
      </c>
      <c r="Z61" s="84">
        <f>IF(Y61&lt;&gt;0,-(Y61-W61)/Y61,"")</f>
        <v>0</v>
      </c>
      <c r="AA61" s="76">
        <v>19366676</v>
      </c>
      <c r="AB61" s="77">
        <v>1456794</v>
      </c>
      <c r="AC61" s="69">
        <v>2451</v>
      </c>
      <c r="AD61" s="28"/>
    </row>
    <row r="62" spans="1:34" ht="11.25">
      <c r="A62" s="103" t="s">
        <v>35</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D62" s="28"/>
      <c r="AE62" s="29"/>
      <c r="AH62" s="29"/>
    </row>
    <row r="63" spans="1:31" ht="11.25">
      <c r="A63" s="103"/>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D63" s="28"/>
      <c r="AE63" s="29"/>
    </row>
    <row r="64" spans="1:28" ht="11.25">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row>
    <row r="65" spans="1:28" ht="11.25">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row>
    <row r="66" spans="1:28" ht="11.25">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row>
  </sheetData>
  <sheetProtection formatCells="0" formatColumns="0" formatRows="0" insertColumns="0" insertRows="0" insertHyperlinks="0" deleteColumns="0" deleteRows="0" sort="0" autoFilter="0" pivotTables="0"/>
  <mergeCells count="12">
    <mergeCell ref="B3:C3"/>
    <mergeCell ref="K4:L4"/>
    <mergeCell ref="M4:N4"/>
    <mergeCell ref="O4:P4"/>
    <mergeCell ref="Q4:S4"/>
    <mergeCell ref="B1:C1"/>
    <mergeCell ref="B2:C2"/>
    <mergeCell ref="K1:AC3"/>
    <mergeCell ref="AA4:AB4"/>
    <mergeCell ref="AC4:AC5"/>
    <mergeCell ref="A62:AB66"/>
    <mergeCell ref="V4:W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2016-05-26T11:09:00Z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