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0" windowWidth="14880" windowHeight="4875" tabRatio="660" activeTab="0"/>
  </bookViews>
  <sheets>
    <sheet name="29.4-5.5.2016 (hafta) detay" sheetId="1" r:id="rId1"/>
  </sheets>
  <definedNames>
    <definedName name="_xlnm.Print_Area" localSheetId="0">'29.4-5.5.2016 (hafta) detay'!#REF!</definedName>
  </definedNames>
  <calcPr fullCalcOnLoad="1"/>
</workbook>
</file>

<file path=xl/sharedStrings.xml><?xml version="1.0" encoding="utf-8"?>
<sst xmlns="http://schemas.openxmlformats.org/spreadsheetml/2006/main" count="235" uniqueCount="139">
  <si>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</si>
  <si>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</si>
  <si>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</si>
  <si>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</si>
  <si>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</si>
  <si>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</si>
  <si>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</si>
  <si>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</si>
  <si>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</si>
  <si>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</si>
  <si>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</si>
  <si>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</si>
  <si>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</si>
  <si>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</si>
  <si>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</si>
  <si>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</si>
  <si>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</si>
  <si>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</si>
  <si>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</si>
  <si>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</si>
  <si>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</si>
  <si>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</si>
  <si>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</si>
  <si>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</si>
  <si>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</si>
  <si>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</si>
  <si>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</si>
  <si>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ÖLÜMCÜL OYUN</t>
  </si>
  <si>
    <t>PİNEMART</t>
  </si>
  <si>
    <t>BİLET %</t>
  </si>
  <si>
    <t>NEDEN TARKOVSKİ OLAMIYORUM...</t>
  </si>
  <si>
    <t>RELATOS SALVAJES</t>
  </si>
  <si>
    <t>ASABİYİM BEN</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</si>
  <si>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</si>
  <si>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</si>
  <si>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STAND BY ME DORAEMON</t>
  </si>
  <si>
    <t>DORAEMON</t>
  </si>
  <si>
    <t>LE PETIT PRINCE</t>
  </si>
  <si>
    <t>KÜÇÜK PRENS</t>
  </si>
  <si>
    <t>NEFESİM KESİLEN KADAR</t>
  </si>
  <si>
    <t>NEFESİM KESİLENE KADAR</t>
  </si>
  <si>
    <t>PIRDİNO: SÜRPRİZ YUMURTA</t>
  </si>
  <si>
    <t>ÇILGIN DOSTLAR: KORKAK KAHRAMAN</t>
  </si>
  <si>
    <t>OPEN SEASON: SCARED SILLY</t>
  </si>
  <si>
    <t>NADİDE HAYAT</t>
  </si>
  <si>
    <t>KAR KORSANLARI</t>
  </si>
  <si>
    <t>TOZ BEZİ</t>
  </si>
  <si>
    <t>ALVIN VE SİNCAPLAR: YOL MACERASI</t>
  </si>
  <si>
    <t>ALVIN AND THE CHIPMUNKS: THE ROAD CHIP</t>
  </si>
  <si>
    <t>AGENT F.O.X.</t>
  </si>
  <si>
    <t>SEVİMLİ TİLKİ</t>
  </si>
  <si>
    <t>SAUL'UN OĞLU</t>
  </si>
  <si>
    <t>SAUL FIA</t>
  </si>
  <si>
    <t>UIP TURKEY</t>
  </si>
  <si>
    <t>WARNER BROS. TURKEY</t>
  </si>
  <si>
    <t>CHANTIER FILMS</t>
  </si>
  <si>
    <t>ÖZEN FİLM</t>
  </si>
  <si>
    <t>BİR FİLM</t>
  </si>
  <si>
    <t>MC FİLM</t>
  </si>
  <si>
    <t>M3 FİLM</t>
  </si>
  <si>
    <t>CINE FILM</t>
  </si>
  <si>
    <t>YIP MAN 3</t>
  </si>
  <si>
    <t>IP MAN 3</t>
  </si>
  <si>
    <t>LOUDER THAN BOMBS</t>
  </si>
  <si>
    <t>SESSİZ ÇIĞLIK</t>
  </si>
  <si>
    <t>ANNEMİN YARASI</t>
  </si>
  <si>
    <t>THE DIVERGENT SERIES: ALLEGIANT</t>
  </si>
  <si>
    <t>UYUMSUZ SERİSİ: YANDAŞ - BÖLÜM 1</t>
  </si>
  <si>
    <t>KOLPAÇİNO 3. DEVRE</t>
  </si>
  <si>
    <t>KOD 999</t>
  </si>
  <si>
    <t>TRIPLE 9</t>
  </si>
  <si>
    <t>KUNGU FU PANDA 3</t>
  </si>
  <si>
    <t>KUNG FU PANDA 3</t>
  </si>
  <si>
    <t>LOKASYON</t>
  </si>
  <si>
    <t>BATMAN V SUPERMAN: ADALETİN ŞAFAĞI</t>
  </si>
  <si>
    <t>BATMAN V SUPERMAN: DAWN OF JUSTICE</t>
  </si>
  <si>
    <t>DELİORMANLI</t>
  </si>
  <si>
    <t>SAVVA. SERDTSE VOINA</t>
  </si>
  <si>
    <t>SAVVA: KÜÇÜK SAVAŞÇI</t>
  </si>
  <si>
    <t>SOMUNCU BABA: AŞKIN SIRRI</t>
  </si>
  <si>
    <t>YİTİK KUŞLAR</t>
  </si>
  <si>
    <t>DEMOLITION</t>
  </si>
  <si>
    <t>AZEM 3: CİN TOHUMU</t>
  </si>
  <si>
    <t>YENİDEN BAŞLA</t>
  </si>
  <si>
    <t>ICH SEH, ICH SEH</t>
  </si>
  <si>
    <t>KÜÇÜK ESNAF</t>
  </si>
  <si>
    <t>KIZKAÇIRAN</t>
  </si>
  <si>
    <t>BABA MİRASI</t>
  </si>
  <si>
    <t>ÖLÜM EMRİ</t>
  </si>
  <si>
    <t>EYE IN THE SKY</t>
  </si>
  <si>
    <t>UN GALLO CON MUCHOS HUEVOS</t>
  </si>
  <si>
    <t>LE TOUT NOUVEAU TESTAMENT</t>
  </si>
  <si>
    <t>YENİ AHİT</t>
  </si>
  <si>
    <t>BACKTRACK</t>
  </si>
  <si>
    <t>ÖLÜM TRENİ</t>
  </si>
  <si>
    <t>THE OTHER SIDE OF THE DOOR</t>
  </si>
  <si>
    <t>ATEŞ</t>
  </si>
  <si>
    <t>KAPININ DİĞER TARAFI</t>
  </si>
  <si>
    <t>CESUR HOROZ</t>
  </si>
  <si>
    <t>THE JUNGLE BOOK</t>
  </si>
  <si>
    <t>ORMAN KİTABI</t>
  </si>
  <si>
    <t>HOW TO BE SINGLE</t>
  </si>
  <si>
    <t>BEKAR YAŞAM KILAVUZU</t>
  </si>
  <si>
    <t>CRIMINAL</t>
  </si>
  <si>
    <t>SUÇ/LU</t>
  </si>
  <si>
    <t>YEMEKTEYDİK VE KARAR VERDİM</t>
  </si>
  <si>
    <t>HEIDI</t>
  </si>
  <si>
    <t>M3 FİLM&amp;ORAK</t>
  </si>
  <si>
    <t>M3 FİLM&amp;RET FİLM</t>
  </si>
  <si>
    <t>VOLKI I OVTSY. BEEEZUMNOE PREVRASHCHENIE</t>
  </si>
  <si>
    <t>KOR</t>
  </si>
  <si>
    <t>KUZULAR KURTLARA KARŞI</t>
  </si>
  <si>
    <t>HOLOGRAM FOR A KING</t>
  </si>
  <si>
    <t>KRAL İÇİN HOLOGRAM</t>
  </si>
  <si>
    <t>KABR-İ CİN: MÜHÜR</t>
  </si>
  <si>
    <t>BABALARIN BABASI</t>
  </si>
  <si>
    <t>ŞEYTAN PAPUÇTA</t>
  </si>
  <si>
    <t>KÜÇÜK KRAL</t>
  </si>
  <si>
    <t>DER KLEINE KONIG MACIUS - DER FILM</t>
  </si>
  <si>
    <t>YOLA GELDİK</t>
  </si>
  <si>
    <t>YOLCULUK</t>
  </si>
  <si>
    <t>THE HUNTSMAN</t>
  </si>
  <si>
    <t>AVCI: KIŞ MASALI</t>
  </si>
  <si>
    <t>EMİCEM HOSPİTAL</t>
  </si>
  <si>
    <t>MAGİ</t>
  </si>
  <si>
    <t>BASTILLE DAY</t>
  </si>
  <si>
    <t>BASKIN GÜNÜ</t>
  </si>
  <si>
    <t>KADERE TUTSAK</t>
  </si>
  <si>
    <t>LE DERNIER DE LOUP</t>
  </si>
  <si>
    <t>KURDUN UYANIŞI</t>
  </si>
  <si>
    <t>MOTHER'S DAY</t>
  </si>
  <si>
    <t>ÖZEL BİR GÜN</t>
  </si>
  <si>
    <t>RATCHET AND CLARK</t>
  </si>
  <si>
    <t>BROOKLYN</t>
  </si>
  <si>
    <t>MR. RIGHT</t>
  </si>
  <si>
    <t>BAY DOĞRU</t>
  </si>
  <si>
    <t>RATCHED CLANK</t>
  </si>
  <si>
    <t>29 NİSAN - 5 MAYIS 2016 / 18. VİZYON HAFTASI</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</si>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</sst>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protection locked="0"/>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7" fillId="36" borderId="14" xfId="0" applyFont="1" applyFill="1" applyBorder="1" applyAlignment="1">
      <alignment horizontal="center" vertical="center" wrapText="1"/>
    </xf>
    <xf numFmtId="0" fontId="67" fillId="36" borderId="12" xfId="0" applyFont="1" applyFill="1" applyBorder="1" applyAlignment="1">
      <alignment horizontal="center" vertical="center" wrapText="1"/>
    </xf>
    <xf numFmtId="0" fontId="71" fillId="35" borderId="11" xfId="0" applyFont="1" applyFill="1" applyBorder="1" applyAlignment="1">
      <alignment horizontal="center"/>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7" borderId="12" xfId="0" applyFont="1" applyFill="1" applyBorder="1" applyAlignment="1">
      <alignment horizontal="center"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2"/>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57421875" style="2" bestFit="1" customWidth="1"/>
    <col min="3" max="3" width="30.57421875" style="1" bestFit="1" customWidth="1"/>
    <col min="4" max="4" width="26.421875" style="4" bestFit="1" customWidth="1"/>
    <col min="5" max="5" width="6.7109375" style="88" bestFit="1" customWidth="1"/>
    <col min="6" max="6" width="15.28125" style="3" bestFit="1" customWidth="1"/>
    <col min="7" max="8" width="3.421875" style="33" bestFit="1" customWidth="1"/>
    <col min="9" max="9" width="3.421875" style="47" bestFit="1" customWidth="1"/>
    <col min="10" max="10" width="3.140625" style="48" bestFit="1" customWidth="1"/>
    <col min="11" max="11" width="8.28125" style="5" bestFit="1" customWidth="1"/>
    <col min="12" max="12" width="7.421875" style="6" bestFit="1" customWidth="1"/>
    <col min="13" max="13" width="8.28125" style="5" bestFit="1" customWidth="1"/>
    <col min="14" max="14" width="7.421875" style="6" bestFit="1" customWidth="1"/>
    <col min="15" max="15" width="8.28125" style="7" bestFit="1" customWidth="1"/>
    <col min="16" max="16" width="7.421875" style="8" bestFit="1" customWidth="1"/>
    <col min="17" max="17" width="8.28125" style="9" bestFit="1" customWidth="1"/>
    <col min="18" max="18" width="7.421875" style="10" bestFit="1" customWidth="1"/>
    <col min="19" max="19" width="4.28125" style="11" bestFit="1" customWidth="1"/>
    <col min="20" max="20" width="5.421875" style="12" bestFit="1" customWidth="1"/>
    <col min="21" max="21" width="4.8515625" style="13" bestFit="1" customWidth="1"/>
    <col min="22" max="22" width="9.57421875" style="7" bestFit="1" customWidth="1"/>
    <col min="23" max="23" width="6.28125" style="8" bestFit="1" customWidth="1"/>
    <col min="24" max="24" width="6.421875" style="6" bestFit="1" customWidth="1"/>
    <col min="25" max="25" width="6.28125" style="5" bestFit="1" customWidth="1"/>
    <col min="26" max="26" width="5.28125" style="6" bestFit="1" customWidth="1"/>
    <col min="27" max="27" width="10.28125" style="7" bestFit="1" customWidth="1"/>
    <col min="28" max="28" width="7.421875" style="14" bestFit="1" customWidth="1"/>
    <col min="29" max="29" width="4.57421875" style="67" customWidth="1"/>
    <col min="30" max="30" width="9.140625" style="1" bestFit="1" customWidth="1"/>
    <col min="31" max="31" width="6.7109375" style="1" bestFit="1" customWidth="1"/>
    <col min="32" max="16384" width="4.57421875" style="1" customWidth="1"/>
  </cols>
  <sheetData>
    <row r="1" spans="1:29" s="34" customFormat="1" ht="12.75">
      <c r="A1" s="15" t="s">
        <v>0</v>
      </c>
      <c r="B1" s="102" t="s">
        <v>6</v>
      </c>
      <c r="C1" s="102"/>
      <c r="D1" s="16"/>
      <c r="E1" s="83"/>
      <c r="F1" s="16"/>
      <c r="G1" s="17"/>
      <c r="H1" s="17"/>
      <c r="I1" s="17"/>
      <c r="J1" s="17"/>
      <c r="K1" s="105" t="s">
        <v>3</v>
      </c>
      <c r="L1" s="106"/>
      <c r="M1" s="106"/>
      <c r="N1" s="106"/>
      <c r="O1" s="106"/>
      <c r="P1" s="106"/>
      <c r="Q1" s="106"/>
      <c r="R1" s="106"/>
      <c r="S1" s="106"/>
      <c r="T1" s="106"/>
      <c r="U1" s="106"/>
      <c r="V1" s="106"/>
      <c r="W1" s="106"/>
      <c r="X1" s="106"/>
      <c r="Y1" s="106"/>
      <c r="Z1" s="106"/>
      <c r="AA1" s="106"/>
      <c r="AB1" s="106"/>
      <c r="AC1" s="107"/>
    </row>
    <row r="2" spans="1:29" s="34" customFormat="1" ht="12.75">
      <c r="A2" s="15"/>
      <c r="B2" s="103" t="s">
        <v>2</v>
      </c>
      <c r="C2" s="104"/>
      <c r="D2" s="18"/>
      <c r="E2" s="84"/>
      <c r="F2" s="18"/>
      <c r="G2" s="19"/>
      <c r="H2" s="19"/>
      <c r="I2" s="19"/>
      <c r="J2" s="20"/>
      <c r="K2" s="108"/>
      <c r="L2" s="108"/>
      <c r="M2" s="108"/>
      <c r="N2" s="108"/>
      <c r="O2" s="108"/>
      <c r="P2" s="108"/>
      <c r="Q2" s="108"/>
      <c r="R2" s="108"/>
      <c r="S2" s="108"/>
      <c r="T2" s="108"/>
      <c r="U2" s="108"/>
      <c r="V2" s="108"/>
      <c r="W2" s="108"/>
      <c r="X2" s="108"/>
      <c r="Y2" s="108"/>
      <c r="Z2" s="108"/>
      <c r="AA2" s="108"/>
      <c r="AB2" s="108"/>
      <c r="AC2" s="107"/>
    </row>
    <row r="3" spans="1:29" s="34" customFormat="1" ht="12">
      <c r="A3" s="15"/>
      <c r="B3" s="96" t="s">
        <v>137</v>
      </c>
      <c r="C3" s="96"/>
      <c r="D3" s="21"/>
      <c r="E3" s="85"/>
      <c r="F3" s="21"/>
      <c r="G3" s="22"/>
      <c r="H3" s="22"/>
      <c r="I3" s="22"/>
      <c r="J3" s="22"/>
      <c r="K3" s="109"/>
      <c r="L3" s="109"/>
      <c r="M3" s="109"/>
      <c r="N3" s="109"/>
      <c r="O3" s="109"/>
      <c r="P3" s="109"/>
      <c r="Q3" s="109"/>
      <c r="R3" s="109"/>
      <c r="S3" s="109"/>
      <c r="T3" s="109"/>
      <c r="U3" s="109"/>
      <c r="V3" s="109"/>
      <c r="W3" s="109"/>
      <c r="X3" s="109"/>
      <c r="Y3" s="109"/>
      <c r="Z3" s="109"/>
      <c r="AA3" s="109"/>
      <c r="AB3" s="109"/>
      <c r="AC3" s="110"/>
    </row>
    <row r="4" spans="1:29" s="24" customFormat="1" ht="11.25" customHeight="1">
      <c r="A4" s="23"/>
      <c r="B4" s="35"/>
      <c r="C4" s="36"/>
      <c r="D4" s="36"/>
      <c r="E4" s="86"/>
      <c r="F4" s="37"/>
      <c r="G4" s="37"/>
      <c r="H4" s="37"/>
      <c r="I4" s="37"/>
      <c r="J4" s="37"/>
      <c r="K4" s="97" t="s">
        <v>7</v>
      </c>
      <c r="L4" s="98"/>
      <c r="M4" s="99" t="s">
        <v>8</v>
      </c>
      <c r="N4" s="100"/>
      <c r="O4" s="99" t="s">
        <v>9</v>
      </c>
      <c r="P4" s="100"/>
      <c r="Q4" s="99" t="s">
        <v>10</v>
      </c>
      <c r="R4" s="101"/>
      <c r="S4" s="101"/>
      <c r="T4" s="90"/>
      <c r="U4" s="90"/>
      <c r="V4" s="94" t="s">
        <v>11</v>
      </c>
      <c r="W4" s="95"/>
      <c r="X4" s="91" t="s">
        <v>11</v>
      </c>
      <c r="Y4" s="91" t="s">
        <v>138</v>
      </c>
      <c r="Z4" s="91" t="s">
        <v>138</v>
      </c>
      <c r="AA4" s="111" t="s">
        <v>12</v>
      </c>
      <c r="AB4" s="111"/>
      <c r="AC4" s="112" t="s">
        <v>33</v>
      </c>
    </row>
    <row r="5" spans="1:29" s="26" customFormat="1" ht="45.75">
      <c r="A5" s="25"/>
      <c r="B5" s="38"/>
      <c r="C5" s="39" t="s">
        <v>13</v>
      </c>
      <c r="D5" s="39" t="s">
        <v>14</v>
      </c>
      <c r="E5" s="87" t="s">
        <v>15</v>
      </c>
      <c r="F5" s="42" t="s">
        <v>16</v>
      </c>
      <c r="G5" s="40" t="s">
        <v>17</v>
      </c>
      <c r="H5" s="40" t="s">
        <v>73</v>
      </c>
      <c r="I5" s="40" t="s">
        <v>18</v>
      </c>
      <c r="J5" s="40" t="s">
        <v>19</v>
      </c>
      <c r="K5" s="41" t="s">
        <v>20</v>
      </c>
      <c r="L5" s="43" t="s">
        <v>21</v>
      </c>
      <c r="M5" s="44" t="s">
        <v>20</v>
      </c>
      <c r="N5" s="45" t="s">
        <v>21</v>
      </c>
      <c r="O5" s="44" t="s">
        <v>20</v>
      </c>
      <c r="P5" s="45" t="s">
        <v>21</v>
      </c>
      <c r="Q5" s="44" t="s">
        <v>26</v>
      </c>
      <c r="R5" s="45" t="s">
        <v>21</v>
      </c>
      <c r="S5" s="46" t="s">
        <v>22</v>
      </c>
      <c r="T5" s="45" t="s">
        <v>23</v>
      </c>
      <c r="U5" s="46" t="s">
        <v>29</v>
      </c>
      <c r="V5" s="44" t="s">
        <v>26</v>
      </c>
      <c r="W5" s="45" t="s">
        <v>23</v>
      </c>
      <c r="X5" s="46" t="s">
        <v>22</v>
      </c>
      <c r="Y5" s="45" t="s">
        <v>23</v>
      </c>
      <c r="Z5" s="46" t="s">
        <v>24</v>
      </c>
      <c r="AA5" s="44" t="s">
        <v>20</v>
      </c>
      <c r="AB5" s="45" t="s">
        <v>21</v>
      </c>
      <c r="AC5" s="113"/>
    </row>
    <row r="7" spans="1:30" s="29" customFormat="1" ht="11.25">
      <c r="A7" s="31">
        <v>1</v>
      </c>
      <c r="B7" s="30"/>
      <c r="C7" s="49" t="s">
        <v>85</v>
      </c>
      <c r="D7" s="51" t="s">
        <v>85</v>
      </c>
      <c r="E7" s="64">
        <v>42468</v>
      </c>
      <c r="F7" s="52" t="s">
        <v>5</v>
      </c>
      <c r="G7" s="53">
        <v>340</v>
      </c>
      <c r="H7" s="53">
        <v>333</v>
      </c>
      <c r="I7" s="69">
        <v>333</v>
      </c>
      <c r="J7" s="54">
        <v>4</v>
      </c>
      <c r="K7" s="65">
        <v>147909.59</v>
      </c>
      <c r="L7" s="66">
        <v>13395</v>
      </c>
      <c r="M7" s="65">
        <v>291581</v>
      </c>
      <c r="N7" s="66">
        <v>26168</v>
      </c>
      <c r="O7" s="65">
        <v>290079.52</v>
      </c>
      <c r="P7" s="66">
        <v>25402</v>
      </c>
      <c r="Q7" s="59">
        <f aca="true" t="shared" si="0" ref="Q7:Q67">K7+M7+O7</f>
        <v>729570.11</v>
      </c>
      <c r="R7" s="60">
        <f aca="true" t="shared" si="1" ref="R7:R67">L7+N7+P7</f>
        <v>64965</v>
      </c>
      <c r="S7" s="61">
        <f aca="true" t="shared" si="2" ref="S7:S38">R7/I7</f>
        <v>195.0900900900901</v>
      </c>
      <c r="T7" s="62">
        <v>81712</v>
      </c>
      <c r="U7" s="63">
        <f>IF(T7&lt;&gt;0,-(T7-R7)/T7,"")</f>
        <v>-0.20495153710593303</v>
      </c>
      <c r="V7" s="70">
        <v>1095767.01</v>
      </c>
      <c r="W7" s="71">
        <v>101345</v>
      </c>
      <c r="X7" s="61">
        <f aca="true" t="shared" si="3" ref="X7:X38">W7/I7</f>
        <v>304.33933933933935</v>
      </c>
      <c r="Y7" s="78">
        <v>148851</v>
      </c>
      <c r="Z7" s="81">
        <f>IF(Y7&lt;&gt;0,-(Y7-W7)/Y7,"")</f>
        <v>-0.3191513661312319</v>
      </c>
      <c r="AA7" s="75">
        <v>6981350.09</v>
      </c>
      <c r="AB7" s="76">
        <v>645539</v>
      </c>
      <c r="AC7" s="92">
        <v>2461</v>
      </c>
      <c r="AD7" s="28"/>
    </row>
    <row r="8" spans="1:30" s="29" customFormat="1" ht="11.25">
      <c r="A8" s="31">
        <v>2</v>
      </c>
      <c r="B8" s="30"/>
      <c r="C8" s="50" t="s">
        <v>121</v>
      </c>
      <c r="D8" s="55" t="s">
        <v>122</v>
      </c>
      <c r="E8" s="82">
        <v>42482</v>
      </c>
      <c r="F8" s="52" t="s">
        <v>53</v>
      </c>
      <c r="G8" s="56">
        <v>300</v>
      </c>
      <c r="H8" s="56">
        <v>300</v>
      </c>
      <c r="I8" s="69">
        <v>300</v>
      </c>
      <c r="J8" s="54">
        <v>2</v>
      </c>
      <c r="K8" s="65">
        <v>156636</v>
      </c>
      <c r="L8" s="66">
        <v>13162</v>
      </c>
      <c r="M8" s="65">
        <v>266797</v>
      </c>
      <c r="N8" s="66">
        <v>22309</v>
      </c>
      <c r="O8" s="65">
        <v>243578</v>
      </c>
      <c r="P8" s="66">
        <v>20282</v>
      </c>
      <c r="Q8" s="59">
        <f t="shared" si="0"/>
        <v>667011</v>
      </c>
      <c r="R8" s="60">
        <f t="shared" si="1"/>
        <v>55753</v>
      </c>
      <c r="S8" s="61">
        <f t="shared" si="2"/>
        <v>185.84333333333333</v>
      </c>
      <c r="T8" s="62">
        <v>74754</v>
      </c>
      <c r="U8" s="63">
        <f>IF(T8&lt;&gt;0,-(T8-R8)/T8,"")</f>
        <v>-0.25418037830751533</v>
      </c>
      <c r="V8" s="70">
        <v>1021485</v>
      </c>
      <c r="W8" s="72">
        <v>89318</v>
      </c>
      <c r="X8" s="61">
        <f t="shared" si="3"/>
        <v>297.7266666666667</v>
      </c>
      <c r="Y8" s="57">
        <v>135290</v>
      </c>
      <c r="Z8" s="81">
        <f>IF(Y8&lt;&gt;0,-(Y8-W8)/Y8,"")</f>
        <v>-0.3398033853204228</v>
      </c>
      <c r="AA8" s="73">
        <v>2574760</v>
      </c>
      <c r="AB8" s="74">
        <v>224608</v>
      </c>
      <c r="AC8" s="92">
        <v>2497</v>
      </c>
      <c r="AD8" s="28"/>
    </row>
    <row r="9" spans="1:30" s="29" customFormat="1" ht="11.25">
      <c r="A9" s="31">
        <v>3</v>
      </c>
      <c r="B9" s="89" t="s">
        <v>25</v>
      </c>
      <c r="C9" s="49" t="s">
        <v>124</v>
      </c>
      <c r="D9" s="51" t="s">
        <v>124</v>
      </c>
      <c r="E9" s="64">
        <v>42489</v>
      </c>
      <c r="F9" s="52" t="s">
        <v>5</v>
      </c>
      <c r="G9" s="53">
        <v>300</v>
      </c>
      <c r="H9" s="53">
        <v>300</v>
      </c>
      <c r="I9" s="69">
        <v>340</v>
      </c>
      <c r="J9" s="54">
        <v>1</v>
      </c>
      <c r="K9" s="65">
        <v>137664.11</v>
      </c>
      <c r="L9" s="66">
        <v>13044</v>
      </c>
      <c r="M9" s="65">
        <v>202166.59</v>
      </c>
      <c r="N9" s="66">
        <v>18866</v>
      </c>
      <c r="O9" s="65">
        <v>209759.5</v>
      </c>
      <c r="P9" s="66">
        <v>19375</v>
      </c>
      <c r="Q9" s="59">
        <f t="shared" si="0"/>
        <v>549590.2</v>
      </c>
      <c r="R9" s="60">
        <f t="shared" si="1"/>
        <v>51285</v>
      </c>
      <c r="S9" s="61">
        <f t="shared" si="2"/>
        <v>150.83823529411765</v>
      </c>
      <c r="T9" s="62"/>
      <c r="U9" s="63"/>
      <c r="V9" s="70">
        <v>936098.4</v>
      </c>
      <c r="W9" s="71">
        <v>90946</v>
      </c>
      <c r="X9" s="61">
        <f t="shared" si="3"/>
        <v>267.48823529411766</v>
      </c>
      <c r="Y9" s="78"/>
      <c r="Z9" s="81"/>
      <c r="AA9" s="75">
        <v>936098.4</v>
      </c>
      <c r="AB9" s="76">
        <v>90946</v>
      </c>
      <c r="AC9" s="92">
        <v>2512</v>
      </c>
      <c r="AD9" s="28"/>
    </row>
    <row r="10" spans="1:30" s="29" customFormat="1" ht="11.25">
      <c r="A10" s="31">
        <v>4</v>
      </c>
      <c r="B10" s="30"/>
      <c r="C10" s="50" t="s">
        <v>99</v>
      </c>
      <c r="D10" s="55" t="s">
        <v>100</v>
      </c>
      <c r="E10" s="82">
        <v>42475</v>
      </c>
      <c r="F10" s="52" t="s">
        <v>53</v>
      </c>
      <c r="G10" s="56">
        <v>259</v>
      </c>
      <c r="H10" s="56">
        <v>259</v>
      </c>
      <c r="I10" s="69">
        <v>259</v>
      </c>
      <c r="J10" s="54">
        <v>3</v>
      </c>
      <c r="K10" s="65">
        <v>83000</v>
      </c>
      <c r="L10" s="66">
        <v>6730</v>
      </c>
      <c r="M10" s="65">
        <v>181462</v>
      </c>
      <c r="N10" s="66">
        <v>14355</v>
      </c>
      <c r="O10" s="65">
        <v>188163</v>
      </c>
      <c r="P10" s="66">
        <v>14712</v>
      </c>
      <c r="Q10" s="59">
        <f t="shared" si="0"/>
        <v>452625</v>
      </c>
      <c r="R10" s="60">
        <f t="shared" si="1"/>
        <v>35797</v>
      </c>
      <c r="S10" s="61">
        <f t="shared" si="2"/>
        <v>138.21235521235522</v>
      </c>
      <c r="T10" s="62">
        <v>53426</v>
      </c>
      <c r="U10" s="63">
        <f>IF(T10&lt;&gt;0,-(T10-R10)/T10,"")</f>
        <v>-0.3299704263841575</v>
      </c>
      <c r="V10" s="70">
        <v>650080</v>
      </c>
      <c r="W10" s="72">
        <v>53831</v>
      </c>
      <c r="X10" s="61">
        <f t="shared" si="3"/>
        <v>207.84169884169884</v>
      </c>
      <c r="Y10" s="57">
        <v>91588</v>
      </c>
      <c r="Z10" s="81">
        <f>IF(Y10&lt;&gt;0,-(Y10-W10)/Y10,"")</f>
        <v>-0.4122483294754771</v>
      </c>
      <c r="AA10" s="73">
        <v>2990065</v>
      </c>
      <c r="AB10" s="74">
        <v>243750</v>
      </c>
      <c r="AC10" s="92">
        <v>2477</v>
      </c>
      <c r="AD10" s="28"/>
    </row>
    <row r="11" spans="1:30" s="29" customFormat="1" ht="11.25">
      <c r="A11" s="31">
        <v>5</v>
      </c>
      <c r="B11" s="27"/>
      <c r="C11" s="50" t="s">
        <v>75</v>
      </c>
      <c r="D11" s="55" t="s">
        <v>74</v>
      </c>
      <c r="E11" s="82">
        <v>42454</v>
      </c>
      <c r="F11" s="52" t="s">
        <v>54</v>
      </c>
      <c r="G11" s="56">
        <v>335</v>
      </c>
      <c r="H11" s="56">
        <v>160</v>
      </c>
      <c r="I11" s="69">
        <v>189</v>
      </c>
      <c r="J11" s="54">
        <v>6</v>
      </c>
      <c r="K11" s="65">
        <v>60767</v>
      </c>
      <c r="L11" s="66">
        <v>4446</v>
      </c>
      <c r="M11" s="65">
        <v>114819</v>
      </c>
      <c r="N11" s="66">
        <v>8357</v>
      </c>
      <c r="O11" s="65">
        <v>98203</v>
      </c>
      <c r="P11" s="66">
        <v>6943</v>
      </c>
      <c r="Q11" s="59">
        <f t="shared" si="0"/>
        <v>273789</v>
      </c>
      <c r="R11" s="60">
        <f t="shared" si="1"/>
        <v>19746</v>
      </c>
      <c r="S11" s="61">
        <f t="shared" si="2"/>
        <v>104.47619047619048</v>
      </c>
      <c r="T11" s="62">
        <v>36802</v>
      </c>
      <c r="U11" s="63">
        <f>IF(T11&lt;&gt;0,-(T11-R11)/T11,"")</f>
        <v>-0.46345307320254336</v>
      </c>
      <c r="V11" s="70">
        <v>400112</v>
      </c>
      <c r="W11" s="71">
        <v>30099</v>
      </c>
      <c r="X11" s="61">
        <f t="shared" si="3"/>
        <v>159.25396825396825</v>
      </c>
      <c r="Y11" s="57">
        <v>64397</v>
      </c>
      <c r="Z11" s="81">
        <f>IF(Y11&lt;&gt;0,-(Y11-W11)/Y11,"")</f>
        <v>-0.5326024504247092</v>
      </c>
      <c r="AA11" s="73">
        <v>19266022</v>
      </c>
      <c r="AB11" s="74">
        <v>1448847</v>
      </c>
      <c r="AC11" s="92">
        <v>2451</v>
      </c>
      <c r="AD11" s="28"/>
    </row>
    <row r="12" spans="1:30" s="29" customFormat="1" ht="11.25">
      <c r="A12" s="31">
        <v>6</v>
      </c>
      <c r="B12" s="30"/>
      <c r="C12" s="49" t="s">
        <v>109</v>
      </c>
      <c r="D12" s="51" t="s">
        <v>111</v>
      </c>
      <c r="E12" s="64">
        <v>42482</v>
      </c>
      <c r="F12" s="52" t="s">
        <v>57</v>
      </c>
      <c r="G12" s="53">
        <v>185</v>
      </c>
      <c r="H12" s="53">
        <v>185</v>
      </c>
      <c r="I12" s="69">
        <v>185</v>
      </c>
      <c r="J12" s="54">
        <v>2</v>
      </c>
      <c r="K12" s="65">
        <v>31500.1</v>
      </c>
      <c r="L12" s="66">
        <v>2771</v>
      </c>
      <c r="M12" s="65">
        <v>102068.48</v>
      </c>
      <c r="N12" s="66">
        <v>8296</v>
      </c>
      <c r="O12" s="65">
        <v>98086.5</v>
      </c>
      <c r="P12" s="66">
        <v>7857</v>
      </c>
      <c r="Q12" s="59">
        <f t="shared" si="0"/>
        <v>231655.08</v>
      </c>
      <c r="R12" s="60">
        <f t="shared" si="1"/>
        <v>18924</v>
      </c>
      <c r="S12" s="61">
        <f t="shared" si="2"/>
        <v>102.2918918918919</v>
      </c>
      <c r="T12" s="62">
        <v>27836</v>
      </c>
      <c r="U12" s="63">
        <f>IF(T12&lt;&gt;0,-(T12-R12)/T12,"")</f>
        <v>-0.3201609426641759</v>
      </c>
      <c r="V12" s="70">
        <v>303473.64</v>
      </c>
      <c r="W12" s="72">
        <v>26328</v>
      </c>
      <c r="X12" s="61">
        <f t="shared" si="3"/>
        <v>142.31351351351353</v>
      </c>
      <c r="Y12" s="78">
        <v>48042</v>
      </c>
      <c r="Z12" s="81">
        <f>IF(Y12&lt;&gt;0,-(Y12-W12)/Y12,"")</f>
        <v>-0.4519795179218184</v>
      </c>
      <c r="AA12" s="73">
        <v>866461.52</v>
      </c>
      <c r="AB12" s="74">
        <v>74370</v>
      </c>
      <c r="AC12" s="92">
        <v>2505</v>
      </c>
      <c r="AD12" s="28"/>
    </row>
    <row r="13" spans="1:30" s="29" customFormat="1" ht="11.25">
      <c r="A13" s="31">
        <v>7</v>
      </c>
      <c r="B13" s="89" t="s">
        <v>25</v>
      </c>
      <c r="C13" s="49" t="s">
        <v>130</v>
      </c>
      <c r="D13" s="51" t="s">
        <v>131</v>
      </c>
      <c r="E13" s="64">
        <v>42489</v>
      </c>
      <c r="F13" s="52" t="s">
        <v>1</v>
      </c>
      <c r="G13" s="53">
        <v>115</v>
      </c>
      <c r="H13" s="53">
        <v>115</v>
      </c>
      <c r="I13" s="69">
        <v>115</v>
      </c>
      <c r="J13" s="54">
        <v>1</v>
      </c>
      <c r="K13" s="65">
        <v>41784.5</v>
      </c>
      <c r="L13" s="66">
        <v>3105</v>
      </c>
      <c r="M13" s="65">
        <v>63940.02</v>
      </c>
      <c r="N13" s="66">
        <v>4586</v>
      </c>
      <c r="O13" s="65">
        <v>57226.5</v>
      </c>
      <c r="P13" s="66">
        <v>4021</v>
      </c>
      <c r="Q13" s="59">
        <f t="shared" si="0"/>
        <v>162951.02</v>
      </c>
      <c r="R13" s="60">
        <f t="shared" si="1"/>
        <v>11712</v>
      </c>
      <c r="S13" s="61">
        <f t="shared" si="2"/>
        <v>101.84347826086956</v>
      </c>
      <c r="T13" s="62"/>
      <c r="U13" s="63"/>
      <c r="V13" s="70">
        <v>264524.04</v>
      </c>
      <c r="W13" s="71">
        <v>20365</v>
      </c>
      <c r="X13" s="61">
        <f t="shared" si="3"/>
        <v>177.08695652173913</v>
      </c>
      <c r="Y13" s="78"/>
      <c r="Z13" s="81"/>
      <c r="AA13" s="77">
        <v>264524.04</v>
      </c>
      <c r="AB13" s="78">
        <v>20365</v>
      </c>
      <c r="AC13" s="92">
        <v>2515</v>
      </c>
      <c r="AD13" s="28"/>
    </row>
    <row r="14" spans="1:30" s="29" customFormat="1" ht="11.25">
      <c r="A14" s="31">
        <v>8</v>
      </c>
      <c r="B14" s="89" t="s">
        <v>25</v>
      </c>
      <c r="C14" s="49" t="s">
        <v>125</v>
      </c>
      <c r="D14" s="51" t="s">
        <v>126</v>
      </c>
      <c r="E14" s="64">
        <v>42487</v>
      </c>
      <c r="F14" s="52" t="s">
        <v>5</v>
      </c>
      <c r="G14" s="53">
        <v>98</v>
      </c>
      <c r="H14" s="53">
        <v>99</v>
      </c>
      <c r="I14" s="69">
        <v>99</v>
      </c>
      <c r="J14" s="54">
        <v>1</v>
      </c>
      <c r="K14" s="65">
        <v>34210.32</v>
      </c>
      <c r="L14" s="66">
        <v>2744</v>
      </c>
      <c r="M14" s="65">
        <v>58895.17</v>
      </c>
      <c r="N14" s="66">
        <v>4893</v>
      </c>
      <c r="O14" s="65">
        <v>67391.26</v>
      </c>
      <c r="P14" s="66">
        <v>5459</v>
      </c>
      <c r="Q14" s="59">
        <f t="shared" si="0"/>
        <v>160496.75</v>
      </c>
      <c r="R14" s="60">
        <f t="shared" si="1"/>
        <v>13096</v>
      </c>
      <c r="S14" s="61">
        <f t="shared" si="2"/>
        <v>132.2828282828283</v>
      </c>
      <c r="T14" s="62"/>
      <c r="U14" s="63"/>
      <c r="V14" s="70">
        <v>242944.36</v>
      </c>
      <c r="W14" s="71">
        <v>20382</v>
      </c>
      <c r="X14" s="61">
        <f t="shared" si="3"/>
        <v>205.87878787878788</v>
      </c>
      <c r="Y14" s="78"/>
      <c r="Z14" s="81"/>
      <c r="AA14" s="75">
        <v>253259.36</v>
      </c>
      <c r="AB14" s="76">
        <v>21352</v>
      </c>
      <c r="AC14" s="92">
        <v>2510</v>
      </c>
      <c r="AD14" s="28"/>
    </row>
    <row r="15" spans="1:30" s="29" customFormat="1" ht="11.25">
      <c r="A15" s="31">
        <v>9</v>
      </c>
      <c r="B15" s="30"/>
      <c r="C15" s="49" t="s">
        <v>106</v>
      </c>
      <c r="D15" s="51" t="s">
        <v>106</v>
      </c>
      <c r="E15" s="64">
        <v>42475</v>
      </c>
      <c r="F15" s="52" t="s">
        <v>5</v>
      </c>
      <c r="G15" s="53">
        <v>151</v>
      </c>
      <c r="H15" s="53">
        <v>121</v>
      </c>
      <c r="I15" s="69">
        <v>121</v>
      </c>
      <c r="J15" s="54">
        <v>3</v>
      </c>
      <c r="K15" s="65">
        <v>25355.5</v>
      </c>
      <c r="L15" s="66">
        <v>2243</v>
      </c>
      <c r="M15" s="65">
        <v>55119</v>
      </c>
      <c r="N15" s="66">
        <v>4594</v>
      </c>
      <c r="O15" s="65">
        <v>54374</v>
      </c>
      <c r="P15" s="66">
        <v>4445</v>
      </c>
      <c r="Q15" s="59">
        <f t="shared" si="0"/>
        <v>134848.5</v>
      </c>
      <c r="R15" s="60">
        <f t="shared" si="1"/>
        <v>11282</v>
      </c>
      <c r="S15" s="61">
        <f t="shared" si="2"/>
        <v>93.2396694214876</v>
      </c>
      <c r="T15" s="62">
        <v>18343</v>
      </c>
      <c r="U15" s="63">
        <f>IF(T15&lt;&gt;0,-(T15-R15)/T15,"")</f>
        <v>-0.38494248487161314</v>
      </c>
      <c r="V15" s="70">
        <v>185384.48</v>
      </c>
      <c r="W15" s="71">
        <v>16561</v>
      </c>
      <c r="X15" s="61">
        <f t="shared" si="3"/>
        <v>136.86776859504133</v>
      </c>
      <c r="Y15" s="78">
        <v>34824</v>
      </c>
      <c r="Z15" s="81">
        <f>IF(Y15&lt;&gt;0,-(Y15-W15)/Y15,"")</f>
        <v>-0.5244371697679762</v>
      </c>
      <c r="AA15" s="75">
        <v>880249.43</v>
      </c>
      <c r="AB15" s="76">
        <v>77108</v>
      </c>
      <c r="AC15" s="92">
        <v>2492</v>
      </c>
      <c r="AD15" s="28"/>
    </row>
    <row r="16" spans="1:30" s="29" customFormat="1" ht="11.25">
      <c r="A16" s="31">
        <v>10</v>
      </c>
      <c r="B16" s="30"/>
      <c r="C16" s="50" t="s">
        <v>68</v>
      </c>
      <c r="D16" s="55" t="s">
        <v>68</v>
      </c>
      <c r="E16" s="82">
        <v>42440</v>
      </c>
      <c r="F16" s="52" t="s">
        <v>53</v>
      </c>
      <c r="G16" s="56">
        <v>317</v>
      </c>
      <c r="H16" s="56">
        <v>42</v>
      </c>
      <c r="I16" s="69">
        <v>42</v>
      </c>
      <c r="J16" s="54">
        <v>8</v>
      </c>
      <c r="K16" s="65">
        <v>22022</v>
      </c>
      <c r="L16" s="66">
        <v>1819</v>
      </c>
      <c r="M16" s="65">
        <v>37825</v>
      </c>
      <c r="N16" s="66">
        <v>2852</v>
      </c>
      <c r="O16" s="65">
        <v>47733</v>
      </c>
      <c r="P16" s="66">
        <v>3689</v>
      </c>
      <c r="Q16" s="59">
        <f t="shared" si="0"/>
        <v>107580</v>
      </c>
      <c r="R16" s="60">
        <f t="shared" si="1"/>
        <v>8360</v>
      </c>
      <c r="S16" s="61">
        <f t="shared" si="2"/>
        <v>199.04761904761904</v>
      </c>
      <c r="T16" s="62">
        <v>13776</v>
      </c>
      <c r="U16" s="63">
        <f>IF(T16&lt;&gt;0,-(T16-R16)/T16,"")</f>
        <v>-0.39314750290360045</v>
      </c>
      <c r="V16" s="70">
        <v>175405</v>
      </c>
      <c r="W16" s="72">
        <v>14577</v>
      </c>
      <c r="X16" s="61">
        <f t="shared" si="3"/>
        <v>347.07142857142856</v>
      </c>
      <c r="Y16" s="57">
        <v>24132</v>
      </c>
      <c r="Z16" s="81">
        <f>IF(Y16&lt;&gt;0,-(Y16-W16)/Y16,"")</f>
        <v>-0.39594728990551964</v>
      </c>
      <c r="AA16" s="73">
        <v>16306455</v>
      </c>
      <c r="AB16" s="74">
        <v>1398055</v>
      </c>
      <c r="AC16" s="92">
        <v>2449</v>
      </c>
      <c r="AD16" s="28"/>
    </row>
    <row r="17" spans="1:30" s="29" customFormat="1" ht="11.25">
      <c r="A17" s="31">
        <v>11</v>
      </c>
      <c r="B17" s="30"/>
      <c r="C17" s="49" t="s">
        <v>112</v>
      </c>
      <c r="D17" s="51" t="s">
        <v>113</v>
      </c>
      <c r="E17" s="64">
        <v>42482</v>
      </c>
      <c r="F17" s="52" t="s">
        <v>55</v>
      </c>
      <c r="G17" s="53">
        <v>86</v>
      </c>
      <c r="H17" s="53">
        <v>44</v>
      </c>
      <c r="I17" s="69">
        <v>44</v>
      </c>
      <c r="J17" s="54">
        <v>2</v>
      </c>
      <c r="K17" s="65">
        <v>17573</v>
      </c>
      <c r="L17" s="66">
        <v>1139</v>
      </c>
      <c r="M17" s="65">
        <v>24666.5</v>
      </c>
      <c r="N17" s="66">
        <v>1516</v>
      </c>
      <c r="O17" s="65">
        <v>22995</v>
      </c>
      <c r="P17" s="66">
        <v>1449</v>
      </c>
      <c r="Q17" s="59">
        <f t="shared" si="0"/>
        <v>65234.5</v>
      </c>
      <c r="R17" s="60">
        <f t="shared" si="1"/>
        <v>4104</v>
      </c>
      <c r="S17" s="61">
        <f t="shared" si="2"/>
        <v>93.27272727272727</v>
      </c>
      <c r="T17" s="62">
        <v>9756</v>
      </c>
      <c r="U17" s="63">
        <f>IF(T17&lt;&gt;0,-(T17-R17)/T17,"")</f>
        <v>-0.5793357933579336</v>
      </c>
      <c r="V17" s="70">
        <v>99205.3</v>
      </c>
      <c r="W17" s="71">
        <v>6687</v>
      </c>
      <c r="X17" s="61">
        <f t="shared" si="3"/>
        <v>151.97727272727272</v>
      </c>
      <c r="Y17" s="78">
        <v>15992</v>
      </c>
      <c r="Z17" s="81">
        <f>IF(Y17&lt;&gt;0,-(Y17-W17)/Y17,"")</f>
        <v>-0.5818534267133567</v>
      </c>
      <c r="AA17" s="75">
        <v>314830.76</v>
      </c>
      <c r="AB17" s="76">
        <v>22679</v>
      </c>
      <c r="AC17" s="92">
        <v>2517</v>
      </c>
      <c r="AD17" s="28"/>
    </row>
    <row r="18" spans="1:30" s="29" customFormat="1" ht="11.25">
      <c r="A18" s="31">
        <v>12</v>
      </c>
      <c r="B18" s="30"/>
      <c r="C18" s="49" t="s">
        <v>79</v>
      </c>
      <c r="D18" s="51" t="s">
        <v>79</v>
      </c>
      <c r="E18" s="64">
        <v>42461</v>
      </c>
      <c r="F18" s="52" t="s">
        <v>1</v>
      </c>
      <c r="G18" s="53">
        <v>200</v>
      </c>
      <c r="H18" s="53">
        <v>66</v>
      </c>
      <c r="I18" s="69">
        <v>66</v>
      </c>
      <c r="J18" s="54">
        <v>5</v>
      </c>
      <c r="K18" s="65">
        <v>13281.5</v>
      </c>
      <c r="L18" s="66">
        <v>1364</v>
      </c>
      <c r="M18" s="65">
        <v>20957.5</v>
      </c>
      <c r="N18" s="66">
        <v>1873</v>
      </c>
      <c r="O18" s="65">
        <v>17898.5</v>
      </c>
      <c r="P18" s="66">
        <v>1622</v>
      </c>
      <c r="Q18" s="59">
        <f t="shared" si="0"/>
        <v>52137.5</v>
      </c>
      <c r="R18" s="60">
        <f t="shared" si="1"/>
        <v>4859</v>
      </c>
      <c r="S18" s="61">
        <f t="shared" si="2"/>
        <v>73.62121212121212</v>
      </c>
      <c r="T18" s="62">
        <v>8572</v>
      </c>
      <c r="U18" s="63">
        <f>IF(T18&lt;&gt;0,-(T18-R18)/T18,"")</f>
        <v>-0.43315445636957534</v>
      </c>
      <c r="V18" s="70">
        <v>95881</v>
      </c>
      <c r="W18" s="71">
        <v>9728</v>
      </c>
      <c r="X18" s="61">
        <f t="shared" si="3"/>
        <v>147.3939393939394</v>
      </c>
      <c r="Y18" s="78">
        <v>16890</v>
      </c>
      <c r="Z18" s="81">
        <f>IF(Y18&lt;&gt;0,-(Y18-W18)/Y18,"")</f>
        <v>-0.42403789224393135</v>
      </c>
      <c r="AA18" s="77">
        <v>1564593.3</v>
      </c>
      <c r="AB18" s="78">
        <v>152532</v>
      </c>
      <c r="AC18" s="92">
        <v>2470</v>
      </c>
      <c r="AD18" s="28"/>
    </row>
    <row r="19" spans="1:30" s="29" customFormat="1" ht="11.25">
      <c r="A19" s="31">
        <v>13</v>
      </c>
      <c r="B19" s="30"/>
      <c r="C19" s="49" t="s">
        <v>115</v>
      </c>
      <c r="D19" s="51" t="s">
        <v>115</v>
      </c>
      <c r="E19" s="64">
        <v>42482</v>
      </c>
      <c r="F19" s="52" t="s">
        <v>5</v>
      </c>
      <c r="G19" s="53">
        <v>191</v>
      </c>
      <c r="H19" s="53">
        <v>151</v>
      </c>
      <c r="I19" s="69">
        <v>151</v>
      </c>
      <c r="J19" s="54">
        <v>2</v>
      </c>
      <c r="K19" s="65">
        <v>11295.5</v>
      </c>
      <c r="L19" s="66">
        <v>1103</v>
      </c>
      <c r="M19" s="65">
        <v>20061.5</v>
      </c>
      <c r="N19" s="66">
        <v>1944</v>
      </c>
      <c r="O19" s="65">
        <v>23345</v>
      </c>
      <c r="P19" s="66">
        <v>2176</v>
      </c>
      <c r="Q19" s="59">
        <f t="shared" si="0"/>
        <v>54702</v>
      </c>
      <c r="R19" s="60">
        <f t="shared" si="1"/>
        <v>5223</v>
      </c>
      <c r="S19" s="61">
        <f t="shared" si="2"/>
        <v>34.58940397350993</v>
      </c>
      <c r="T19" s="62">
        <v>13109</v>
      </c>
      <c r="U19" s="63">
        <f>IF(T19&lt;&gt;0,-(T19-R19)/T19,"")</f>
        <v>-0.6015714394690671</v>
      </c>
      <c r="V19" s="70">
        <v>91420.27</v>
      </c>
      <c r="W19" s="71">
        <v>9105</v>
      </c>
      <c r="X19" s="61">
        <f t="shared" si="3"/>
        <v>60.29801324503311</v>
      </c>
      <c r="Y19" s="78">
        <v>23626</v>
      </c>
      <c r="Z19" s="81">
        <f>IF(Y19&lt;&gt;0,-(Y19-W19)/Y19,"")</f>
        <v>-0.614619487005841</v>
      </c>
      <c r="AA19" s="75">
        <v>331728.22</v>
      </c>
      <c r="AB19" s="76">
        <v>32731</v>
      </c>
      <c r="AC19" s="92">
        <v>2503</v>
      </c>
      <c r="AD19" s="28"/>
    </row>
    <row r="20" spans="1:30" s="29" customFormat="1" ht="11.25">
      <c r="A20" s="31">
        <v>14</v>
      </c>
      <c r="B20" s="89" t="s">
        <v>25</v>
      </c>
      <c r="C20" s="49" t="s">
        <v>128</v>
      </c>
      <c r="D20" s="51" t="s">
        <v>129</v>
      </c>
      <c r="E20" s="64">
        <v>42489</v>
      </c>
      <c r="F20" s="52" t="s">
        <v>56</v>
      </c>
      <c r="G20" s="53">
        <v>92</v>
      </c>
      <c r="H20" s="53">
        <v>92</v>
      </c>
      <c r="I20" s="69">
        <v>92</v>
      </c>
      <c r="J20" s="54">
        <v>1</v>
      </c>
      <c r="K20" s="65">
        <v>9917.5</v>
      </c>
      <c r="L20" s="66">
        <v>751</v>
      </c>
      <c r="M20" s="65">
        <v>20913.5</v>
      </c>
      <c r="N20" s="66">
        <v>1610</v>
      </c>
      <c r="O20" s="65">
        <v>20964</v>
      </c>
      <c r="P20" s="66">
        <v>1628</v>
      </c>
      <c r="Q20" s="59">
        <f t="shared" si="0"/>
        <v>51795</v>
      </c>
      <c r="R20" s="60">
        <f t="shared" si="1"/>
        <v>3989</v>
      </c>
      <c r="S20" s="61">
        <f t="shared" si="2"/>
        <v>43.358695652173914</v>
      </c>
      <c r="T20" s="62"/>
      <c r="U20" s="63"/>
      <c r="V20" s="70">
        <v>87136.5</v>
      </c>
      <c r="W20" s="72">
        <v>7025</v>
      </c>
      <c r="X20" s="61">
        <f t="shared" si="3"/>
        <v>76.3586956521739</v>
      </c>
      <c r="Y20" s="78"/>
      <c r="Z20" s="81"/>
      <c r="AA20" s="73">
        <v>87136.5</v>
      </c>
      <c r="AB20" s="74">
        <v>7025</v>
      </c>
      <c r="AC20" s="92">
        <v>2514</v>
      </c>
      <c r="AD20" s="28"/>
    </row>
    <row r="21" spans="1:30" s="29" customFormat="1" ht="11.25">
      <c r="A21" s="31">
        <v>15</v>
      </c>
      <c r="B21" s="89" t="s">
        <v>25</v>
      </c>
      <c r="C21" s="50" t="s">
        <v>132</v>
      </c>
      <c r="D21" s="55" t="s">
        <v>136</v>
      </c>
      <c r="E21" s="82">
        <v>42489</v>
      </c>
      <c r="F21" s="52" t="s">
        <v>4</v>
      </c>
      <c r="G21" s="56">
        <v>144</v>
      </c>
      <c r="H21" s="56">
        <v>145</v>
      </c>
      <c r="I21" s="69">
        <v>145</v>
      </c>
      <c r="J21" s="54">
        <v>1</v>
      </c>
      <c r="K21" s="65">
        <v>11231.5</v>
      </c>
      <c r="L21" s="66">
        <v>823</v>
      </c>
      <c r="M21" s="65">
        <v>29575.14</v>
      </c>
      <c r="N21" s="66">
        <v>2331</v>
      </c>
      <c r="O21" s="65">
        <v>26863.5</v>
      </c>
      <c r="P21" s="66">
        <v>2144</v>
      </c>
      <c r="Q21" s="59">
        <f t="shared" si="0"/>
        <v>67670.14</v>
      </c>
      <c r="R21" s="60">
        <f t="shared" si="1"/>
        <v>5298</v>
      </c>
      <c r="S21" s="61">
        <f t="shared" si="2"/>
        <v>36.53793103448276</v>
      </c>
      <c r="T21" s="62"/>
      <c r="U21" s="63"/>
      <c r="V21" s="70">
        <v>85844.14</v>
      </c>
      <c r="W21" s="71">
        <v>6856</v>
      </c>
      <c r="X21" s="61">
        <f t="shared" si="3"/>
        <v>47.282758620689656</v>
      </c>
      <c r="Y21" s="57"/>
      <c r="Z21" s="81"/>
      <c r="AA21" s="73">
        <v>85844.14</v>
      </c>
      <c r="AB21" s="74">
        <v>6856</v>
      </c>
      <c r="AC21" s="92">
        <v>2509</v>
      </c>
      <c r="AD21" s="28"/>
    </row>
    <row r="22" spans="1:30" s="29" customFormat="1" ht="11.25">
      <c r="A22" s="31">
        <v>16</v>
      </c>
      <c r="B22" s="89" t="s">
        <v>25</v>
      </c>
      <c r="C22" s="50" t="s">
        <v>133</v>
      </c>
      <c r="D22" s="55" t="s">
        <v>133</v>
      </c>
      <c r="E22" s="82">
        <v>42489</v>
      </c>
      <c r="F22" s="52" t="s">
        <v>4</v>
      </c>
      <c r="G22" s="56">
        <v>55</v>
      </c>
      <c r="H22" s="56">
        <v>55</v>
      </c>
      <c r="I22" s="69">
        <v>55</v>
      </c>
      <c r="J22" s="54">
        <v>1</v>
      </c>
      <c r="K22" s="65">
        <v>14956</v>
      </c>
      <c r="L22" s="66">
        <v>1065</v>
      </c>
      <c r="M22" s="65">
        <v>17592.5</v>
      </c>
      <c r="N22" s="66">
        <v>1250</v>
      </c>
      <c r="O22" s="65">
        <v>17603</v>
      </c>
      <c r="P22" s="66">
        <v>1229</v>
      </c>
      <c r="Q22" s="59">
        <f t="shared" si="0"/>
        <v>50151.5</v>
      </c>
      <c r="R22" s="60">
        <f t="shared" si="1"/>
        <v>3544</v>
      </c>
      <c r="S22" s="61">
        <f t="shared" si="2"/>
        <v>64.43636363636364</v>
      </c>
      <c r="T22" s="62"/>
      <c r="U22" s="63"/>
      <c r="V22" s="70">
        <v>83790.68</v>
      </c>
      <c r="W22" s="71">
        <v>6380</v>
      </c>
      <c r="X22" s="61">
        <f t="shared" si="3"/>
        <v>116</v>
      </c>
      <c r="Y22" s="57"/>
      <c r="Z22" s="81"/>
      <c r="AA22" s="73">
        <v>83790.68</v>
      </c>
      <c r="AB22" s="74">
        <v>6380</v>
      </c>
      <c r="AC22" s="92">
        <v>2508</v>
      </c>
      <c r="AD22" s="28"/>
    </row>
    <row r="23" spans="1:30" s="29" customFormat="1" ht="11.25">
      <c r="A23" s="31">
        <v>17</v>
      </c>
      <c r="B23" s="30"/>
      <c r="C23" s="49" t="s">
        <v>103</v>
      </c>
      <c r="D23" s="51" t="s">
        <v>104</v>
      </c>
      <c r="E23" s="64">
        <v>42475</v>
      </c>
      <c r="F23" s="52" t="s">
        <v>1</v>
      </c>
      <c r="G23" s="53">
        <v>150</v>
      </c>
      <c r="H23" s="53">
        <v>28</v>
      </c>
      <c r="I23" s="69">
        <v>28</v>
      </c>
      <c r="J23" s="54">
        <v>3</v>
      </c>
      <c r="K23" s="65">
        <v>13255</v>
      </c>
      <c r="L23" s="66">
        <v>891</v>
      </c>
      <c r="M23" s="65">
        <v>20642</v>
      </c>
      <c r="N23" s="66">
        <v>1270</v>
      </c>
      <c r="O23" s="65">
        <v>17490</v>
      </c>
      <c r="P23" s="66">
        <v>1030</v>
      </c>
      <c r="Q23" s="59">
        <f t="shared" si="0"/>
        <v>51387</v>
      </c>
      <c r="R23" s="60">
        <f t="shared" si="1"/>
        <v>3191</v>
      </c>
      <c r="S23" s="61">
        <f t="shared" si="2"/>
        <v>113.96428571428571</v>
      </c>
      <c r="T23" s="62">
        <v>9083</v>
      </c>
      <c r="U23" s="63">
        <f>IF(T23&lt;&gt;0,-(T23-R23)/T23,"")</f>
        <v>-0.6486843553891886</v>
      </c>
      <c r="V23" s="70">
        <v>79318</v>
      </c>
      <c r="W23" s="71">
        <v>5294</v>
      </c>
      <c r="X23" s="61">
        <f t="shared" si="3"/>
        <v>189.07142857142858</v>
      </c>
      <c r="Y23" s="78">
        <v>16015</v>
      </c>
      <c r="Z23" s="81">
        <f>IF(Y23&lt;&gt;0,-(Y23-W23)/Y23,"")</f>
        <v>-0.6694349047767718</v>
      </c>
      <c r="AA23" s="77">
        <v>657712</v>
      </c>
      <c r="AB23" s="78">
        <v>51478</v>
      </c>
      <c r="AC23" s="92">
        <v>2488</v>
      </c>
      <c r="AD23" s="28"/>
    </row>
    <row r="24" spans="1:30" s="29" customFormat="1" ht="11.25">
      <c r="A24" s="31">
        <v>18</v>
      </c>
      <c r="B24" s="89" t="s">
        <v>25</v>
      </c>
      <c r="C24" s="49" t="s">
        <v>123</v>
      </c>
      <c r="D24" s="51" t="s">
        <v>123</v>
      </c>
      <c r="E24" s="64">
        <v>42489</v>
      </c>
      <c r="F24" s="52" t="s">
        <v>55</v>
      </c>
      <c r="G24" s="53">
        <v>77</v>
      </c>
      <c r="H24" s="53">
        <v>76</v>
      </c>
      <c r="I24" s="69">
        <v>77</v>
      </c>
      <c r="J24" s="54">
        <v>1</v>
      </c>
      <c r="K24" s="65">
        <v>8496.5</v>
      </c>
      <c r="L24" s="66">
        <v>813</v>
      </c>
      <c r="M24" s="65">
        <v>16567</v>
      </c>
      <c r="N24" s="66">
        <v>1600</v>
      </c>
      <c r="O24" s="65">
        <v>14732.4</v>
      </c>
      <c r="P24" s="66">
        <v>1407</v>
      </c>
      <c r="Q24" s="59">
        <f t="shared" si="0"/>
        <v>39795.9</v>
      </c>
      <c r="R24" s="60">
        <f t="shared" si="1"/>
        <v>3820</v>
      </c>
      <c r="S24" s="61">
        <f t="shared" si="2"/>
        <v>49.61038961038961</v>
      </c>
      <c r="T24" s="62"/>
      <c r="U24" s="63"/>
      <c r="V24" s="70">
        <v>62240.4</v>
      </c>
      <c r="W24" s="71">
        <v>6246</v>
      </c>
      <c r="X24" s="61">
        <f t="shared" si="3"/>
        <v>81.11688311688312</v>
      </c>
      <c r="Y24" s="78"/>
      <c r="Z24" s="81"/>
      <c r="AA24" s="75">
        <v>62240.38</v>
      </c>
      <c r="AB24" s="76">
        <v>6246</v>
      </c>
      <c r="AC24" s="92">
        <v>2463</v>
      </c>
      <c r="AD24" s="28"/>
    </row>
    <row r="25" spans="1:30" s="29" customFormat="1" ht="11.25">
      <c r="A25" s="31">
        <v>19</v>
      </c>
      <c r="B25" s="30"/>
      <c r="C25" s="49" t="s">
        <v>114</v>
      </c>
      <c r="D25" s="58" t="s">
        <v>114</v>
      </c>
      <c r="E25" s="64">
        <v>42482</v>
      </c>
      <c r="F25" s="52" t="s">
        <v>60</v>
      </c>
      <c r="G25" s="53">
        <v>107</v>
      </c>
      <c r="H25" s="53">
        <v>60</v>
      </c>
      <c r="I25" s="69">
        <v>60</v>
      </c>
      <c r="J25" s="54">
        <v>2</v>
      </c>
      <c r="K25" s="65">
        <v>4644.5</v>
      </c>
      <c r="L25" s="66">
        <v>402</v>
      </c>
      <c r="M25" s="65">
        <v>7707</v>
      </c>
      <c r="N25" s="66">
        <v>666</v>
      </c>
      <c r="O25" s="65">
        <v>9882</v>
      </c>
      <c r="P25" s="66">
        <v>861</v>
      </c>
      <c r="Q25" s="59">
        <f t="shared" si="0"/>
        <v>22233.5</v>
      </c>
      <c r="R25" s="60">
        <f t="shared" si="1"/>
        <v>1929</v>
      </c>
      <c r="S25" s="61">
        <f t="shared" si="2"/>
        <v>32.15</v>
      </c>
      <c r="T25" s="62">
        <v>11420</v>
      </c>
      <c r="U25" s="63">
        <f aca="true" t="shared" si="4" ref="U25:U30">IF(T25&lt;&gt;0,-(T25-R25)/T25,"")</f>
        <v>-0.8310858143607706</v>
      </c>
      <c r="V25" s="70">
        <v>39313.5</v>
      </c>
      <c r="W25" s="71">
        <v>3633</v>
      </c>
      <c r="X25" s="61">
        <f t="shared" si="3"/>
        <v>60.55</v>
      </c>
      <c r="Y25" s="78">
        <v>20287</v>
      </c>
      <c r="Z25" s="81">
        <f aca="true" t="shared" si="5" ref="Z25:Z30">IF(Y25&lt;&gt;0,-(Y25-W25)/Y25,"")</f>
        <v>-0.8209198008576921</v>
      </c>
      <c r="AA25" s="75">
        <v>250798.3</v>
      </c>
      <c r="AB25" s="76">
        <v>23920</v>
      </c>
      <c r="AC25" s="92">
        <v>2504</v>
      </c>
      <c r="AD25" s="28"/>
    </row>
    <row r="26" spans="1:30" s="29" customFormat="1" ht="11.25">
      <c r="A26" s="31">
        <v>20</v>
      </c>
      <c r="B26" s="30"/>
      <c r="C26" s="49" t="s">
        <v>110</v>
      </c>
      <c r="D26" s="51" t="s">
        <v>110</v>
      </c>
      <c r="E26" s="64">
        <v>42482</v>
      </c>
      <c r="F26" s="52" t="s">
        <v>57</v>
      </c>
      <c r="G26" s="53">
        <v>33</v>
      </c>
      <c r="H26" s="53">
        <v>33</v>
      </c>
      <c r="I26" s="69">
        <v>32</v>
      </c>
      <c r="J26" s="54">
        <v>2</v>
      </c>
      <c r="K26" s="65">
        <v>7017</v>
      </c>
      <c r="L26" s="66">
        <v>477</v>
      </c>
      <c r="M26" s="65">
        <v>7737</v>
      </c>
      <c r="N26" s="66">
        <v>508</v>
      </c>
      <c r="O26" s="65">
        <v>6124</v>
      </c>
      <c r="P26" s="66">
        <v>382</v>
      </c>
      <c r="Q26" s="59">
        <f t="shared" si="0"/>
        <v>20878</v>
      </c>
      <c r="R26" s="60">
        <f t="shared" si="1"/>
        <v>1367</v>
      </c>
      <c r="S26" s="61">
        <f t="shared" si="2"/>
        <v>42.71875</v>
      </c>
      <c r="T26" s="62">
        <v>3371</v>
      </c>
      <c r="U26" s="63">
        <f t="shared" si="4"/>
        <v>-0.5944823494512014</v>
      </c>
      <c r="V26" s="70">
        <v>35511.5</v>
      </c>
      <c r="W26" s="72">
        <v>2454</v>
      </c>
      <c r="X26" s="61">
        <f t="shared" si="3"/>
        <v>76.6875</v>
      </c>
      <c r="Y26" s="78">
        <v>6653</v>
      </c>
      <c r="Z26" s="81">
        <f t="shared" si="5"/>
        <v>-0.6311438448820081</v>
      </c>
      <c r="AA26" s="73">
        <v>120000.4</v>
      </c>
      <c r="AB26" s="74">
        <v>9107</v>
      </c>
      <c r="AC26" s="92">
        <v>2502</v>
      </c>
      <c r="AD26" s="28"/>
    </row>
    <row r="27" spans="1:30" s="29" customFormat="1" ht="11.25">
      <c r="A27" s="31">
        <v>21</v>
      </c>
      <c r="B27" s="27"/>
      <c r="C27" s="50" t="s">
        <v>101</v>
      </c>
      <c r="D27" s="55" t="s">
        <v>102</v>
      </c>
      <c r="E27" s="82">
        <v>42475</v>
      </c>
      <c r="F27" s="52" t="s">
        <v>54</v>
      </c>
      <c r="G27" s="56">
        <v>46</v>
      </c>
      <c r="H27" s="56">
        <v>10</v>
      </c>
      <c r="I27" s="69">
        <v>10</v>
      </c>
      <c r="J27" s="54">
        <v>3</v>
      </c>
      <c r="K27" s="65">
        <v>6614</v>
      </c>
      <c r="L27" s="66">
        <v>294</v>
      </c>
      <c r="M27" s="65">
        <v>7666</v>
      </c>
      <c r="N27" s="66">
        <v>338</v>
      </c>
      <c r="O27" s="65">
        <v>5757</v>
      </c>
      <c r="P27" s="66">
        <v>257</v>
      </c>
      <c r="Q27" s="59">
        <f t="shared" si="0"/>
        <v>20037</v>
      </c>
      <c r="R27" s="60">
        <f t="shared" si="1"/>
        <v>889</v>
      </c>
      <c r="S27" s="61">
        <f t="shared" si="2"/>
        <v>88.9</v>
      </c>
      <c r="T27" s="62">
        <v>4320</v>
      </c>
      <c r="U27" s="63">
        <f t="shared" si="4"/>
        <v>-0.794212962962963</v>
      </c>
      <c r="V27" s="70">
        <v>33885</v>
      </c>
      <c r="W27" s="71">
        <v>1574</v>
      </c>
      <c r="X27" s="61">
        <f t="shared" si="3"/>
        <v>157.4</v>
      </c>
      <c r="Y27" s="57">
        <v>8154</v>
      </c>
      <c r="Z27" s="81">
        <f t="shared" si="5"/>
        <v>-0.8069659063036546</v>
      </c>
      <c r="AA27" s="73">
        <v>317412</v>
      </c>
      <c r="AB27" s="74">
        <v>20676</v>
      </c>
      <c r="AC27" s="92">
        <v>2490</v>
      </c>
      <c r="AD27" s="28"/>
    </row>
    <row r="28" spans="1:30" s="29" customFormat="1" ht="11.25">
      <c r="A28" s="31">
        <v>22</v>
      </c>
      <c r="B28" s="89" t="s">
        <v>25</v>
      </c>
      <c r="C28" s="49" t="s">
        <v>91</v>
      </c>
      <c r="D28" s="58" t="s">
        <v>92</v>
      </c>
      <c r="E28" s="64">
        <v>42489</v>
      </c>
      <c r="F28" s="52" t="s">
        <v>59</v>
      </c>
      <c r="G28" s="53">
        <v>16</v>
      </c>
      <c r="H28" s="53">
        <v>16</v>
      </c>
      <c r="I28" s="69">
        <v>16</v>
      </c>
      <c r="J28" s="54">
        <v>1</v>
      </c>
      <c r="K28" s="65">
        <v>4358.1</v>
      </c>
      <c r="L28" s="66">
        <v>309</v>
      </c>
      <c r="M28" s="65">
        <v>6758</v>
      </c>
      <c r="N28" s="66">
        <v>474</v>
      </c>
      <c r="O28" s="65">
        <v>6867.5</v>
      </c>
      <c r="P28" s="66">
        <v>478</v>
      </c>
      <c r="Q28" s="59">
        <f t="shared" si="0"/>
        <v>17983.6</v>
      </c>
      <c r="R28" s="60">
        <f t="shared" si="1"/>
        <v>1261</v>
      </c>
      <c r="S28" s="61">
        <f t="shared" si="2"/>
        <v>78.8125</v>
      </c>
      <c r="T28" s="62">
        <v>0</v>
      </c>
      <c r="U28" s="63">
        <f t="shared" si="4"/>
      </c>
      <c r="V28" s="70">
        <v>30758.6</v>
      </c>
      <c r="W28" s="71">
        <v>2307</v>
      </c>
      <c r="X28" s="61">
        <f t="shared" si="3"/>
        <v>144.1875</v>
      </c>
      <c r="Y28" s="78">
        <v>108</v>
      </c>
      <c r="Z28" s="81">
        <f t="shared" si="5"/>
        <v>20.36111111111111</v>
      </c>
      <c r="AA28" s="75">
        <v>31467.6</v>
      </c>
      <c r="AB28" s="76">
        <v>2415</v>
      </c>
      <c r="AC28" s="92">
        <v>2513</v>
      </c>
      <c r="AD28" s="28"/>
    </row>
    <row r="29" spans="1:30" s="29" customFormat="1" ht="11.25">
      <c r="A29" s="31">
        <v>23</v>
      </c>
      <c r="B29" s="30"/>
      <c r="C29" s="50" t="s">
        <v>71</v>
      </c>
      <c r="D29" s="55" t="s">
        <v>72</v>
      </c>
      <c r="E29" s="82">
        <v>42447</v>
      </c>
      <c r="F29" s="52" t="s">
        <v>4</v>
      </c>
      <c r="G29" s="56">
        <v>273</v>
      </c>
      <c r="H29" s="56">
        <v>25</v>
      </c>
      <c r="I29" s="69">
        <v>25</v>
      </c>
      <c r="J29" s="54">
        <v>7</v>
      </c>
      <c r="K29" s="65">
        <v>3984.5</v>
      </c>
      <c r="L29" s="66">
        <v>608</v>
      </c>
      <c r="M29" s="65">
        <v>5279.5</v>
      </c>
      <c r="N29" s="66">
        <v>492</v>
      </c>
      <c r="O29" s="65">
        <v>9588</v>
      </c>
      <c r="P29" s="66">
        <v>847</v>
      </c>
      <c r="Q29" s="59">
        <f t="shared" si="0"/>
        <v>18852</v>
      </c>
      <c r="R29" s="60">
        <f t="shared" si="1"/>
        <v>1947</v>
      </c>
      <c r="S29" s="61">
        <f t="shared" si="2"/>
        <v>77.88</v>
      </c>
      <c r="T29" s="62">
        <v>7150</v>
      </c>
      <c r="U29" s="63">
        <f t="shared" si="4"/>
        <v>-0.7276923076923076</v>
      </c>
      <c r="V29" s="70">
        <v>29711</v>
      </c>
      <c r="W29" s="71">
        <v>3991</v>
      </c>
      <c r="X29" s="61">
        <f t="shared" si="3"/>
        <v>159.64</v>
      </c>
      <c r="Y29" s="57">
        <v>11928</v>
      </c>
      <c r="Z29" s="81">
        <f t="shared" si="5"/>
        <v>-0.6654091213950369</v>
      </c>
      <c r="AA29" s="73">
        <v>4135605.8099999996</v>
      </c>
      <c r="AB29" s="74">
        <v>342132</v>
      </c>
      <c r="AC29" s="92">
        <v>2457</v>
      </c>
      <c r="AD29" s="28"/>
    </row>
    <row r="30" spans="1:30" s="29" customFormat="1" ht="11.25">
      <c r="A30" s="31">
        <v>24</v>
      </c>
      <c r="B30" s="30"/>
      <c r="C30" s="49" t="s">
        <v>81</v>
      </c>
      <c r="D30" s="51" t="s">
        <v>83</v>
      </c>
      <c r="E30" s="64">
        <v>42468</v>
      </c>
      <c r="F30" s="52" t="s">
        <v>57</v>
      </c>
      <c r="G30" s="53">
        <v>20</v>
      </c>
      <c r="H30" s="53">
        <v>20</v>
      </c>
      <c r="I30" s="69">
        <v>20</v>
      </c>
      <c r="J30" s="54">
        <v>4</v>
      </c>
      <c r="K30" s="65">
        <v>3466.5</v>
      </c>
      <c r="L30" s="66">
        <v>157</v>
      </c>
      <c r="M30" s="65">
        <v>3995</v>
      </c>
      <c r="N30" s="66">
        <v>193</v>
      </c>
      <c r="O30" s="65">
        <v>4831.5</v>
      </c>
      <c r="P30" s="66">
        <v>227</v>
      </c>
      <c r="Q30" s="59">
        <f t="shared" si="0"/>
        <v>12293</v>
      </c>
      <c r="R30" s="60">
        <f t="shared" si="1"/>
        <v>577</v>
      </c>
      <c r="S30" s="61">
        <f t="shared" si="2"/>
        <v>28.85</v>
      </c>
      <c r="T30" s="62">
        <v>1819</v>
      </c>
      <c r="U30" s="63">
        <f t="shared" si="4"/>
        <v>-0.6827927432655305</v>
      </c>
      <c r="V30" s="70">
        <v>21343.5</v>
      </c>
      <c r="W30" s="72">
        <v>1081</v>
      </c>
      <c r="X30" s="61">
        <f t="shared" si="3"/>
        <v>54.05</v>
      </c>
      <c r="Y30" s="78">
        <v>3328</v>
      </c>
      <c r="Z30" s="81">
        <f t="shared" si="5"/>
        <v>-0.6751802884615384</v>
      </c>
      <c r="AA30" s="73">
        <v>364799.27</v>
      </c>
      <c r="AB30" s="74">
        <v>25167</v>
      </c>
      <c r="AC30" s="92">
        <v>2478</v>
      </c>
      <c r="AD30" s="28"/>
    </row>
    <row r="31" spans="1:30" s="29" customFormat="1" ht="11.25">
      <c r="A31" s="31">
        <v>25</v>
      </c>
      <c r="B31" s="89" t="s">
        <v>25</v>
      </c>
      <c r="C31" s="50" t="s">
        <v>134</v>
      </c>
      <c r="D31" s="55" t="s">
        <v>135</v>
      </c>
      <c r="E31" s="82">
        <v>42489</v>
      </c>
      <c r="F31" s="52" t="s">
        <v>4</v>
      </c>
      <c r="G31" s="56">
        <v>25</v>
      </c>
      <c r="H31" s="56">
        <v>25</v>
      </c>
      <c r="I31" s="69">
        <v>25</v>
      </c>
      <c r="J31" s="54">
        <v>1</v>
      </c>
      <c r="K31" s="65">
        <v>2208</v>
      </c>
      <c r="L31" s="66">
        <v>175</v>
      </c>
      <c r="M31" s="65">
        <v>2908</v>
      </c>
      <c r="N31" s="66">
        <v>230</v>
      </c>
      <c r="O31" s="65">
        <v>2962</v>
      </c>
      <c r="P31" s="66">
        <v>235</v>
      </c>
      <c r="Q31" s="59">
        <f t="shared" si="0"/>
        <v>8078</v>
      </c>
      <c r="R31" s="60">
        <f t="shared" si="1"/>
        <v>640</v>
      </c>
      <c r="S31" s="61">
        <f t="shared" si="2"/>
        <v>25.6</v>
      </c>
      <c r="T31" s="62"/>
      <c r="U31" s="63"/>
      <c r="V31" s="70">
        <v>14803</v>
      </c>
      <c r="W31" s="71">
        <v>1266</v>
      </c>
      <c r="X31" s="61">
        <f t="shared" si="3"/>
        <v>50.64</v>
      </c>
      <c r="Y31" s="57"/>
      <c r="Z31" s="81"/>
      <c r="AA31" s="73">
        <v>14803</v>
      </c>
      <c r="AB31" s="74">
        <v>1266</v>
      </c>
      <c r="AC31" s="92">
        <v>2507</v>
      </c>
      <c r="AD31" s="28"/>
    </row>
    <row r="32" spans="1:30" s="29" customFormat="1" ht="11.25">
      <c r="A32" s="31">
        <v>26</v>
      </c>
      <c r="B32" s="30"/>
      <c r="C32" s="49" t="s">
        <v>93</v>
      </c>
      <c r="D32" s="51" t="s">
        <v>94</v>
      </c>
      <c r="E32" s="64">
        <v>42475</v>
      </c>
      <c r="F32" s="52" t="s">
        <v>57</v>
      </c>
      <c r="G32" s="53">
        <v>25</v>
      </c>
      <c r="H32" s="53">
        <v>25</v>
      </c>
      <c r="I32" s="69">
        <v>25</v>
      </c>
      <c r="J32" s="54">
        <v>3</v>
      </c>
      <c r="K32" s="65">
        <v>2042</v>
      </c>
      <c r="L32" s="66">
        <v>162</v>
      </c>
      <c r="M32" s="65">
        <v>3775.5</v>
      </c>
      <c r="N32" s="66">
        <v>308</v>
      </c>
      <c r="O32" s="65">
        <v>2529</v>
      </c>
      <c r="P32" s="66">
        <v>213</v>
      </c>
      <c r="Q32" s="59">
        <f t="shared" si="0"/>
        <v>8346.5</v>
      </c>
      <c r="R32" s="60">
        <f t="shared" si="1"/>
        <v>683</v>
      </c>
      <c r="S32" s="61">
        <f t="shared" si="2"/>
        <v>27.32</v>
      </c>
      <c r="T32" s="62">
        <v>2191</v>
      </c>
      <c r="U32" s="63">
        <f aca="true" t="shared" si="6" ref="U32:U40">IF(T32&lt;&gt;0,-(T32-R32)/T32,"")</f>
        <v>-0.6882701962574167</v>
      </c>
      <c r="V32" s="70">
        <v>14428</v>
      </c>
      <c r="W32" s="72">
        <v>1228</v>
      </c>
      <c r="X32" s="61">
        <f t="shared" si="3"/>
        <v>49.12</v>
      </c>
      <c r="Y32" s="78">
        <v>3907</v>
      </c>
      <c r="Z32" s="81">
        <f aca="true" t="shared" si="7" ref="Z32:Z40">IF(Y32&lt;&gt;0,-(Y32-W32)/Y32,"")</f>
        <v>-0.6856923470693627</v>
      </c>
      <c r="AA32" s="73">
        <v>198097.46</v>
      </c>
      <c r="AB32" s="74">
        <v>16496</v>
      </c>
      <c r="AC32" s="92">
        <v>2494</v>
      </c>
      <c r="AD32" s="28"/>
    </row>
    <row r="33" spans="1:30" s="29" customFormat="1" ht="11.25">
      <c r="A33" s="31">
        <v>27</v>
      </c>
      <c r="B33" s="30"/>
      <c r="C33" s="50" t="s">
        <v>95</v>
      </c>
      <c r="D33" s="55" t="s">
        <v>97</v>
      </c>
      <c r="E33" s="82">
        <v>42475</v>
      </c>
      <c r="F33" s="52" t="s">
        <v>4</v>
      </c>
      <c r="G33" s="56">
        <v>144</v>
      </c>
      <c r="H33" s="56">
        <v>18</v>
      </c>
      <c r="I33" s="69">
        <v>18</v>
      </c>
      <c r="J33" s="54">
        <v>3</v>
      </c>
      <c r="K33" s="65">
        <v>2322</v>
      </c>
      <c r="L33" s="66">
        <v>186</v>
      </c>
      <c r="M33" s="65">
        <v>2807</v>
      </c>
      <c r="N33" s="66">
        <v>232</v>
      </c>
      <c r="O33" s="65">
        <v>2985</v>
      </c>
      <c r="P33" s="66">
        <v>232</v>
      </c>
      <c r="Q33" s="59">
        <f t="shared" si="0"/>
        <v>8114</v>
      </c>
      <c r="R33" s="60">
        <f t="shared" si="1"/>
        <v>650</v>
      </c>
      <c r="S33" s="61">
        <f t="shared" si="2"/>
        <v>36.111111111111114</v>
      </c>
      <c r="T33" s="62">
        <v>5829</v>
      </c>
      <c r="U33" s="63">
        <f t="shared" si="6"/>
        <v>-0.8884885915251329</v>
      </c>
      <c r="V33" s="70">
        <v>13743</v>
      </c>
      <c r="W33" s="71">
        <v>1125</v>
      </c>
      <c r="X33" s="61">
        <f t="shared" si="3"/>
        <v>62.5</v>
      </c>
      <c r="Y33" s="57">
        <v>10831</v>
      </c>
      <c r="Z33" s="81">
        <f t="shared" si="7"/>
        <v>-0.8961314744714246</v>
      </c>
      <c r="AA33" s="73">
        <v>364780.45999999996</v>
      </c>
      <c r="AB33" s="74">
        <v>32052</v>
      </c>
      <c r="AC33" s="92">
        <v>2493</v>
      </c>
      <c r="AD33" s="28"/>
    </row>
    <row r="34" spans="1:30" s="29" customFormat="1" ht="11.25">
      <c r="A34" s="31">
        <v>28</v>
      </c>
      <c r="B34" s="30"/>
      <c r="C34" s="49" t="s">
        <v>119</v>
      </c>
      <c r="D34" s="51" t="s">
        <v>119</v>
      </c>
      <c r="E34" s="64">
        <v>42482</v>
      </c>
      <c r="F34" s="52" t="s">
        <v>1</v>
      </c>
      <c r="G34" s="53">
        <v>105</v>
      </c>
      <c r="H34" s="53">
        <v>35</v>
      </c>
      <c r="I34" s="69">
        <v>35</v>
      </c>
      <c r="J34" s="54">
        <v>2</v>
      </c>
      <c r="K34" s="65">
        <v>1491</v>
      </c>
      <c r="L34" s="66">
        <v>153</v>
      </c>
      <c r="M34" s="65">
        <v>3548.5</v>
      </c>
      <c r="N34" s="66">
        <v>356</v>
      </c>
      <c r="O34" s="65">
        <v>2827.5</v>
      </c>
      <c r="P34" s="66">
        <v>263</v>
      </c>
      <c r="Q34" s="59">
        <f t="shared" si="0"/>
        <v>7867</v>
      </c>
      <c r="R34" s="60">
        <f t="shared" si="1"/>
        <v>772</v>
      </c>
      <c r="S34" s="61">
        <f t="shared" si="2"/>
        <v>22.057142857142857</v>
      </c>
      <c r="T34" s="62">
        <v>4337</v>
      </c>
      <c r="U34" s="63">
        <f t="shared" si="6"/>
        <v>-0.8219967719621858</v>
      </c>
      <c r="V34" s="70">
        <v>11732</v>
      </c>
      <c r="W34" s="71">
        <v>1191</v>
      </c>
      <c r="X34" s="61">
        <f t="shared" si="3"/>
        <v>34.02857142857143</v>
      </c>
      <c r="Y34" s="78">
        <v>7858</v>
      </c>
      <c r="Z34" s="81">
        <f t="shared" si="7"/>
        <v>-0.8484347162127768</v>
      </c>
      <c r="AA34" s="77">
        <v>93369.61</v>
      </c>
      <c r="AB34" s="78">
        <v>9049</v>
      </c>
      <c r="AC34" s="92">
        <v>2498</v>
      </c>
      <c r="AD34" s="28"/>
    </row>
    <row r="35" spans="1:30" s="29" customFormat="1" ht="11.25">
      <c r="A35" s="31">
        <v>29</v>
      </c>
      <c r="B35" s="30"/>
      <c r="C35" s="49" t="s">
        <v>82</v>
      </c>
      <c r="D35" s="51" t="s">
        <v>82</v>
      </c>
      <c r="E35" s="64">
        <v>42468</v>
      </c>
      <c r="F35" s="52" t="s">
        <v>55</v>
      </c>
      <c r="G35" s="53">
        <v>151</v>
      </c>
      <c r="H35" s="53">
        <v>14</v>
      </c>
      <c r="I35" s="69">
        <v>14</v>
      </c>
      <c r="J35" s="54">
        <v>4</v>
      </c>
      <c r="K35" s="65">
        <v>1379</v>
      </c>
      <c r="L35" s="66">
        <v>159</v>
      </c>
      <c r="M35" s="65">
        <v>2792.5</v>
      </c>
      <c r="N35" s="66">
        <v>310</v>
      </c>
      <c r="O35" s="65">
        <v>2646.5</v>
      </c>
      <c r="P35" s="66">
        <v>278</v>
      </c>
      <c r="Q35" s="59">
        <f t="shared" si="0"/>
        <v>6818</v>
      </c>
      <c r="R35" s="60">
        <f t="shared" si="1"/>
        <v>747</v>
      </c>
      <c r="S35" s="61">
        <f t="shared" si="2"/>
        <v>53.357142857142854</v>
      </c>
      <c r="T35" s="62">
        <v>3647</v>
      </c>
      <c r="U35" s="63">
        <f t="shared" si="6"/>
        <v>-0.7951741157115437</v>
      </c>
      <c r="V35" s="70">
        <v>10796.5</v>
      </c>
      <c r="W35" s="71">
        <v>1252</v>
      </c>
      <c r="X35" s="61">
        <f t="shared" si="3"/>
        <v>89.42857142857143</v>
      </c>
      <c r="Y35" s="78">
        <v>6728</v>
      </c>
      <c r="Z35" s="81">
        <f t="shared" si="7"/>
        <v>-0.8139120095124851</v>
      </c>
      <c r="AA35" s="75">
        <v>833680.38</v>
      </c>
      <c r="AB35" s="76">
        <v>78635</v>
      </c>
      <c r="AC35" s="92">
        <v>2480</v>
      </c>
      <c r="AD35" s="28"/>
    </row>
    <row r="36" spans="1:30" s="29" customFormat="1" ht="11.25">
      <c r="A36" s="31">
        <v>30</v>
      </c>
      <c r="B36" s="30"/>
      <c r="C36" s="49" t="s">
        <v>120</v>
      </c>
      <c r="D36" s="51" t="s">
        <v>120</v>
      </c>
      <c r="E36" s="64">
        <v>42482</v>
      </c>
      <c r="F36" s="52" t="s">
        <v>28</v>
      </c>
      <c r="G36" s="53">
        <v>44</v>
      </c>
      <c r="H36" s="53">
        <v>9</v>
      </c>
      <c r="I36" s="69">
        <v>9</v>
      </c>
      <c r="J36" s="54">
        <v>2</v>
      </c>
      <c r="K36" s="65">
        <v>1684.5</v>
      </c>
      <c r="L36" s="66">
        <v>143</v>
      </c>
      <c r="M36" s="65">
        <v>2460</v>
      </c>
      <c r="N36" s="66">
        <v>201</v>
      </c>
      <c r="O36" s="65">
        <v>1402</v>
      </c>
      <c r="P36" s="66">
        <v>118</v>
      </c>
      <c r="Q36" s="59">
        <f t="shared" si="0"/>
        <v>5546.5</v>
      </c>
      <c r="R36" s="60">
        <f t="shared" si="1"/>
        <v>462</v>
      </c>
      <c r="S36" s="61">
        <f t="shared" si="2"/>
        <v>51.333333333333336</v>
      </c>
      <c r="T36" s="62">
        <v>2465</v>
      </c>
      <c r="U36" s="63">
        <f t="shared" si="6"/>
        <v>-0.8125760649087221</v>
      </c>
      <c r="V36" s="70">
        <v>10058</v>
      </c>
      <c r="W36" s="71">
        <v>886</v>
      </c>
      <c r="X36" s="61">
        <f t="shared" si="3"/>
        <v>98.44444444444444</v>
      </c>
      <c r="Y36" s="78">
        <v>4190</v>
      </c>
      <c r="Z36" s="81">
        <f t="shared" si="7"/>
        <v>-0.7885441527446301</v>
      </c>
      <c r="AA36" s="75">
        <v>60812.34</v>
      </c>
      <c r="AB36" s="76">
        <v>5076</v>
      </c>
      <c r="AC36" s="92">
        <v>2501</v>
      </c>
      <c r="AD36" s="28"/>
    </row>
    <row r="37" spans="1:30" s="29" customFormat="1" ht="11.25">
      <c r="A37" s="31">
        <v>31</v>
      </c>
      <c r="B37" s="30"/>
      <c r="C37" s="49" t="s">
        <v>46</v>
      </c>
      <c r="D37" s="51" t="s">
        <v>46</v>
      </c>
      <c r="E37" s="64">
        <v>42363</v>
      </c>
      <c r="F37" s="52" t="s">
        <v>108</v>
      </c>
      <c r="G37" s="53">
        <v>8</v>
      </c>
      <c r="H37" s="53">
        <v>9</v>
      </c>
      <c r="I37" s="69">
        <v>9</v>
      </c>
      <c r="J37" s="54">
        <v>3</v>
      </c>
      <c r="K37" s="65">
        <v>1062</v>
      </c>
      <c r="L37" s="66">
        <v>84</v>
      </c>
      <c r="M37" s="65">
        <v>2047.5</v>
      </c>
      <c r="N37" s="66">
        <v>153</v>
      </c>
      <c r="O37" s="65">
        <v>510.5</v>
      </c>
      <c r="P37" s="66">
        <v>41</v>
      </c>
      <c r="Q37" s="59">
        <f t="shared" si="0"/>
        <v>3620</v>
      </c>
      <c r="R37" s="60">
        <f t="shared" si="1"/>
        <v>278</v>
      </c>
      <c r="S37" s="61">
        <f t="shared" si="2"/>
        <v>30.88888888888889</v>
      </c>
      <c r="T37" s="62">
        <v>546</v>
      </c>
      <c r="U37" s="63">
        <f t="shared" si="6"/>
        <v>-0.4908424908424908</v>
      </c>
      <c r="V37" s="70">
        <v>7727</v>
      </c>
      <c r="W37" s="71">
        <v>601</v>
      </c>
      <c r="X37" s="61">
        <f t="shared" si="3"/>
        <v>66.77777777777777</v>
      </c>
      <c r="Y37" s="78">
        <v>1689</v>
      </c>
      <c r="Z37" s="81">
        <f t="shared" si="7"/>
        <v>-0.6441681468324453</v>
      </c>
      <c r="AA37" s="75">
        <v>45827.8</v>
      </c>
      <c r="AB37" s="76">
        <v>3968</v>
      </c>
      <c r="AC37" s="92">
        <v>2401</v>
      </c>
      <c r="AD37" s="28"/>
    </row>
    <row r="38" spans="1:30" s="29" customFormat="1" ht="11.25">
      <c r="A38" s="31">
        <v>32</v>
      </c>
      <c r="B38" s="30"/>
      <c r="C38" s="49" t="s">
        <v>76</v>
      </c>
      <c r="D38" s="51" t="s">
        <v>76</v>
      </c>
      <c r="E38" s="64">
        <v>42461</v>
      </c>
      <c r="F38" s="52" t="s">
        <v>5</v>
      </c>
      <c r="G38" s="53">
        <v>287</v>
      </c>
      <c r="H38" s="53">
        <v>8</v>
      </c>
      <c r="I38" s="69">
        <v>8</v>
      </c>
      <c r="J38" s="54">
        <v>5</v>
      </c>
      <c r="K38" s="65">
        <v>876</v>
      </c>
      <c r="L38" s="66">
        <v>115</v>
      </c>
      <c r="M38" s="65">
        <v>1550</v>
      </c>
      <c r="N38" s="66">
        <v>222</v>
      </c>
      <c r="O38" s="65">
        <v>1518.5</v>
      </c>
      <c r="P38" s="66">
        <v>224</v>
      </c>
      <c r="Q38" s="59">
        <f t="shared" si="0"/>
        <v>3944.5</v>
      </c>
      <c r="R38" s="60">
        <f t="shared" si="1"/>
        <v>561</v>
      </c>
      <c r="S38" s="61">
        <f t="shared" si="2"/>
        <v>70.125</v>
      </c>
      <c r="T38" s="62">
        <v>1284</v>
      </c>
      <c r="U38" s="63">
        <f t="shared" si="6"/>
        <v>-0.5630841121495327</v>
      </c>
      <c r="V38" s="70">
        <v>6409</v>
      </c>
      <c r="W38" s="71">
        <v>1008</v>
      </c>
      <c r="X38" s="61">
        <f t="shared" si="3"/>
        <v>126</v>
      </c>
      <c r="Y38" s="78">
        <v>2279</v>
      </c>
      <c r="Z38" s="81">
        <f t="shared" si="7"/>
        <v>-0.5577007459412023</v>
      </c>
      <c r="AA38" s="75">
        <v>1605213.43</v>
      </c>
      <c r="AB38" s="76">
        <v>148737</v>
      </c>
      <c r="AC38" s="92">
        <v>2475</v>
      </c>
      <c r="AD38" s="28"/>
    </row>
    <row r="39" spans="1:30" s="29" customFormat="1" ht="11.25">
      <c r="A39" s="31">
        <v>33</v>
      </c>
      <c r="B39" s="30"/>
      <c r="C39" s="50" t="s">
        <v>90</v>
      </c>
      <c r="D39" s="55" t="s">
        <v>98</v>
      </c>
      <c r="E39" s="82">
        <v>42468</v>
      </c>
      <c r="F39" s="52" t="s">
        <v>4</v>
      </c>
      <c r="G39" s="56">
        <v>164</v>
      </c>
      <c r="H39" s="56">
        <v>8</v>
      </c>
      <c r="I39" s="69">
        <v>8</v>
      </c>
      <c r="J39" s="54">
        <v>4</v>
      </c>
      <c r="K39" s="65">
        <v>546.5</v>
      </c>
      <c r="L39" s="66">
        <v>76</v>
      </c>
      <c r="M39" s="65">
        <v>269</v>
      </c>
      <c r="N39" s="66">
        <v>32</v>
      </c>
      <c r="O39" s="65">
        <v>3908.5</v>
      </c>
      <c r="P39" s="66">
        <v>394</v>
      </c>
      <c r="Q39" s="59">
        <f t="shared" si="0"/>
        <v>4724</v>
      </c>
      <c r="R39" s="60">
        <f t="shared" si="1"/>
        <v>502</v>
      </c>
      <c r="S39" s="61">
        <f aca="true" t="shared" si="8" ref="S39:S67">R39/I39</f>
        <v>62.75</v>
      </c>
      <c r="T39" s="62">
        <v>2604</v>
      </c>
      <c r="U39" s="63">
        <f t="shared" si="6"/>
        <v>-0.8072196620583717</v>
      </c>
      <c r="V39" s="70">
        <v>6141</v>
      </c>
      <c r="W39" s="71">
        <v>635</v>
      </c>
      <c r="X39" s="61">
        <f aca="true" t="shared" si="9" ref="X39:X67">W39/I39</f>
        <v>79.375</v>
      </c>
      <c r="Y39" s="57">
        <v>3191</v>
      </c>
      <c r="Z39" s="81">
        <f t="shared" si="7"/>
        <v>-0.8010028204324663</v>
      </c>
      <c r="AA39" s="73">
        <v>303967.8</v>
      </c>
      <c r="AB39" s="74">
        <v>28935</v>
      </c>
      <c r="AC39" s="92">
        <v>2485</v>
      </c>
      <c r="AD39" s="28"/>
    </row>
    <row r="40" spans="1:30" s="29" customFormat="1" ht="11.25">
      <c r="A40" s="31">
        <v>34</v>
      </c>
      <c r="B40" s="30"/>
      <c r="C40" s="49" t="s">
        <v>87</v>
      </c>
      <c r="D40" s="51" t="s">
        <v>87</v>
      </c>
      <c r="E40" s="64">
        <v>42468</v>
      </c>
      <c r="F40" s="52" t="s">
        <v>56</v>
      </c>
      <c r="G40" s="53">
        <v>44</v>
      </c>
      <c r="H40" s="53">
        <v>4</v>
      </c>
      <c r="I40" s="69">
        <v>4</v>
      </c>
      <c r="J40" s="54">
        <v>4</v>
      </c>
      <c r="K40" s="65">
        <v>701</v>
      </c>
      <c r="L40" s="66">
        <v>62</v>
      </c>
      <c r="M40" s="65">
        <v>895</v>
      </c>
      <c r="N40" s="66">
        <v>73</v>
      </c>
      <c r="O40" s="65">
        <v>1535</v>
      </c>
      <c r="P40" s="66">
        <v>127</v>
      </c>
      <c r="Q40" s="59">
        <f t="shared" si="0"/>
        <v>3131</v>
      </c>
      <c r="R40" s="60">
        <f t="shared" si="1"/>
        <v>262</v>
      </c>
      <c r="S40" s="61">
        <f t="shared" si="8"/>
        <v>65.5</v>
      </c>
      <c r="T40" s="62">
        <v>574</v>
      </c>
      <c r="U40" s="63">
        <f t="shared" si="6"/>
        <v>-0.5435540069686411</v>
      </c>
      <c r="V40" s="70">
        <v>5285</v>
      </c>
      <c r="W40" s="71">
        <v>474</v>
      </c>
      <c r="X40" s="61">
        <f t="shared" si="9"/>
        <v>118.5</v>
      </c>
      <c r="Y40" s="78">
        <v>1080</v>
      </c>
      <c r="Z40" s="81">
        <f t="shared" si="7"/>
        <v>-0.5611111111111111</v>
      </c>
      <c r="AA40" s="79">
        <v>104353</v>
      </c>
      <c r="AB40" s="80">
        <v>9674</v>
      </c>
      <c r="AC40" s="92">
        <v>2483</v>
      </c>
      <c r="AD40" s="28"/>
    </row>
    <row r="41" spans="1:30" s="29" customFormat="1" ht="11.25">
      <c r="A41" s="31">
        <v>35</v>
      </c>
      <c r="B41" s="89" t="s">
        <v>25</v>
      </c>
      <c r="C41" s="49" t="s">
        <v>127</v>
      </c>
      <c r="D41" s="51" t="s">
        <v>127</v>
      </c>
      <c r="E41" s="64">
        <v>42489</v>
      </c>
      <c r="F41" s="52" t="s">
        <v>58</v>
      </c>
      <c r="G41" s="53">
        <v>13</v>
      </c>
      <c r="H41" s="53">
        <v>13</v>
      </c>
      <c r="I41" s="69">
        <v>13</v>
      </c>
      <c r="J41" s="54">
        <v>1</v>
      </c>
      <c r="K41" s="65">
        <v>1858</v>
      </c>
      <c r="L41" s="66">
        <v>170</v>
      </c>
      <c r="M41" s="65">
        <v>487.5</v>
      </c>
      <c r="N41" s="66">
        <v>45</v>
      </c>
      <c r="O41" s="65">
        <v>433</v>
      </c>
      <c r="P41" s="66">
        <v>44</v>
      </c>
      <c r="Q41" s="59">
        <f t="shared" si="0"/>
        <v>2778.5</v>
      </c>
      <c r="R41" s="60">
        <f t="shared" si="1"/>
        <v>259</v>
      </c>
      <c r="S41" s="61">
        <f t="shared" si="8"/>
        <v>19.923076923076923</v>
      </c>
      <c r="T41" s="62"/>
      <c r="U41" s="63"/>
      <c r="V41" s="70">
        <v>4696.5</v>
      </c>
      <c r="W41" s="71">
        <v>437</v>
      </c>
      <c r="X41" s="61">
        <f t="shared" si="9"/>
        <v>33.61538461538461</v>
      </c>
      <c r="Y41" s="78"/>
      <c r="Z41" s="81"/>
      <c r="AA41" s="75">
        <v>4696.5</v>
      </c>
      <c r="AB41" s="76">
        <v>437</v>
      </c>
      <c r="AC41" s="92">
        <v>2506</v>
      </c>
      <c r="AD41" s="28"/>
    </row>
    <row r="42" spans="1:30" s="29" customFormat="1" ht="11.25">
      <c r="A42" s="31">
        <v>36</v>
      </c>
      <c r="B42" s="30"/>
      <c r="C42" s="50" t="s">
        <v>89</v>
      </c>
      <c r="D42" s="55" t="s">
        <v>88</v>
      </c>
      <c r="E42" s="82">
        <v>42468</v>
      </c>
      <c r="F42" s="52" t="s">
        <v>4</v>
      </c>
      <c r="G42" s="56">
        <v>77</v>
      </c>
      <c r="H42" s="56">
        <v>1</v>
      </c>
      <c r="I42" s="69">
        <v>1</v>
      </c>
      <c r="J42" s="54">
        <v>4</v>
      </c>
      <c r="K42" s="65">
        <v>488</v>
      </c>
      <c r="L42" s="66">
        <v>26</v>
      </c>
      <c r="M42" s="65">
        <v>1007</v>
      </c>
      <c r="N42" s="66">
        <v>54</v>
      </c>
      <c r="O42" s="65">
        <v>1267</v>
      </c>
      <c r="P42" s="66">
        <v>62</v>
      </c>
      <c r="Q42" s="59">
        <f t="shared" si="0"/>
        <v>2762</v>
      </c>
      <c r="R42" s="60">
        <f t="shared" si="1"/>
        <v>142</v>
      </c>
      <c r="S42" s="61">
        <f t="shared" si="8"/>
        <v>142</v>
      </c>
      <c r="T42" s="62">
        <v>412</v>
      </c>
      <c r="U42" s="63">
        <f aca="true" t="shared" si="10" ref="U42:U67">IF(T42&lt;&gt;0,-(T42-R42)/T42,"")</f>
        <v>-0.6553398058252428</v>
      </c>
      <c r="V42" s="70">
        <v>4018</v>
      </c>
      <c r="W42" s="71">
        <v>223</v>
      </c>
      <c r="X42" s="61">
        <f t="shared" si="9"/>
        <v>223</v>
      </c>
      <c r="Y42" s="57">
        <v>639</v>
      </c>
      <c r="Z42" s="81">
        <f aca="true" t="shared" si="11" ref="Z42:Z67">IF(Y42&lt;&gt;0,-(Y42-W42)/Y42,"")</f>
        <v>-0.651017214397496</v>
      </c>
      <c r="AA42" s="73">
        <v>156921.8</v>
      </c>
      <c r="AB42" s="74">
        <v>11663</v>
      </c>
      <c r="AC42" s="92">
        <v>2484</v>
      </c>
      <c r="AD42" s="28"/>
    </row>
    <row r="43" spans="1:30" s="29" customFormat="1" ht="11.25">
      <c r="A43" s="31">
        <v>37</v>
      </c>
      <c r="B43" s="30"/>
      <c r="C43" s="49" t="s">
        <v>118</v>
      </c>
      <c r="D43" s="51" t="s">
        <v>117</v>
      </c>
      <c r="E43" s="64">
        <v>42482</v>
      </c>
      <c r="F43" s="52" t="s">
        <v>56</v>
      </c>
      <c r="G43" s="53">
        <v>76</v>
      </c>
      <c r="H43" s="53">
        <v>23</v>
      </c>
      <c r="I43" s="69">
        <v>23</v>
      </c>
      <c r="J43" s="54">
        <v>2</v>
      </c>
      <c r="K43" s="65">
        <v>439</v>
      </c>
      <c r="L43" s="66">
        <v>49</v>
      </c>
      <c r="M43" s="65">
        <v>587</v>
      </c>
      <c r="N43" s="66">
        <v>66</v>
      </c>
      <c r="O43" s="65">
        <v>1108</v>
      </c>
      <c r="P43" s="66">
        <v>104</v>
      </c>
      <c r="Q43" s="59">
        <f t="shared" si="0"/>
        <v>2134</v>
      </c>
      <c r="R43" s="60">
        <f t="shared" si="1"/>
        <v>219</v>
      </c>
      <c r="S43" s="61">
        <f t="shared" si="8"/>
        <v>9.521739130434783</v>
      </c>
      <c r="T43" s="62">
        <v>1329</v>
      </c>
      <c r="U43" s="63">
        <f t="shared" si="10"/>
        <v>-0.835214446952596</v>
      </c>
      <c r="V43" s="70">
        <v>3956</v>
      </c>
      <c r="W43" s="72">
        <v>450</v>
      </c>
      <c r="X43" s="61">
        <f t="shared" si="9"/>
        <v>19.565217391304348</v>
      </c>
      <c r="Y43" s="78">
        <v>2531</v>
      </c>
      <c r="Z43" s="81">
        <f t="shared" si="11"/>
        <v>-0.8222046621888581</v>
      </c>
      <c r="AA43" s="73">
        <v>25770.5</v>
      </c>
      <c r="AB43" s="74">
        <v>2981</v>
      </c>
      <c r="AC43" s="92">
        <v>2496</v>
      </c>
      <c r="AD43" s="28"/>
    </row>
    <row r="44" spans="1:30" s="29" customFormat="1" ht="11.25">
      <c r="A44" s="31">
        <v>38</v>
      </c>
      <c r="B44" s="30"/>
      <c r="C44" s="49" t="s">
        <v>43</v>
      </c>
      <c r="D44" s="51" t="s">
        <v>42</v>
      </c>
      <c r="E44" s="64">
        <v>42356</v>
      </c>
      <c r="F44" s="52" t="s">
        <v>57</v>
      </c>
      <c r="G44" s="53">
        <v>149</v>
      </c>
      <c r="H44" s="53">
        <v>1</v>
      </c>
      <c r="I44" s="69">
        <v>1</v>
      </c>
      <c r="J44" s="54">
        <v>16</v>
      </c>
      <c r="K44" s="65">
        <v>0</v>
      </c>
      <c r="L44" s="66">
        <v>0</v>
      </c>
      <c r="M44" s="65">
        <v>0</v>
      </c>
      <c r="N44" s="66">
        <v>0</v>
      </c>
      <c r="O44" s="65">
        <v>0</v>
      </c>
      <c r="P44" s="66">
        <v>0</v>
      </c>
      <c r="Q44" s="59">
        <f t="shared" si="0"/>
        <v>0</v>
      </c>
      <c r="R44" s="60">
        <f t="shared" si="1"/>
        <v>0</v>
      </c>
      <c r="S44" s="61">
        <f t="shared" si="8"/>
        <v>0</v>
      </c>
      <c r="T44" s="62">
        <v>0</v>
      </c>
      <c r="U44" s="63">
        <f t="shared" si="10"/>
      </c>
      <c r="V44" s="70">
        <v>3564</v>
      </c>
      <c r="W44" s="72">
        <v>713</v>
      </c>
      <c r="X44" s="61">
        <f t="shared" si="9"/>
        <v>713</v>
      </c>
      <c r="Y44" s="78">
        <v>641</v>
      </c>
      <c r="Z44" s="81">
        <f t="shared" si="11"/>
        <v>0.11232449297971919</v>
      </c>
      <c r="AA44" s="73">
        <v>1073797.6</v>
      </c>
      <c r="AB44" s="74">
        <v>104671</v>
      </c>
      <c r="AC44" s="92">
        <v>2367</v>
      </c>
      <c r="AD44" s="28"/>
    </row>
    <row r="45" spans="1:30" s="29" customFormat="1" ht="11.25">
      <c r="A45" s="31">
        <v>39</v>
      </c>
      <c r="B45" s="30"/>
      <c r="C45" s="49" t="s">
        <v>116</v>
      </c>
      <c r="D45" s="51" t="s">
        <v>116</v>
      </c>
      <c r="E45" s="64">
        <v>42482</v>
      </c>
      <c r="F45" s="52" t="s">
        <v>58</v>
      </c>
      <c r="G45" s="53">
        <v>10</v>
      </c>
      <c r="H45" s="53">
        <v>3</v>
      </c>
      <c r="I45" s="69">
        <v>3</v>
      </c>
      <c r="J45" s="54">
        <v>2</v>
      </c>
      <c r="K45" s="65">
        <v>153</v>
      </c>
      <c r="L45" s="66">
        <v>17</v>
      </c>
      <c r="M45" s="65">
        <v>558</v>
      </c>
      <c r="N45" s="66">
        <v>53</v>
      </c>
      <c r="O45" s="65">
        <v>469</v>
      </c>
      <c r="P45" s="66">
        <v>42</v>
      </c>
      <c r="Q45" s="59">
        <f t="shared" si="0"/>
        <v>1180</v>
      </c>
      <c r="R45" s="60">
        <f t="shared" si="1"/>
        <v>112</v>
      </c>
      <c r="S45" s="61">
        <f t="shared" si="8"/>
        <v>37.333333333333336</v>
      </c>
      <c r="T45" s="62">
        <v>512</v>
      </c>
      <c r="U45" s="63">
        <f t="shared" si="10"/>
        <v>-0.78125</v>
      </c>
      <c r="V45" s="70">
        <v>2426</v>
      </c>
      <c r="W45" s="71">
        <v>248</v>
      </c>
      <c r="X45" s="61">
        <f t="shared" si="9"/>
        <v>82.66666666666667</v>
      </c>
      <c r="Y45" s="78">
        <v>917</v>
      </c>
      <c r="Z45" s="81">
        <f t="shared" si="11"/>
        <v>-0.7295528898582334</v>
      </c>
      <c r="AA45" s="75">
        <v>11074.5</v>
      </c>
      <c r="AB45" s="76">
        <v>1165</v>
      </c>
      <c r="AC45" s="92">
        <v>2499</v>
      </c>
      <c r="AD45" s="28"/>
    </row>
    <row r="46" spans="1:30" s="29" customFormat="1" ht="11.25">
      <c r="A46" s="31">
        <v>40</v>
      </c>
      <c r="B46" s="30"/>
      <c r="C46" s="49" t="s">
        <v>52</v>
      </c>
      <c r="D46" s="58" t="s">
        <v>51</v>
      </c>
      <c r="E46" s="64">
        <v>42419</v>
      </c>
      <c r="F46" s="52" t="s">
        <v>59</v>
      </c>
      <c r="G46" s="53">
        <v>10</v>
      </c>
      <c r="H46" s="53">
        <v>8</v>
      </c>
      <c r="I46" s="69">
        <v>8</v>
      </c>
      <c r="J46" s="54">
        <v>10</v>
      </c>
      <c r="K46" s="75">
        <v>0</v>
      </c>
      <c r="L46" s="76">
        <v>0</v>
      </c>
      <c r="M46" s="75">
        <v>0</v>
      </c>
      <c r="N46" s="76">
        <v>0</v>
      </c>
      <c r="O46" s="75">
        <v>0</v>
      </c>
      <c r="P46" s="76">
        <v>0</v>
      </c>
      <c r="Q46" s="59">
        <f t="shared" si="0"/>
        <v>0</v>
      </c>
      <c r="R46" s="60">
        <f t="shared" si="1"/>
        <v>0</v>
      </c>
      <c r="S46" s="61">
        <f t="shared" si="8"/>
        <v>0</v>
      </c>
      <c r="T46" s="62">
        <v>0</v>
      </c>
      <c r="U46" s="63">
        <f t="shared" si="10"/>
      </c>
      <c r="V46" s="70">
        <v>2193.5</v>
      </c>
      <c r="W46" s="71">
        <v>199</v>
      </c>
      <c r="X46" s="61">
        <f t="shared" si="9"/>
        <v>24.875</v>
      </c>
      <c r="Y46" s="78">
        <v>90</v>
      </c>
      <c r="Z46" s="81">
        <f t="shared" si="11"/>
        <v>1.211111111111111</v>
      </c>
      <c r="AA46" s="75">
        <v>145403.1</v>
      </c>
      <c r="AB46" s="76">
        <v>11527</v>
      </c>
      <c r="AC46" s="92">
        <v>2411</v>
      </c>
      <c r="AD46" s="28"/>
    </row>
    <row r="47" spans="1:30" s="29" customFormat="1" ht="11.25">
      <c r="A47" s="31">
        <v>41</v>
      </c>
      <c r="B47" s="30"/>
      <c r="C47" s="49" t="s">
        <v>84</v>
      </c>
      <c r="D47" s="58" t="s">
        <v>27</v>
      </c>
      <c r="E47" s="64">
        <v>42468</v>
      </c>
      <c r="F47" s="52" t="s">
        <v>59</v>
      </c>
      <c r="G47" s="53">
        <v>11</v>
      </c>
      <c r="H47" s="53">
        <v>4</v>
      </c>
      <c r="I47" s="69">
        <v>4</v>
      </c>
      <c r="J47" s="54">
        <v>4</v>
      </c>
      <c r="K47" s="65">
        <v>161</v>
      </c>
      <c r="L47" s="66">
        <v>29</v>
      </c>
      <c r="M47" s="65">
        <v>518</v>
      </c>
      <c r="N47" s="66">
        <v>71</v>
      </c>
      <c r="O47" s="65">
        <v>379</v>
      </c>
      <c r="P47" s="66">
        <v>64</v>
      </c>
      <c r="Q47" s="59">
        <f t="shared" si="0"/>
        <v>1058</v>
      </c>
      <c r="R47" s="60">
        <f t="shared" si="1"/>
        <v>164</v>
      </c>
      <c r="S47" s="61">
        <f t="shared" si="8"/>
        <v>41</v>
      </c>
      <c r="T47" s="62">
        <v>109</v>
      </c>
      <c r="U47" s="63">
        <f t="shared" si="10"/>
        <v>0.5045871559633027</v>
      </c>
      <c r="V47" s="70">
        <v>2054</v>
      </c>
      <c r="W47" s="71">
        <v>293</v>
      </c>
      <c r="X47" s="61">
        <f t="shared" si="9"/>
        <v>73.25</v>
      </c>
      <c r="Y47" s="78">
        <v>207</v>
      </c>
      <c r="Z47" s="81">
        <f t="shared" si="11"/>
        <v>0.41545893719806765</v>
      </c>
      <c r="AA47" s="75">
        <v>29463.5</v>
      </c>
      <c r="AB47" s="76">
        <v>3026</v>
      </c>
      <c r="AC47" s="92">
        <v>2476</v>
      </c>
      <c r="AD47" s="28"/>
    </row>
    <row r="48" spans="1:30" s="29" customFormat="1" ht="11.25">
      <c r="A48" s="31">
        <v>42</v>
      </c>
      <c r="B48" s="30"/>
      <c r="C48" s="50" t="s">
        <v>66</v>
      </c>
      <c r="D48" s="55" t="s">
        <v>67</v>
      </c>
      <c r="E48" s="82">
        <v>42440</v>
      </c>
      <c r="F48" s="52" t="s">
        <v>4</v>
      </c>
      <c r="G48" s="56">
        <v>235</v>
      </c>
      <c r="H48" s="56">
        <v>1</v>
      </c>
      <c r="I48" s="69">
        <v>1</v>
      </c>
      <c r="J48" s="54">
        <v>7</v>
      </c>
      <c r="K48" s="65">
        <v>0</v>
      </c>
      <c r="L48" s="66">
        <v>0</v>
      </c>
      <c r="M48" s="65">
        <v>0</v>
      </c>
      <c r="N48" s="66">
        <v>0</v>
      </c>
      <c r="O48" s="65">
        <v>2000</v>
      </c>
      <c r="P48" s="66">
        <v>200</v>
      </c>
      <c r="Q48" s="59">
        <f t="shared" si="0"/>
        <v>2000</v>
      </c>
      <c r="R48" s="60">
        <f t="shared" si="1"/>
        <v>200</v>
      </c>
      <c r="S48" s="61">
        <f t="shared" si="8"/>
        <v>200</v>
      </c>
      <c r="T48" s="62">
        <v>138</v>
      </c>
      <c r="U48" s="63">
        <f t="shared" si="10"/>
        <v>0.4492753623188406</v>
      </c>
      <c r="V48" s="70">
        <v>2000</v>
      </c>
      <c r="W48" s="71">
        <v>200</v>
      </c>
      <c r="X48" s="61">
        <f t="shared" si="9"/>
        <v>200</v>
      </c>
      <c r="Y48" s="57">
        <v>296</v>
      </c>
      <c r="Z48" s="81">
        <f t="shared" si="11"/>
        <v>-0.32432432432432434</v>
      </c>
      <c r="AA48" s="73">
        <v>2642937.08</v>
      </c>
      <c r="AB48" s="74">
        <v>222457</v>
      </c>
      <c r="AC48" s="92">
        <v>2450</v>
      </c>
      <c r="AD48" s="28"/>
    </row>
    <row r="49" spans="1:30" s="29" customFormat="1" ht="11.25">
      <c r="A49" s="31">
        <v>43</v>
      </c>
      <c r="B49" s="30"/>
      <c r="C49" s="50" t="s">
        <v>96</v>
      </c>
      <c r="D49" s="55" t="s">
        <v>96</v>
      </c>
      <c r="E49" s="82">
        <v>42475</v>
      </c>
      <c r="F49" s="52" t="s">
        <v>4</v>
      </c>
      <c r="G49" s="56">
        <v>139</v>
      </c>
      <c r="H49" s="56">
        <v>6</v>
      </c>
      <c r="I49" s="69">
        <v>6</v>
      </c>
      <c r="J49" s="54">
        <v>3</v>
      </c>
      <c r="K49" s="65">
        <v>30</v>
      </c>
      <c r="L49" s="66">
        <v>4</v>
      </c>
      <c r="M49" s="65">
        <v>191.5</v>
      </c>
      <c r="N49" s="66">
        <v>22</v>
      </c>
      <c r="O49" s="65">
        <v>157</v>
      </c>
      <c r="P49" s="66">
        <v>17</v>
      </c>
      <c r="Q49" s="59">
        <f t="shared" si="0"/>
        <v>378.5</v>
      </c>
      <c r="R49" s="60">
        <f t="shared" si="1"/>
        <v>43</v>
      </c>
      <c r="S49" s="61">
        <f t="shared" si="8"/>
        <v>7.166666666666667</v>
      </c>
      <c r="T49" s="62">
        <v>621</v>
      </c>
      <c r="U49" s="63">
        <f t="shared" si="10"/>
        <v>-0.9307568438003221</v>
      </c>
      <c r="V49" s="70">
        <v>1795.5</v>
      </c>
      <c r="W49" s="71">
        <v>211</v>
      </c>
      <c r="X49" s="61">
        <f t="shared" si="9"/>
        <v>35.166666666666664</v>
      </c>
      <c r="Y49" s="57">
        <v>1275</v>
      </c>
      <c r="Z49" s="81">
        <f t="shared" si="11"/>
        <v>-0.8345098039215686</v>
      </c>
      <c r="AA49" s="73">
        <v>103693.74</v>
      </c>
      <c r="AB49" s="74">
        <v>10517</v>
      </c>
      <c r="AC49" s="92">
        <v>2491</v>
      </c>
      <c r="AD49" s="28"/>
    </row>
    <row r="50" spans="1:30" s="29" customFormat="1" ht="11.25">
      <c r="A50" s="31">
        <v>44</v>
      </c>
      <c r="B50" s="30"/>
      <c r="C50" s="49" t="s">
        <v>30</v>
      </c>
      <c r="D50" s="51" t="s">
        <v>30</v>
      </c>
      <c r="E50" s="64">
        <v>42027</v>
      </c>
      <c r="F50" s="52" t="s">
        <v>59</v>
      </c>
      <c r="G50" s="53">
        <v>10</v>
      </c>
      <c r="H50" s="53">
        <v>1</v>
      </c>
      <c r="I50" s="69">
        <v>1</v>
      </c>
      <c r="J50" s="54">
        <v>8</v>
      </c>
      <c r="K50" s="65">
        <v>0</v>
      </c>
      <c r="L50" s="66">
        <v>0</v>
      </c>
      <c r="M50" s="65">
        <v>0</v>
      </c>
      <c r="N50" s="66">
        <v>0</v>
      </c>
      <c r="O50" s="65">
        <v>0</v>
      </c>
      <c r="P50" s="66">
        <v>0</v>
      </c>
      <c r="Q50" s="59">
        <f t="shared" si="0"/>
        <v>0</v>
      </c>
      <c r="R50" s="60">
        <f t="shared" si="1"/>
        <v>0</v>
      </c>
      <c r="S50" s="61">
        <f t="shared" si="8"/>
        <v>0</v>
      </c>
      <c r="T50" s="62">
        <v>0</v>
      </c>
      <c r="U50" s="63">
        <f t="shared" si="10"/>
      </c>
      <c r="V50" s="70">
        <v>1663.2</v>
      </c>
      <c r="W50" s="71">
        <v>333</v>
      </c>
      <c r="X50" s="61">
        <f t="shared" si="9"/>
        <v>333</v>
      </c>
      <c r="Y50" s="78">
        <v>238</v>
      </c>
      <c r="Z50" s="81">
        <f t="shared" si="11"/>
        <v>0.39915966386554624</v>
      </c>
      <c r="AA50" s="75">
        <v>24198.3</v>
      </c>
      <c r="AB50" s="76">
        <v>2743</v>
      </c>
      <c r="AC50" s="92">
        <v>2010</v>
      </c>
      <c r="AD50" s="28"/>
    </row>
    <row r="51" spans="1:30" s="29" customFormat="1" ht="11.25">
      <c r="A51" s="31">
        <v>45</v>
      </c>
      <c r="B51" s="30"/>
      <c r="C51" s="49" t="s">
        <v>61</v>
      </c>
      <c r="D51" s="51" t="s">
        <v>62</v>
      </c>
      <c r="E51" s="64">
        <v>42405</v>
      </c>
      <c r="F51" s="52" t="s">
        <v>55</v>
      </c>
      <c r="G51" s="53">
        <v>78</v>
      </c>
      <c r="H51" s="53">
        <v>2</v>
      </c>
      <c r="I51" s="69">
        <v>2</v>
      </c>
      <c r="J51" s="54">
        <v>7</v>
      </c>
      <c r="K51" s="65">
        <v>192</v>
      </c>
      <c r="L51" s="66">
        <v>23</v>
      </c>
      <c r="M51" s="65">
        <v>287</v>
      </c>
      <c r="N51" s="66">
        <v>36</v>
      </c>
      <c r="O51" s="65">
        <v>365</v>
      </c>
      <c r="P51" s="66">
        <v>43</v>
      </c>
      <c r="Q51" s="59">
        <f t="shared" si="0"/>
        <v>844</v>
      </c>
      <c r="R51" s="60">
        <f t="shared" si="1"/>
        <v>102</v>
      </c>
      <c r="S51" s="61">
        <f t="shared" si="8"/>
        <v>51</v>
      </c>
      <c r="T51" s="62">
        <v>102</v>
      </c>
      <c r="U51" s="63">
        <f t="shared" si="10"/>
        <v>0</v>
      </c>
      <c r="V51" s="70">
        <v>1552</v>
      </c>
      <c r="W51" s="71">
        <v>191</v>
      </c>
      <c r="X51" s="61">
        <f t="shared" si="9"/>
        <v>95.5</v>
      </c>
      <c r="Y51" s="78">
        <v>191</v>
      </c>
      <c r="Z51" s="81">
        <f t="shared" si="11"/>
        <v>0</v>
      </c>
      <c r="AA51" s="75">
        <v>1000412</v>
      </c>
      <c r="AB51" s="76">
        <v>78994</v>
      </c>
      <c r="AC51" s="92">
        <v>2417</v>
      </c>
      <c r="AD51" s="28"/>
    </row>
    <row r="52" spans="1:30" s="29" customFormat="1" ht="11.25">
      <c r="A52" s="31">
        <v>46</v>
      </c>
      <c r="B52" s="30"/>
      <c r="C52" s="49" t="s">
        <v>44</v>
      </c>
      <c r="D52" s="51" t="s">
        <v>44</v>
      </c>
      <c r="E52" s="64">
        <v>42356</v>
      </c>
      <c r="F52" s="52" t="s">
        <v>5</v>
      </c>
      <c r="G52" s="53">
        <v>268</v>
      </c>
      <c r="H52" s="53">
        <v>1</v>
      </c>
      <c r="I52" s="69">
        <v>1</v>
      </c>
      <c r="J52" s="54">
        <v>12</v>
      </c>
      <c r="K52" s="65">
        <v>0</v>
      </c>
      <c r="L52" s="66">
        <v>0</v>
      </c>
      <c r="M52" s="65">
        <v>0</v>
      </c>
      <c r="N52" s="66">
        <v>0</v>
      </c>
      <c r="O52" s="65">
        <v>0</v>
      </c>
      <c r="P52" s="66">
        <v>0</v>
      </c>
      <c r="Q52" s="59">
        <f t="shared" si="0"/>
        <v>0</v>
      </c>
      <c r="R52" s="60">
        <f t="shared" si="1"/>
        <v>0</v>
      </c>
      <c r="S52" s="61">
        <f t="shared" si="8"/>
        <v>0</v>
      </c>
      <c r="T52" s="62">
        <v>0</v>
      </c>
      <c r="U52" s="63">
        <f t="shared" si="10"/>
      </c>
      <c r="V52" s="70">
        <v>1435</v>
      </c>
      <c r="W52" s="71">
        <v>157</v>
      </c>
      <c r="X52" s="61">
        <f t="shared" si="9"/>
        <v>157</v>
      </c>
      <c r="Y52" s="78">
        <v>120</v>
      </c>
      <c r="Z52" s="81">
        <f t="shared" si="11"/>
        <v>0.30833333333333335</v>
      </c>
      <c r="AA52" s="75">
        <v>9363314.94</v>
      </c>
      <c r="AB52" s="76">
        <v>768411</v>
      </c>
      <c r="AC52" s="92">
        <v>2363</v>
      </c>
      <c r="AD52" s="28"/>
    </row>
    <row r="53" spans="1:30" s="29" customFormat="1" ht="11.25">
      <c r="A53" s="31">
        <v>47</v>
      </c>
      <c r="B53" s="30"/>
      <c r="C53" s="49" t="s">
        <v>45</v>
      </c>
      <c r="D53" s="51" t="s">
        <v>45</v>
      </c>
      <c r="E53" s="64">
        <v>42363</v>
      </c>
      <c r="F53" s="52" t="s">
        <v>107</v>
      </c>
      <c r="G53" s="53">
        <v>8</v>
      </c>
      <c r="H53" s="53">
        <v>3</v>
      </c>
      <c r="I53" s="69">
        <v>3</v>
      </c>
      <c r="J53" s="54">
        <v>3</v>
      </c>
      <c r="K53" s="65">
        <v>30</v>
      </c>
      <c r="L53" s="66">
        <v>2</v>
      </c>
      <c r="M53" s="65">
        <v>66</v>
      </c>
      <c r="N53" s="66">
        <v>7</v>
      </c>
      <c r="O53" s="65">
        <v>4</v>
      </c>
      <c r="P53" s="66">
        <v>1</v>
      </c>
      <c r="Q53" s="59">
        <f t="shared" si="0"/>
        <v>100</v>
      </c>
      <c r="R53" s="60">
        <f t="shared" si="1"/>
        <v>10</v>
      </c>
      <c r="S53" s="61">
        <f t="shared" si="8"/>
        <v>3.3333333333333335</v>
      </c>
      <c r="T53" s="62">
        <v>178</v>
      </c>
      <c r="U53" s="63">
        <f t="shared" si="10"/>
        <v>-0.9438202247191011</v>
      </c>
      <c r="V53" s="70">
        <v>1262.4</v>
      </c>
      <c r="W53" s="71">
        <v>225</v>
      </c>
      <c r="X53" s="61">
        <f t="shared" si="9"/>
        <v>75</v>
      </c>
      <c r="Y53" s="78">
        <v>427</v>
      </c>
      <c r="Z53" s="81">
        <f t="shared" si="11"/>
        <v>-0.47306791569086654</v>
      </c>
      <c r="AA53" s="79">
        <v>11688.4</v>
      </c>
      <c r="AB53" s="80">
        <v>1161</v>
      </c>
      <c r="AC53" s="92">
        <v>2399</v>
      </c>
      <c r="AD53" s="28"/>
    </row>
    <row r="54" spans="1:30" s="29" customFormat="1" ht="11.25">
      <c r="A54" s="31">
        <v>48</v>
      </c>
      <c r="B54" s="30"/>
      <c r="C54" s="49" t="s">
        <v>37</v>
      </c>
      <c r="D54" s="51" t="s">
        <v>38</v>
      </c>
      <c r="E54" s="64">
        <v>42270</v>
      </c>
      <c r="F54" s="52" t="s">
        <v>5</v>
      </c>
      <c r="G54" s="53">
        <v>173</v>
      </c>
      <c r="H54" s="53">
        <v>1</v>
      </c>
      <c r="I54" s="68">
        <v>1</v>
      </c>
      <c r="J54" s="54">
        <v>24</v>
      </c>
      <c r="K54" s="75">
        <v>0</v>
      </c>
      <c r="L54" s="76">
        <v>0</v>
      </c>
      <c r="M54" s="75">
        <v>0</v>
      </c>
      <c r="N54" s="76">
        <v>0</v>
      </c>
      <c r="O54" s="75">
        <v>0</v>
      </c>
      <c r="P54" s="76">
        <v>0</v>
      </c>
      <c r="Q54" s="59">
        <f t="shared" si="0"/>
        <v>0</v>
      </c>
      <c r="R54" s="60">
        <f t="shared" si="1"/>
        <v>0</v>
      </c>
      <c r="S54" s="61">
        <f t="shared" si="8"/>
        <v>0</v>
      </c>
      <c r="T54" s="62">
        <v>0</v>
      </c>
      <c r="U54" s="63">
        <f t="shared" si="10"/>
      </c>
      <c r="V54" s="70">
        <v>1242</v>
      </c>
      <c r="W54" s="71">
        <v>171</v>
      </c>
      <c r="X54" s="61">
        <f t="shared" si="9"/>
        <v>171</v>
      </c>
      <c r="Y54" s="78">
        <v>103</v>
      </c>
      <c r="Z54" s="81">
        <f t="shared" si="11"/>
        <v>0.6601941747572816</v>
      </c>
      <c r="AA54" s="75">
        <v>4152118.84</v>
      </c>
      <c r="AB54" s="76">
        <v>328676</v>
      </c>
      <c r="AC54" s="92">
        <v>2284</v>
      </c>
      <c r="AD54" s="28"/>
    </row>
    <row r="55" spans="1:30" s="29" customFormat="1" ht="11.25">
      <c r="A55" s="31">
        <v>49</v>
      </c>
      <c r="B55" s="30"/>
      <c r="C55" s="49" t="s">
        <v>39</v>
      </c>
      <c r="D55" s="51" t="s">
        <v>40</v>
      </c>
      <c r="E55" s="64">
        <v>42307</v>
      </c>
      <c r="F55" s="52" t="s">
        <v>59</v>
      </c>
      <c r="G55" s="53">
        <v>6</v>
      </c>
      <c r="H55" s="53">
        <v>1</v>
      </c>
      <c r="I55" s="69">
        <v>1</v>
      </c>
      <c r="J55" s="54">
        <v>11</v>
      </c>
      <c r="K55" s="75">
        <v>0</v>
      </c>
      <c r="L55" s="76">
        <v>0</v>
      </c>
      <c r="M55" s="75">
        <v>0</v>
      </c>
      <c r="N55" s="76">
        <v>0</v>
      </c>
      <c r="O55" s="75">
        <v>0</v>
      </c>
      <c r="P55" s="76">
        <v>0</v>
      </c>
      <c r="Q55" s="59">
        <f t="shared" si="0"/>
        <v>0</v>
      </c>
      <c r="R55" s="60">
        <f t="shared" si="1"/>
        <v>0</v>
      </c>
      <c r="S55" s="61">
        <f t="shared" si="8"/>
        <v>0</v>
      </c>
      <c r="T55" s="62">
        <v>0</v>
      </c>
      <c r="U55" s="63">
        <f t="shared" si="10"/>
      </c>
      <c r="V55" s="70">
        <v>1188</v>
      </c>
      <c r="W55" s="71">
        <v>238</v>
      </c>
      <c r="X55" s="61">
        <f t="shared" si="9"/>
        <v>238</v>
      </c>
      <c r="Y55" s="78">
        <v>238</v>
      </c>
      <c r="Z55" s="81">
        <f t="shared" si="11"/>
        <v>0</v>
      </c>
      <c r="AA55" s="75">
        <v>36657.74999999999</v>
      </c>
      <c r="AB55" s="76">
        <v>5186</v>
      </c>
      <c r="AC55" s="92">
        <v>2322</v>
      </c>
      <c r="AD55" s="28"/>
    </row>
    <row r="56" spans="1:30" s="29" customFormat="1" ht="11.25">
      <c r="A56" s="31">
        <v>50</v>
      </c>
      <c r="B56" s="30"/>
      <c r="C56" s="49" t="s">
        <v>80</v>
      </c>
      <c r="D56" s="51" t="s">
        <v>80</v>
      </c>
      <c r="E56" s="64">
        <v>42461</v>
      </c>
      <c r="F56" s="52" t="s">
        <v>28</v>
      </c>
      <c r="G56" s="53">
        <v>17</v>
      </c>
      <c r="H56" s="53">
        <v>2</v>
      </c>
      <c r="I56" s="69">
        <v>2</v>
      </c>
      <c r="J56" s="54">
        <v>5</v>
      </c>
      <c r="K56" s="65">
        <v>73</v>
      </c>
      <c r="L56" s="66">
        <v>4</v>
      </c>
      <c r="M56" s="65">
        <v>245</v>
      </c>
      <c r="N56" s="66">
        <v>20</v>
      </c>
      <c r="O56" s="65">
        <v>197</v>
      </c>
      <c r="P56" s="66">
        <v>11</v>
      </c>
      <c r="Q56" s="59">
        <f t="shared" si="0"/>
        <v>515</v>
      </c>
      <c r="R56" s="60">
        <f t="shared" si="1"/>
        <v>35</v>
      </c>
      <c r="S56" s="61">
        <f t="shared" si="8"/>
        <v>17.5</v>
      </c>
      <c r="T56" s="62">
        <v>249</v>
      </c>
      <c r="U56" s="63">
        <f t="shared" si="10"/>
        <v>-0.8594377510040161</v>
      </c>
      <c r="V56" s="70">
        <v>1067</v>
      </c>
      <c r="W56" s="71">
        <v>76</v>
      </c>
      <c r="X56" s="61">
        <f t="shared" si="9"/>
        <v>38</v>
      </c>
      <c r="Y56" s="78">
        <v>468</v>
      </c>
      <c r="Z56" s="81">
        <f t="shared" si="11"/>
        <v>-0.8376068376068376</v>
      </c>
      <c r="AA56" s="75">
        <v>127183.8</v>
      </c>
      <c r="AB56" s="76">
        <v>8483</v>
      </c>
      <c r="AC56" s="92">
        <v>2267</v>
      </c>
      <c r="AD56" s="28"/>
    </row>
    <row r="57" spans="1:30" s="29" customFormat="1" ht="11.25">
      <c r="A57" s="31">
        <v>51</v>
      </c>
      <c r="B57" s="30"/>
      <c r="C57" s="49" t="s">
        <v>65</v>
      </c>
      <c r="D57" s="51" t="s">
        <v>65</v>
      </c>
      <c r="E57" s="64">
        <v>42440</v>
      </c>
      <c r="F57" s="52" t="s">
        <v>5</v>
      </c>
      <c r="G57" s="53">
        <v>302</v>
      </c>
      <c r="H57" s="53">
        <v>8</v>
      </c>
      <c r="I57" s="69">
        <v>1</v>
      </c>
      <c r="J57" s="54">
        <v>8</v>
      </c>
      <c r="K57" s="65">
        <v>162</v>
      </c>
      <c r="L57" s="66">
        <v>11</v>
      </c>
      <c r="M57" s="65">
        <v>322</v>
      </c>
      <c r="N57" s="66">
        <v>21</v>
      </c>
      <c r="O57" s="65">
        <v>120</v>
      </c>
      <c r="P57" s="66">
        <v>10</v>
      </c>
      <c r="Q57" s="59">
        <f t="shared" si="0"/>
        <v>604</v>
      </c>
      <c r="R57" s="60">
        <f t="shared" si="1"/>
        <v>42</v>
      </c>
      <c r="S57" s="61">
        <f t="shared" si="8"/>
        <v>42</v>
      </c>
      <c r="T57" s="62">
        <v>219</v>
      </c>
      <c r="U57" s="63">
        <f t="shared" si="10"/>
        <v>-0.8082191780821918</v>
      </c>
      <c r="V57" s="70">
        <v>992</v>
      </c>
      <c r="W57" s="71">
        <v>79</v>
      </c>
      <c r="X57" s="61">
        <f t="shared" si="9"/>
        <v>79</v>
      </c>
      <c r="Y57" s="78">
        <v>1595</v>
      </c>
      <c r="Z57" s="81">
        <f t="shared" si="11"/>
        <v>-0.9504702194357367</v>
      </c>
      <c r="AA57" s="75">
        <v>4758748.87</v>
      </c>
      <c r="AB57" s="76">
        <v>411871</v>
      </c>
      <c r="AC57" s="92">
        <v>2433</v>
      </c>
      <c r="AD57" s="28"/>
    </row>
    <row r="58" spans="1:30" s="29" customFormat="1" ht="11.25">
      <c r="A58" s="31">
        <v>52</v>
      </c>
      <c r="B58" s="30"/>
      <c r="C58" s="50" t="s">
        <v>48</v>
      </c>
      <c r="D58" s="55" t="s">
        <v>47</v>
      </c>
      <c r="E58" s="82">
        <v>42370</v>
      </c>
      <c r="F58" s="52" t="s">
        <v>4</v>
      </c>
      <c r="G58" s="56">
        <v>203</v>
      </c>
      <c r="H58" s="56">
        <v>1</v>
      </c>
      <c r="I58" s="69">
        <v>1</v>
      </c>
      <c r="J58" s="54">
        <v>16</v>
      </c>
      <c r="K58" s="65">
        <v>0</v>
      </c>
      <c r="L58" s="66">
        <v>0</v>
      </c>
      <c r="M58" s="65">
        <v>377</v>
      </c>
      <c r="N58" s="66">
        <v>35</v>
      </c>
      <c r="O58" s="65">
        <v>330</v>
      </c>
      <c r="P58" s="66">
        <v>30</v>
      </c>
      <c r="Q58" s="59">
        <f t="shared" si="0"/>
        <v>707</v>
      </c>
      <c r="R58" s="60">
        <f t="shared" si="1"/>
        <v>65</v>
      </c>
      <c r="S58" s="61">
        <f t="shared" si="8"/>
        <v>65</v>
      </c>
      <c r="T58" s="62">
        <v>113</v>
      </c>
      <c r="U58" s="63">
        <f t="shared" si="10"/>
        <v>-0.4247787610619469</v>
      </c>
      <c r="V58" s="70">
        <v>819</v>
      </c>
      <c r="W58" s="71">
        <v>75</v>
      </c>
      <c r="X58" s="61">
        <f t="shared" si="9"/>
        <v>75</v>
      </c>
      <c r="Y58" s="57">
        <v>109</v>
      </c>
      <c r="Z58" s="81">
        <f t="shared" si="11"/>
        <v>-0.3119266055045872</v>
      </c>
      <c r="AA58" s="73">
        <v>4714922.199999999</v>
      </c>
      <c r="AB58" s="74">
        <v>388771</v>
      </c>
      <c r="AC58" s="92">
        <v>2382</v>
      </c>
      <c r="AD58" s="28"/>
    </row>
    <row r="59" spans="1:30" s="29" customFormat="1" ht="11.25">
      <c r="A59" s="31">
        <v>53</v>
      </c>
      <c r="B59" s="30"/>
      <c r="C59" s="49" t="s">
        <v>35</v>
      </c>
      <c r="D59" s="51" t="s">
        <v>36</v>
      </c>
      <c r="E59" s="64">
        <v>42258</v>
      </c>
      <c r="F59" s="52" t="s">
        <v>57</v>
      </c>
      <c r="G59" s="53">
        <v>2</v>
      </c>
      <c r="H59" s="53">
        <v>1</v>
      </c>
      <c r="I59" s="69">
        <v>1</v>
      </c>
      <c r="J59" s="54">
        <v>26</v>
      </c>
      <c r="K59" s="75">
        <v>0</v>
      </c>
      <c r="L59" s="76">
        <v>0</v>
      </c>
      <c r="M59" s="75">
        <v>0</v>
      </c>
      <c r="N59" s="76">
        <v>0</v>
      </c>
      <c r="O59" s="75">
        <v>0</v>
      </c>
      <c r="P59" s="76">
        <v>0</v>
      </c>
      <c r="Q59" s="59">
        <f t="shared" si="0"/>
        <v>0</v>
      </c>
      <c r="R59" s="60">
        <f t="shared" si="1"/>
        <v>0</v>
      </c>
      <c r="S59" s="61">
        <f t="shared" si="8"/>
        <v>0</v>
      </c>
      <c r="T59" s="62">
        <v>0</v>
      </c>
      <c r="U59" s="63">
        <f t="shared" si="10"/>
      </c>
      <c r="V59" s="70">
        <v>630</v>
      </c>
      <c r="W59" s="71">
        <v>105</v>
      </c>
      <c r="X59" s="61">
        <f t="shared" si="9"/>
        <v>105</v>
      </c>
      <c r="Y59" s="78">
        <v>385</v>
      </c>
      <c r="Z59" s="81">
        <f t="shared" si="11"/>
        <v>-0.7272727272727273</v>
      </c>
      <c r="AA59" s="77">
        <v>621208.6299999999</v>
      </c>
      <c r="AB59" s="78">
        <v>55811</v>
      </c>
      <c r="AC59" s="92">
        <v>2271</v>
      </c>
      <c r="AD59" s="28"/>
    </row>
    <row r="60" spans="1:30" s="29" customFormat="1" ht="11.25">
      <c r="A60" s="31">
        <v>54</v>
      </c>
      <c r="B60" s="30"/>
      <c r="C60" s="49" t="s">
        <v>31</v>
      </c>
      <c r="D60" s="51" t="s">
        <v>32</v>
      </c>
      <c r="E60" s="64">
        <v>42069</v>
      </c>
      <c r="F60" s="52" t="s">
        <v>56</v>
      </c>
      <c r="G60" s="53">
        <v>31</v>
      </c>
      <c r="H60" s="53">
        <v>1</v>
      </c>
      <c r="I60" s="69">
        <v>1</v>
      </c>
      <c r="J60" s="54">
        <v>11</v>
      </c>
      <c r="K60" s="65">
        <v>44</v>
      </c>
      <c r="L60" s="66">
        <v>5</v>
      </c>
      <c r="M60" s="65">
        <v>58</v>
      </c>
      <c r="N60" s="66">
        <v>6</v>
      </c>
      <c r="O60" s="65">
        <v>0</v>
      </c>
      <c r="P60" s="66">
        <v>0</v>
      </c>
      <c r="Q60" s="59">
        <f t="shared" si="0"/>
        <v>102</v>
      </c>
      <c r="R60" s="60">
        <f t="shared" si="1"/>
        <v>11</v>
      </c>
      <c r="S60" s="61">
        <f t="shared" si="8"/>
        <v>11</v>
      </c>
      <c r="T60" s="62">
        <v>30</v>
      </c>
      <c r="U60" s="63">
        <f t="shared" si="10"/>
        <v>-0.6333333333333333</v>
      </c>
      <c r="V60" s="70">
        <v>428</v>
      </c>
      <c r="W60" s="60">
        <v>47</v>
      </c>
      <c r="X60" s="61">
        <f t="shared" si="9"/>
        <v>47</v>
      </c>
      <c r="Y60" s="78">
        <v>65</v>
      </c>
      <c r="Z60" s="81">
        <f t="shared" si="11"/>
        <v>-0.27692307692307694</v>
      </c>
      <c r="AA60" s="79">
        <v>63318</v>
      </c>
      <c r="AB60" s="80">
        <v>6260</v>
      </c>
      <c r="AC60" s="92">
        <v>2057</v>
      </c>
      <c r="AD60" s="28"/>
    </row>
    <row r="61" spans="1:30" s="29" customFormat="1" ht="11.25">
      <c r="A61" s="31">
        <v>55</v>
      </c>
      <c r="B61" s="30"/>
      <c r="C61" s="49" t="s">
        <v>86</v>
      </c>
      <c r="D61" s="51" t="s">
        <v>86</v>
      </c>
      <c r="E61" s="64">
        <v>42468</v>
      </c>
      <c r="F61" s="52" t="s">
        <v>5</v>
      </c>
      <c r="G61" s="53">
        <v>147</v>
      </c>
      <c r="H61" s="53">
        <v>1</v>
      </c>
      <c r="I61" s="69">
        <v>1</v>
      </c>
      <c r="J61" s="54">
        <v>4</v>
      </c>
      <c r="K61" s="65">
        <v>0</v>
      </c>
      <c r="L61" s="66">
        <v>0</v>
      </c>
      <c r="M61" s="65">
        <v>0</v>
      </c>
      <c r="N61" s="66">
        <v>0</v>
      </c>
      <c r="O61" s="65">
        <v>0</v>
      </c>
      <c r="P61" s="66">
        <v>0</v>
      </c>
      <c r="Q61" s="59">
        <f t="shared" si="0"/>
        <v>0</v>
      </c>
      <c r="R61" s="60">
        <f t="shared" si="1"/>
        <v>0</v>
      </c>
      <c r="S61" s="61">
        <f t="shared" si="8"/>
        <v>0</v>
      </c>
      <c r="T61" s="62">
        <v>149</v>
      </c>
      <c r="U61" s="63">
        <f t="shared" si="10"/>
        <v>-1</v>
      </c>
      <c r="V61" s="70">
        <v>236</v>
      </c>
      <c r="W61" s="71">
        <v>26</v>
      </c>
      <c r="X61" s="61">
        <f t="shared" si="9"/>
        <v>26</v>
      </c>
      <c r="Y61" s="78">
        <v>237</v>
      </c>
      <c r="Z61" s="81">
        <f t="shared" si="11"/>
        <v>-0.890295358649789</v>
      </c>
      <c r="AA61" s="75">
        <v>186945.68</v>
      </c>
      <c r="AB61" s="76">
        <v>17877</v>
      </c>
      <c r="AC61" s="92">
        <v>2481</v>
      </c>
      <c r="AD61" s="28"/>
    </row>
    <row r="62" spans="1:30" s="29" customFormat="1" ht="11.25">
      <c r="A62" s="31">
        <v>56</v>
      </c>
      <c r="B62" s="30"/>
      <c r="C62" s="49" t="s">
        <v>70</v>
      </c>
      <c r="D62" s="51" t="s">
        <v>69</v>
      </c>
      <c r="E62" s="64">
        <v>42447</v>
      </c>
      <c r="F62" s="52" t="s">
        <v>55</v>
      </c>
      <c r="G62" s="53">
        <v>61</v>
      </c>
      <c r="H62" s="53">
        <v>1</v>
      </c>
      <c r="I62" s="69">
        <v>1</v>
      </c>
      <c r="J62" s="54">
        <v>4</v>
      </c>
      <c r="K62" s="65">
        <v>0</v>
      </c>
      <c r="L62" s="66">
        <v>0</v>
      </c>
      <c r="M62" s="65">
        <v>0</v>
      </c>
      <c r="N62" s="66">
        <v>0</v>
      </c>
      <c r="O62" s="65">
        <v>0</v>
      </c>
      <c r="P62" s="66">
        <v>0</v>
      </c>
      <c r="Q62" s="59">
        <f t="shared" si="0"/>
        <v>0</v>
      </c>
      <c r="R62" s="60">
        <f t="shared" si="1"/>
        <v>0</v>
      </c>
      <c r="S62" s="61">
        <f t="shared" si="8"/>
        <v>0</v>
      </c>
      <c r="T62" s="62">
        <v>450</v>
      </c>
      <c r="U62" s="63">
        <f t="shared" si="10"/>
        <v>-1</v>
      </c>
      <c r="V62" s="70">
        <v>217.5</v>
      </c>
      <c r="W62" s="71">
        <v>29</v>
      </c>
      <c r="X62" s="61">
        <f t="shared" si="9"/>
        <v>29</v>
      </c>
      <c r="Y62" s="78">
        <v>4094</v>
      </c>
      <c r="Z62" s="81">
        <f t="shared" si="11"/>
        <v>-0.9929164631167562</v>
      </c>
      <c r="AA62" s="75">
        <v>217276.5</v>
      </c>
      <c r="AB62" s="76">
        <v>15604</v>
      </c>
      <c r="AC62" s="92">
        <v>2456</v>
      </c>
      <c r="AD62" s="28"/>
    </row>
    <row r="63" spans="1:30" s="29" customFormat="1" ht="11.25">
      <c r="A63" s="31">
        <v>57</v>
      </c>
      <c r="B63" s="30"/>
      <c r="C63" s="49" t="s">
        <v>77</v>
      </c>
      <c r="D63" s="51" t="s">
        <v>78</v>
      </c>
      <c r="E63" s="64">
        <v>42461</v>
      </c>
      <c r="F63" s="52" t="s">
        <v>58</v>
      </c>
      <c r="G63" s="53">
        <v>40</v>
      </c>
      <c r="H63" s="53">
        <v>2</v>
      </c>
      <c r="I63" s="69">
        <v>2</v>
      </c>
      <c r="J63" s="54">
        <v>5</v>
      </c>
      <c r="K63" s="65">
        <v>15</v>
      </c>
      <c r="L63" s="66">
        <v>3</v>
      </c>
      <c r="M63" s="65">
        <v>47</v>
      </c>
      <c r="N63" s="66">
        <v>9</v>
      </c>
      <c r="O63" s="65">
        <v>69</v>
      </c>
      <c r="P63" s="66">
        <v>13</v>
      </c>
      <c r="Q63" s="59">
        <f t="shared" si="0"/>
        <v>131</v>
      </c>
      <c r="R63" s="60">
        <f t="shared" si="1"/>
        <v>25</v>
      </c>
      <c r="S63" s="61">
        <f t="shared" si="8"/>
        <v>12.5</v>
      </c>
      <c r="T63" s="62">
        <v>171</v>
      </c>
      <c r="U63" s="63">
        <f t="shared" si="10"/>
        <v>-0.8538011695906432</v>
      </c>
      <c r="V63" s="70">
        <v>204</v>
      </c>
      <c r="W63" s="71">
        <v>35</v>
      </c>
      <c r="X63" s="61">
        <f t="shared" si="9"/>
        <v>17.5</v>
      </c>
      <c r="Y63" s="78">
        <v>286</v>
      </c>
      <c r="Z63" s="81">
        <f t="shared" si="11"/>
        <v>-0.8776223776223776</v>
      </c>
      <c r="AA63" s="75">
        <v>58066.5</v>
      </c>
      <c r="AB63" s="76">
        <v>8059</v>
      </c>
      <c r="AC63" s="92">
        <v>2471</v>
      </c>
      <c r="AD63" s="28"/>
    </row>
    <row r="64" spans="1:30" s="29" customFormat="1" ht="11.25">
      <c r="A64" s="31">
        <v>58</v>
      </c>
      <c r="B64" s="30"/>
      <c r="C64" s="49" t="s">
        <v>105</v>
      </c>
      <c r="D64" s="58" t="s">
        <v>105</v>
      </c>
      <c r="E64" s="64">
        <v>42475</v>
      </c>
      <c r="F64" s="52" t="s">
        <v>59</v>
      </c>
      <c r="G64" s="53">
        <v>8</v>
      </c>
      <c r="H64" s="53">
        <v>1</v>
      </c>
      <c r="I64" s="69">
        <v>1</v>
      </c>
      <c r="J64" s="54">
        <v>3</v>
      </c>
      <c r="K64" s="65">
        <v>14</v>
      </c>
      <c r="L64" s="66">
        <v>3</v>
      </c>
      <c r="M64" s="65">
        <v>20</v>
      </c>
      <c r="N64" s="66">
        <v>4</v>
      </c>
      <c r="O64" s="65">
        <v>12</v>
      </c>
      <c r="P64" s="66">
        <v>2</v>
      </c>
      <c r="Q64" s="59">
        <f t="shared" si="0"/>
        <v>46</v>
      </c>
      <c r="R64" s="60">
        <f t="shared" si="1"/>
        <v>9</v>
      </c>
      <c r="S64" s="61">
        <f t="shared" si="8"/>
        <v>9</v>
      </c>
      <c r="T64" s="62">
        <v>178</v>
      </c>
      <c r="U64" s="63">
        <f t="shared" si="10"/>
        <v>-0.949438202247191</v>
      </c>
      <c r="V64" s="70">
        <v>80</v>
      </c>
      <c r="W64" s="71">
        <v>17</v>
      </c>
      <c r="X64" s="61">
        <f t="shared" si="9"/>
        <v>17</v>
      </c>
      <c r="Y64" s="78">
        <v>356</v>
      </c>
      <c r="Z64" s="81">
        <f t="shared" si="11"/>
        <v>-0.952247191011236</v>
      </c>
      <c r="AA64" s="75">
        <v>7597.5</v>
      </c>
      <c r="AB64" s="76">
        <v>667</v>
      </c>
      <c r="AC64" s="92">
        <v>2487</v>
      </c>
      <c r="AD64" s="28"/>
    </row>
    <row r="65" spans="1:30" s="29" customFormat="1" ht="11.25">
      <c r="A65" s="31">
        <v>59</v>
      </c>
      <c r="B65" s="30"/>
      <c r="C65" s="49" t="s">
        <v>49</v>
      </c>
      <c r="D65" s="51" t="s">
        <v>50</v>
      </c>
      <c r="E65" s="64">
        <v>42377</v>
      </c>
      <c r="F65" s="52" t="s">
        <v>58</v>
      </c>
      <c r="G65" s="53">
        <v>49</v>
      </c>
      <c r="H65" s="53">
        <v>1</v>
      </c>
      <c r="I65" s="69">
        <v>1</v>
      </c>
      <c r="J65" s="54">
        <v>14</v>
      </c>
      <c r="K65" s="65">
        <v>14</v>
      </c>
      <c r="L65" s="66">
        <v>2</v>
      </c>
      <c r="M65" s="65">
        <v>17</v>
      </c>
      <c r="N65" s="66">
        <v>2</v>
      </c>
      <c r="O65" s="65">
        <v>0</v>
      </c>
      <c r="P65" s="66">
        <v>6</v>
      </c>
      <c r="Q65" s="59">
        <f t="shared" si="0"/>
        <v>31</v>
      </c>
      <c r="R65" s="60">
        <f t="shared" si="1"/>
        <v>10</v>
      </c>
      <c r="S65" s="61">
        <f t="shared" si="8"/>
        <v>10</v>
      </c>
      <c r="T65" s="62">
        <v>14</v>
      </c>
      <c r="U65" s="63">
        <f t="shared" si="10"/>
        <v>-0.2857142857142857</v>
      </c>
      <c r="V65" s="70">
        <v>65</v>
      </c>
      <c r="W65" s="71">
        <v>8</v>
      </c>
      <c r="X65" s="61">
        <f t="shared" si="9"/>
        <v>8</v>
      </c>
      <c r="Y65" s="78">
        <v>17</v>
      </c>
      <c r="Z65" s="81">
        <f t="shared" si="11"/>
        <v>-0.5294117647058824</v>
      </c>
      <c r="AA65" s="75">
        <v>81403.77</v>
      </c>
      <c r="AB65" s="76">
        <v>10708</v>
      </c>
      <c r="AC65" s="92">
        <v>2353</v>
      </c>
      <c r="AD65" s="28"/>
    </row>
    <row r="66" spans="1:30" s="29" customFormat="1" ht="11.25">
      <c r="A66" s="31">
        <v>60</v>
      </c>
      <c r="B66" s="30"/>
      <c r="C66" s="49" t="s">
        <v>41</v>
      </c>
      <c r="D66" s="51" t="s">
        <v>41</v>
      </c>
      <c r="E66" s="64">
        <v>42328</v>
      </c>
      <c r="F66" s="52" t="s">
        <v>5</v>
      </c>
      <c r="G66" s="53">
        <v>180</v>
      </c>
      <c r="H66" s="53">
        <v>1</v>
      </c>
      <c r="I66" s="69">
        <v>1</v>
      </c>
      <c r="J66" s="54">
        <v>18</v>
      </c>
      <c r="K66" s="65">
        <v>0</v>
      </c>
      <c r="L66" s="66">
        <v>0</v>
      </c>
      <c r="M66" s="65">
        <v>0</v>
      </c>
      <c r="N66" s="66">
        <v>0</v>
      </c>
      <c r="O66" s="65">
        <v>0</v>
      </c>
      <c r="P66" s="66">
        <v>0</v>
      </c>
      <c r="Q66" s="59">
        <f t="shared" si="0"/>
        <v>0</v>
      </c>
      <c r="R66" s="60">
        <f t="shared" si="1"/>
        <v>0</v>
      </c>
      <c r="S66" s="61">
        <f t="shared" si="8"/>
        <v>0</v>
      </c>
      <c r="T66" s="62">
        <v>0</v>
      </c>
      <c r="U66" s="63">
        <f t="shared" si="10"/>
      </c>
      <c r="V66" s="70">
        <v>64</v>
      </c>
      <c r="W66" s="71">
        <v>6</v>
      </c>
      <c r="X66" s="61">
        <f t="shared" si="9"/>
        <v>6</v>
      </c>
      <c r="Y66" s="78">
        <v>32</v>
      </c>
      <c r="Z66" s="81">
        <f t="shared" si="11"/>
        <v>-0.8125</v>
      </c>
      <c r="AA66" s="75">
        <v>1438889.59</v>
      </c>
      <c r="AB66" s="76">
        <v>127936</v>
      </c>
      <c r="AC66" s="92">
        <v>2341</v>
      </c>
      <c r="AD66" s="28"/>
    </row>
    <row r="67" spans="1:30" s="29" customFormat="1" ht="11.25">
      <c r="A67" s="31">
        <v>61</v>
      </c>
      <c r="B67" s="30"/>
      <c r="C67" s="49" t="s">
        <v>63</v>
      </c>
      <c r="D67" s="58" t="s">
        <v>64</v>
      </c>
      <c r="E67" s="64">
        <v>42412</v>
      </c>
      <c r="F67" s="52" t="s">
        <v>59</v>
      </c>
      <c r="G67" s="53">
        <v>10</v>
      </c>
      <c r="H67" s="53">
        <v>1</v>
      </c>
      <c r="I67" s="69">
        <v>1</v>
      </c>
      <c r="J67" s="54">
        <v>8</v>
      </c>
      <c r="K67" s="65">
        <v>0</v>
      </c>
      <c r="L67" s="66">
        <v>0</v>
      </c>
      <c r="M67" s="65">
        <v>0</v>
      </c>
      <c r="N67" s="66">
        <v>0</v>
      </c>
      <c r="O67" s="65">
        <v>0</v>
      </c>
      <c r="P67" s="66">
        <v>0</v>
      </c>
      <c r="Q67" s="59">
        <f t="shared" si="0"/>
        <v>0</v>
      </c>
      <c r="R67" s="60">
        <f t="shared" si="1"/>
        <v>0</v>
      </c>
      <c r="S67" s="61">
        <f t="shared" si="8"/>
        <v>0</v>
      </c>
      <c r="T67" s="62">
        <v>0</v>
      </c>
      <c r="U67" s="63">
        <f t="shared" si="10"/>
      </c>
      <c r="V67" s="70">
        <v>20</v>
      </c>
      <c r="W67" s="71">
        <v>2</v>
      </c>
      <c r="X67" s="61">
        <f t="shared" si="9"/>
        <v>2</v>
      </c>
      <c r="Y67" s="78">
        <v>5</v>
      </c>
      <c r="Z67" s="81">
        <f t="shared" si="11"/>
        <v>-0.6</v>
      </c>
      <c r="AA67" s="75">
        <v>25770.6</v>
      </c>
      <c r="AB67" s="76">
        <v>2597</v>
      </c>
      <c r="AC67" s="92">
        <v>2424</v>
      </c>
      <c r="AD67" s="28"/>
    </row>
    <row r="68" spans="1:34" ht="11.25">
      <c r="A68" s="93" t="s">
        <v>34</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D68" s="28"/>
      <c r="AE68" s="29"/>
      <c r="AH68" s="29"/>
    </row>
    <row r="69" spans="1:31" ht="11.25">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D69" s="28"/>
      <c r="AE69" s="29"/>
    </row>
    <row r="70" spans="1:28" ht="11.25">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row>
    <row r="71" spans="1:28" ht="11.25">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row>
    <row r="72" spans="1:28" ht="11.2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row>
  </sheetData>
  <sheetProtection formatCells="0" formatColumns="0" formatRows="0" insertColumns="0" insertRows="0" insertHyperlinks="0" deleteColumns="0" deleteRows="0" sort="0" autoFilter="0" pivotTables="0"/>
  <mergeCells count="12">
    <mergeCell ref="B1:C1"/>
    <mergeCell ref="B2:C2"/>
    <mergeCell ref="K1:AC3"/>
    <mergeCell ref="AA4:AB4"/>
    <mergeCell ref="AC4:AC5"/>
    <mergeCell ref="A68:AB72"/>
    <mergeCell ref="V4:W4"/>
    <mergeCell ref="B3:C3"/>
    <mergeCell ref="K4:L4"/>
    <mergeCell ref="M4:N4"/>
    <mergeCell ref="O4:P4"/>
    <mergeCell ref="Q4:S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2016-05-06T15:39:10Z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