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15345" windowHeight="4860" tabRatio="666" activeTab="0"/>
  </bookViews>
  <sheets>
    <sheet name="18-24.3.2016 (hafta sonu) detay" sheetId="1" r:id="rId1"/>
  </sheets>
  <definedNames>
    <definedName name="_xlnm.Print_Area" localSheetId="0">'18-24.3.2016 (hafta sonu) detay'!#REF!</definedName>
  </definedNames>
  <calcPr fullCalcOnLoad="1"/>
</workbook>
</file>

<file path=xl/sharedStrings.xml><?xml version="1.0" encoding="utf-8"?>
<sst xmlns="http://schemas.openxmlformats.org/spreadsheetml/2006/main" count="159" uniqueCount="101">
  <si>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</si>
  <si>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</si>
  <si>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</si>
  <si>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</si>
  <si>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</si>
  <si>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</si>
  <si>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</si>
  <si>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</si>
  <si>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</si>
  <si>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</si>
  <si>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</si>
  <si>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</si>
  <si>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</si>
  <si>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</si>
  <si>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</si>
  <si>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</si>
  <si>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</si>
  <si>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</si>
  <si>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</si>
  <si>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</si>
  <si>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</si>
  <si>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</si>
  <si>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</si>
  <si>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</si>
  <si>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</si>
  <si>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</si>
  <si>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</si>
  <si>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</si>
  <si>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</si>
  <si>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MİNİK KUŞ</t>
  </si>
  <si>
    <t>GUS: PETIT OISEAU, GRAND VOYAGE</t>
  </si>
  <si>
    <t>ALVIN VE SİNCAPLAR: YOL MACERASI</t>
  </si>
  <si>
    <t>ALVIN AND THE CHIPMUNKS: THE ROAD CHIP</t>
  </si>
  <si>
    <t>AGENT F.O.X.</t>
  </si>
  <si>
    <t>SEVİMLİ TİLKİ</t>
  </si>
  <si>
    <t>SAUL'UN OĞLU</t>
  </si>
  <si>
    <t>SAUL FIA</t>
  </si>
  <si>
    <t>UIP TURKEY</t>
  </si>
  <si>
    <t>WARNER BROS. TURKEY</t>
  </si>
  <si>
    <t>CHANTIER FILMS</t>
  </si>
  <si>
    <t>ÖZEN FİLM</t>
  </si>
  <si>
    <t>BİR FİLM</t>
  </si>
  <si>
    <t>MC FİLM</t>
  </si>
  <si>
    <t>M3 FİLM</t>
  </si>
  <si>
    <t>İYİ BİR DİNOZOR</t>
  </si>
  <si>
    <t>THE GOOD DINOSAUR</t>
  </si>
  <si>
    <t>NORM OF THE NORTH</t>
  </si>
  <si>
    <t>KARLAR KRALI NORM</t>
  </si>
  <si>
    <t>THE REVENANT</t>
  </si>
  <si>
    <t>DİRİLİŞ</t>
  </si>
  <si>
    <t>DEDEMİN FİŞİ</t>
  </si>
  <si>
    <t>HER ŞEY AŞKTAN</t>
  </si>
  <si>
    <t>SPOTLIGHT</t>
  </si>
  <si>
    <t>İFTARLIK GAZOZ</t>
  </si>
  <si>
    <t>YIP MAN 3</t>
  </si>
  <si>
    <t>IP MAN 3</t>
  </si>
  <si>
    <t>HEP YEK</t>
  </si>
  <si>
    <t>KÖTÜ KEDİ ŞERAFETTİN</t>
  </si>
  <si>
    <t>DEADPOOL</t>
  </si>
  <si>
    <t>THE DANISH GIRL</t>
  </si>
  <si>
    <t>DANİMARKALI KIZ</t>
  </si>
  <si>
    <t>BOONIE BEARS, TO THE RESCUE!</t>
  </si>
  <si>
    <t>AYI KARDEŞLER: KURTARMA OPERASYONU</t>
  </si>
  <si>
    <t>ROOM: GİZLİ DÜNYA</t>
  </si>
  <si>
    <t>ROOM</t>
  </si>
  <si>
    <t>OSMAN PAZARLAMA</t>
  </si>
  <si>
    <t>MISCONDUCT</t>
  </si>
  <si>
    <t>HESAPLAŞMA</t>
  </si>
  <si>
    <t>GODS OF EGYPT</t>
  </si>
  <si>
    <t>MISIR TANRILARI</t>
  </si>
  <si>
    <t>SENSUCHT</t>
  </si>
  <si>
    <t>HASRET</t>
  </si>
  <si>
    <t>KAÇMA BİRADER</t>
  </si>
  <si>
    <t>CEBERRUT</t>
  </si>
  <si>
    <t>KOD ADI: LONDRA</t>
  </si>
  <si>
    <t>ALİ KUNDİLLİ 2</t>
  </si>
  <si>
    <t>BABALAR SAVAŞIYOR</t>
  </si>
  <si>
    <t>DADDY'S HOME</t>
  </si>
  <si>
    <t>THE 5TH WAVE</t>
  </si>
  <si>
    <t>5. DALGA</t>
  </si>
  <si>
    <t>A PERFECT DAY</t>
  </si>
  <si>
    <t>MÜKEMMEL BİR GÜN</t>
  </si>
  <si>
    <t>ALL ROADS LEAD TO ROME</t>
  </si>
  <si>
    <t>ROMA'DA AŞK BAŞKADIR</t>
  </si>
  <si>
    <t>NACİYE</t>
  </si>
  <si>
    <t>ANNEMİN YARASI</t>
  </si>
  <si>
    <t>THE DIVERGENT SERIES: ALLEGIANT</t>
  </si>
  <si>
    <t>UYUMSUZ SERİSİ: YANDAŞ - BÖLÜM 1</t>
  </si>
  <si>
    <t>KOLPAÇİNO 3. DEVRE</t>
  </si>
  <si>
    <t>LONDON HAS FALLEN</t>
  </si>
  <si>
    <t>18 - 24 MART 2016 / 12. VİZYON HAFTASI</t>
  </si>
  <si>
    <t>KOD 999</t>
  </si>
  <si>
    <t>TRIPLE 9</t>
  </si>
  <si>
    <t>EL CADAVER DE ANNA FRITZ</t>
  </si>
  <si>
    <t>ÖLÜM VE ÖTESİ</t>
  </si>
  <si>
    <t>OLAYLAR OLAYLAR</t>
  </si>
  <si>
    <t>KUNGU FU PANDA 3</t>
  </si>
  <si>
    <t>KUNG FU PANDA 3</t>
  </si>
  <si>
    <t>MISS YOU ALREADY</t>
  </si>
  <si>
    <t>SENİ ŞİMDİDEN ÖZLEDİM</t>
  </si>
  <si>
    <t>ŞEYTAN TÜYÜ</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</si>
</sst>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4">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23"/>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179" fontId="68" fillId="36" borderId="12" xfId="43"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9" fontId="68" fillId="36" borderId="13" xfId="43"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186" fontId="70" fillId="0" borderId="11" xfId="0" applyNumberFormat="1" applyFont="1" applyFill="1" applyBorder="1" applyAlignment="1">
      <alignment vertical="center"/>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1"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1"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5" applyNumberFormat="1" applyFont="1" applyFill="1" applyBorder="1" applyAlignment="1">
      <alignment vertical="center"/>
    </xf>
    <xf numFmtId="3" fontId="66" fillId="0" borderId="11" xfId="45" applyNumberFormat="1" applyFont="1" applyFill="1" applyBorder="1" applyAlignment="1">
      <alignment vertical="center"/>
    </xf>
    <xf numFmtId="0" fontId="72" fillId="35" borderId="0" xfId="0" applyFont="1" applyFill="1" applyBorder="1" applyAlignment="1" applyProtection="1">
      <alignment horizontal="center" vertical="center"/>
      <protection/>
    </xf>
    <xf numFmtId="0" fontId="73" fillId="0" borderId="11" xfId="0" applyFont="1" applyFill="1" applyBorder="1" applyAlignment="1">
      <alignment horizontal="center" vertical="center"/>
    </xf>
    <xf numFmtId="4" fontId="66" fillId="0" borderId="11" xfId="45" applyNumberFormat="1" applyFont="1" applyFill="1" applyBorder="1" applyAlignment="1" applyProtection="1">
      <alignment vertical="center"/>
      <protection locked="0"/>
    </xf>
    <xf numFmtId="3" fontId="66" fillId="0" borderId="11" xfId="45"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vertical="center"/>
      <protection locked="0"/>
    </xf>
    <xf numFmtId="3" fontId="66" fillId="0" borderId="11" xfId="43"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horizontal="right" vertical="center"/>
      <protection locked="0"/>
    </xf>
    <xf numFmtId="3" fontId="66" fillId="0" borderId="11" xfId="43" applyNumberFormat="1" applyFont="1" applyFill="1" applyBorder="1" applyAlignment="1" applyProtection="1">
      <alignment horizontal="right" vertical="center"/>
      <protection locked="0"/>
    </xf>
    <xf numFmtId="4" fontId="66" fillId="0" borderId="11" xfId="66" applyNumberFormat="1" applyFont="1" applyFill="1" applyBorder="1" applyAlignment="1">
      <alignment vertical="center"/>
    </xf>
    <xf numFmtId="3" fontId="66" fillId="0" borderId="11" xfId="66" applyNumberFormat="1" applyFont="1" applyFill="1" applyBorder="1" applyAlignment="1">
      <alignment vertical="center"/>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8" fillId="36" borderId="14" xfId="0" applyFont="1" applyFill="1" applyBorder="1" applyAlignment="1">
      <alignment horizontal="center" vertical="center" wrapText="1"/>
    </xf>
    <xf numFmtId="0" fontId="72" fillId="35" borderId="11" xfId="0" applyFont="1" applyFill="1" applyBorder="1" applyAlignment="1">
      <alignment horizontal="center"/>
    </xf>
    <xf numFmtId="0" fontId="45" fillId="35" borderId="15" xfId="0" applyNumberFormat="1"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6"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8"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8" fillId="37" borderId="12" xfId="0" applyFont="1" applyFill="1" applyBorder="1" applyAlignment="1">
      <alignment horizontal="center" vertical="center" wrapText="1"/>
    </xf>
    <xf numFmtId="3" fontId="68" fillId="37" borderId="12" xfId="0" applyNumberFormat="1" applyFont="1" applyFill="1" applyBorder="1" applyAlignment="1" applyProtection="1">
      <alignment horizontal="center" vertical="center" textRotation="90" wrapText="1"/>
      <protection/>
    </xf>
    <xf numFmtId="0" fontId="65" fillId="0" borderId="13" xfId="0" applyFont="1" applyBorder="1" applyAlignment="1">
      <alignment horizontal="center" vertical="center" textRotation="90" wrapText="1"/>
    </xf>
    <xf numFmtId="14" fontId="16" fillId="34" borderId="0" xfId="0" applyNumberFormat="1" applyFont="1" applyFill="1" applyBorder="1" applyAlignment="1" applyProtection="1">
      <alignment horizontal="left" vertical="center" wrapText="1"/>
      <protection/>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6" sqref="A16"/>
    </sheetView>
  </sheetViews>
  <sheetFormatPr defaultColWidth="4.57421875" defaultRowHeight="12.75"/>
  <cols>
    <col min="1" max="1" width="2.7109375" style="32" bestFit="1" customWidth="1"/>
    <col min="2" max="2" width="3.28125" style="2" bestFit="1" customWidth="1"/>
    <col min="3" max="3" width="25.57421875" style="1" bestFit="1" customWidth="1"/>
    <col min="4" max="4" width="23.57421875" style="4" bestFit="1" customWidth="1"/>
    <col min="5" max="5" width="5.8515625" style="82" bestFit="1" customWidth="1"/>
    <col min="6" max="6" width="13.57421875" style="3" bestFit="1" customWidth="1"/>
    <col min="7" max="7" width="3.140625" style="33" bestFit="1" customWidth="1"/>
    <col min="8" max="8" width="3.140625" style="47" bestFit="1" customWidth="1"/>
    <col min="9" max="9" width="2.57421875" style="48" bestFit="1" customWidth="1"/>
    <col min="10" max="10" width="7.28125" style="5" bestFit="1" customWidth="1"/>
    <col min="11" max="11" width="6.7109375" style="6" bestFit="1" customWidth="1"/>
    <col min="12" max="12" width="7.28125" style="5" bestFit="1" customWidth="1"/>
    <col min="13" max="13" width="6.7109375" style="6" bestFit="1" customWidth="1"/>
    <col min="14" max="14" width="7.28125" style="7" bestFit="1" customWidth="1"/>
    <col min="15" max="15" width="6.7109375" style="8" bestFit="1" customWidth="1"/>
    <col min="16" max="16" width="8.28125" style="9" bestFit="1" customWidth="1"/>
    <col min="17" max="17" width="6.7109375" style="10" bestFit="1" customWidth="1"/>
    <col min="18" max="18" width="4.28125" style="11" bestFit="1" customWidth="1"/>
    <col min="19" max="19" width="5.57421875" style="12" bestFit="1" customWidth="1"/>
    <col min="20" max="20" width="4.7109375" style="13" bestFit="1" customWidth="1"/>
    <col min="21" max="21" width="9.00390625" style="7" bestFit="1" customWidth="1"/>
    <col min="22" max="22" width="6.7109375" style="14" bestFit="1" customWidth="1"/>
    <col min="23" max="23" width="3.28125" style="66" customWidth="1"/>
    <col min="24" max="24" width="9.140625" style="1" bestFit="1" customWidth="1"/>
    <col min="25" max="25" width="6.7109375" style="1" bestFit="1" customWidth="1"/>
    <col min="26" max="16384" width="4.57421875" style="1" customWidth="1"/>
  </cols>
  <sheetData>
    <row r="1" spans="1:23" s="34" customFormat="1" ht="12.75">
      <c r="A1" s="15" t="s">
        <v>0</v>
      </c>
      <c r="B1" s="92" t="s">
        <v>6</v>
      </c>
      <c r="C1" s="92"/>
      <c r="D1" s="16"/>
      <c r="E1" s="77"/>
      <c r="F1" s="16"/>
      <c r="G1" s="17"/>
      <c r="H1" s="17"/>
      <c r="I1" s="17"/>
      <c r="J1" s="95" t="s">
        <v>3</v>
      </c>
      <c r="K1" s="96"/>
      <c r="L1" s="96"/>
      <c r="M1" s="96"/>
      <c r="N1" s="96"/>
      <c r="O1" s="96"/>
      <c r="P1" s="96"/>
      <c r="Q1" s="96"/>
      <c r="R1" s="96"/>
      <c r="S1" s="96"/>
      <c r="T1" s="96"/>
      <c r="U1" s="96"/>
      <c r="V1" s="96"/>
      <c r="W1" s="97"/>
    </row>
    <row r="2" spans="1:23" s="34" customFormat="1" ht="12.75">
      <c r="A2" s="15"/>
      <c r="B2" s="93" t="s">
        <v>2</v>
      </c>
      <c r="C2" s="94"/>
      <c r="D2" s="18"/>
      <c r="E2" s="78"/>
      <c r="F2" s="18"/>
      <c r="G2" s="19"/>
      <c r="H2" s="19"/>
      <c r="I2" s="20"/>
      <c r="J2" s="98"/>
      <c r="K2" s="98"/>
      <c r="L2" s="98"/>
      <c r="M2" s="98"/>
      <c r="N2" s="98"/>
      <c r="O2" s="98"/>
      <c r="P2" s="98"/>
      <c r="Q2" s="98"/>
      <c r="R2" s="98"/>
      <c r="S2" s="98"/>
      <c r="T2" s="98"/>
      <c r="U2" s="98"/>
      <c r="V2" s="98"/>
      <c r="W2" s="97"/>
    </row>
    <row r="3" spans="1:23" s="34" customFormat="1" ht="12">
      <c r="A3" s="15"/>
      <c r="B3" s="86" t="s">
        <v>90</v>
      </c>
      <c r="C3" s="86"/>
      <c r="D3" s="21"/>
      <c r="E3" s="79"/>
      <c r="F3" s="21"/>
      <c r="G3" s="22"/>
      <c r="H3" s="22"/>
      <c r="I3" s="22"/>
      <c r="J3" s="99"/>
      <c r="K3" s="99"/>
      <c r="L3" s="99"/>
      <c r="M3" s="99"/>
      <c r="N3" s="99"/>
      <c r="O3" s="99"/>
      <c r="P3" s="99"/>
      <c r="Q3" s="99"/>
      <c r="R3" s="99"/>
      <c r="S3" s="99"/>
      <c r="T3" s="99"/>
      <c r="U3" s="99"/>
      <c r="V3" s="99"/>
      <c r="W3" s="100"/>
    </row>
    <row r="4" spans="1:23" s="24" customFormat="1" ht="11.25" customHeight="1">
      <c r="A4" s="23"/>
      <c r="B4" s="35"/>
      <c r="C4" s="36"/>
      <c r="D4" s="36"/>
      <c r="E4" s="80"/>
      <c r="F4" s="37"/>
      <c r="G4" s="37"/>
      <c r="H4" s="37"/>
      <c r="I4" s="37"/>
      <c r="J4" s="87" t="s">
        <v>7</v>
      </c>
      <c r="K4" s="88"/>
      <c r="L4" s="89" t="s">
        <v>8</v>
      </c>
      <c r="M4" s="90"/>
      <c r="N4" s="89" t="s">
        <v>9</v>
      </c>
      <c r="O4" s="90"/>
      <c r="P4" s="89" t="s">
        <v>10</v>
      </c>
      <c r="Q4" s="91"/>
      <c r="R4" s="91"/>
      <c r="S4" s="84"/>
      <c r="T4" s="84"/>
      <c r="U4" s="101" t="s">
        <v>11</v>
      </c>
      <c r="V4" s="101"/>
      <c r="W4" s="102" t="s">
        <v>27</v>
      </c>
    </row>
    <row r="5" spans="1:23" s="26" customFormat="1" ht="45.75">
      <c r="A5" s="25"/>
      <c r="B5" s="38"/>
      <c r="C5" s="39" t="s">
        <v>12</v>
      </c>
      <c r="D5" s="39" t="s">
        <v>13</v>
      </c>
      <c r="E5" s="81" t="s">
        <v>14</v>
      </c>
      <c r="F5" s="42" t="s">
        <v>15</v>
      </c>
      <c r="G5" s="40" t="s">
        <v>16</v>
      </c>
      <c r="H5" s="40" t="s">
        <v>17</v>
      </c>
      <c r="I5" s="40" t="s">
        <v>18</v>
      </c>
      <c r="J5" s="41" t="s">
        <v>19</v>
      </c>
      <c r="K5" s="43" t="s">
        <v>20</v>
      </c>
      <c r="L5" s="44" t="s">
        <v>19</v>
      </c>
      <c r="M5" s="45" t="s">
        <v>20</v>
      </c>
      <c r="N5" s="44" t="s">
        <v>19</v>
      </c>
      <c r="O5" s="45" t="s">
        <v>20</v>
      </c>
      <c r="P5" s="44" t="s">
        <v>24</v>
      </c>
      <c r="Q5" s="45" t="s">
        <v>20</v>
      </c>
      <c r="R5" s="46" t="s">
        <v>21</v>
      </c>
      <c r="S5" s="45" t="s">
        <v>22</v>
      </c>
      <c r="T5" s="46" t="s">
        <v>26</v>
      </c>
      <c r="U5" s="44" t="s">
        <v>19</v>
      </c>
      <c r="V5" s="45" t="s">
        <v>20</v>
      </c>
      <c r="W5" s="103"/>
    </row>
    <row r="6" ht="11.25">
      <c r="T6" s="62">
        <f>IF(S6&lt;&gt;0,-(S6-Q6)/S6,"")</f>
      </c>
    </row>
    <row r="7" spans="1:24" s="29" customFormat="1" ht="11.25">
      <c r="A7" s="31">
        <v>1</v>
      </c>
      <c r="B7" s="30"/>
      <c r="C7" s="50" t="s">
        <v>88</v>
      </c>
      <c r="D7" s="55" t="s">
        <v>88</v>
      </c>
      <c r="E7" s="76">
        <v>42440</v>
      </c>
      <c r="F7" s="52" t="s">
        <v>37</v>
      </c>
      <c r="G7" s="56">
        <v>317</v>
      </c>
      <c r="H7" s="67">
        <v>427</v>
      </c>
      <c r="I7" s="54">
        <v>2</v>
      </c>
      <c r="J7" s="64">
        <v>509442</v>
      </c>
      <c r="K7" s="65">
        <v>42891</v>
      </c>
      <c r="L7" s="64">
        <v>602934</v>
      </c>
      <c r="M7" s="65">
        <v>51123</v>
      </c>
      <c r="N7" s="64">
        <v>638180</v>
      </c>
      <c r="O7" s="65">
        <v>54196</v>
      </c>
      <c r="P7" s="58">
        <f aca="true" t="shared" si="0" ref="P7:P46">J7+L7+N7</f>
        <v>1750556</v>
      </c>
      <c r="Q7" s="59">
        <f aca="true" t="shared" si="1" ref="Q7:Q46">K7+M7+O7</f>
        <v>148210</v>
      </c>
      <c r="R7" s="60">
        <f aca="true" t="shared" si="2" ref="R7:R46">Q7/H7</f>
        <v>347.096018735363</v>
      </c>
      <c r="S7" s="61">
        <v>484404</v>
      </c>
      <c r="T7" s="62">
        <f>IF(S7&lt;&gt;0,-(S7-Q7)/S7,"")</f>
        <v>-0.6940363828539814</v>
      </c>
      <c r="U7" s="68">
        <v>10196138</v>
      </c>
      <c r="V7" s="69">
        <v>864752</v>
      </c>
      <c r="W7" s="85">
        <v>2449</v>
      </c>
      <c r="X7" s="28"/>
    </row>
    <row r="8" spans="1:24" s="29" customFormat="1" ht="11.25">
      <c r="A8" s="31">
        <v>2</v>
      </c>
      <c r="B8" s="83" t="s">
        <v>23</v>
      </c>
      <c r="C8" s="50" t="s">
        <v>96</v>
      </c>
      <c r="D8" s="55" t="s">
        <v>97</v>
      </c>
      <c r="E8" s="76">
        <v>42447</v>
      </c>
      <c r="F8" s="52" t="s">
        <v>4</v>
      </c>
      <c r="G8" s="56">
        <v>273</v>
      </c>
      <c r="H8" s="67">
        <v>273</v>
      </c>
      <c r="I8" s="54">
        <v>1</v>
      </c>
      <c r="J8" s="64">
        <v>154877.78</v>
      </c>
      <c r="K8" s="65">
        <v>12327</v>
      </c>
      <c r="L8" s="64">
        <v>325816.72</v>
      </c>
      <c r="M8" s="65">
        <v>26455</v>
      </c>
      <c r="N8" s="64">
        <v>285230</v>
      </c>
      <c r="O8" s="65">
        <v>23499</v>
      </c>
      <c r="P8" s="58">
        <f t="shared" si="0"/>
        <v>765924.5</v>
      </c>
      <c r="Q8" s="59">
        <f t="shared" si="1"/>
        <v>62281</v>
      </c>
      <c r="R8" s="60">
        <f t="shared" si="2"/>
        <v>228.13553113553112</v>
      </c>
      <c r="S8" s="61"/>
      <c r="T8" s="62"/>
      <c r="U8" s="68">
        <v>1222283.92</v>
      </c>
      <c r="V8" s="69">
        <v>95704</v>
      </c>
      <c r="W8" s="85">
        <v>2457</v>
      </c>
      <c r="X8" s="28"/>
    </row>
    <row r="9" spans="1:24" s="29" customFormat="1" ht="11.25">
      <c r="A9" s="31">
        <v>3</v>
      </c>
      <c r="B9" s="30"/>
      <c r="C9" s="49" t="s">
        <v>85</v>
      </c>
      <c r="D9" s="51" t="s">
        <v>85</v>
      </c>
      <c r="E9" s="63">
        <v>42440</v>
      </c>
      <c r="F9" s="52" t="s">
        <v>5</v>
      </c>
      <c r="G9" s="53">
        <v>306</v>
      </c>
      <c r="H9" s="67">
        <v>312</v>
      </c>
      <c r="I9" s="54">
        <v>2</v>
      </c>
      <c r="J9" s="64">
        <v>168343.78</v>
      </c>
      <c r="K9" s="65">
        <v>14135</v>
      </c>
      <c r="L9" s="64">
        <v>197838.12</v>
      </c>
      <c r="M9" s="65">
        <v>16778</v>
      </c>
      <c r="N9" s="64">
        <v>178261.16</v>
      </c>
      <c r="O9" s="65">
        <v>15120</v>
      </c>
      <c r="P9" s="58">
        <f t="shared" si="0"/>
        <v>544443.06</v>
      </c>
      <c r="Q9" s="59">
        <f t="shared" si="1"/>
        <v>46033</v>
      </c>
      <c r="R9" s="60">
        <f t="shared" si="2"/>
        <v>147.54166666666666</v>
      </c>
      <c r="S9" s="61">
        <v>101586</v>
      </c>
      <c r="T9" s="62">
        <f>IF(S9&lt;&gt;0,-(S9-Q9)/S9,"")</f>
        <v>-0.5468568503533952</v>
      </c>
      <c r="U9" s="70">
        <v>2570454.25</v>
      </c>
      <c r="V9" s="71">
        <v>217471</v>
      </c>
      <c r="W9" s="85">
        <v>2433</v>
      </c>
      <c r="X9" s="28"/>
    </row>
    <row r="10" spans="1:24" s="29" customFormat="1" ht="11.25">
      <c r="A10" s="31">
        <v>4</v>
      </c>
      <c r="B10" s="30"/>
      <c r="C10" s="50" t="s">
        <v>86</v>
      </c>
      <c r="D10" s="55" t="s">
        <v>87</v>
      </c>
      <c r="E10" s="76">
        <v>42440</v>
      </c>
      <c r="F10" s="52" t="s">
        <v>4</v>
      </c>
      <c r="G10" s="56">
        <v>235</v>
      </c>
      <c r="H10" s="67">
        <v>241</v>
      </c>
      <c r="I10" s="54">
        <v>2</v>
      </c>
      <c r="J10" s="64">
        <v>130446.18</v>
      </c>
      <c r="K10" s="65">
        <v>10795</v>
      </c>
      <c r="L10" s="64">
        <v>164084.34</v>
      </c>
      <c r="M10" s="65">
        <v>13634</v>
      </c>
      <c r="N10" s="64">
        <v>116579.28</v>
      </c>
      <c r="O10" s="65">
        <v>9728</v>
      </c>
      <c r="P10" s="58">
        <f t="shared" si="0"/>
        <v>411109.80000000005</v>
      </c>
      <c r="Q10" s="59">
        <f t="shared" si="1"/>
        <v>34157</v>
      </c>
      <c r="R10" s="60">
        <f t="shared" si="2"/>
        <v>141.73029045643153</v>
      </c>
      <c r="S10" s="61">
        <v>76520</v>
      </c>
      <c r="T10" s="62">
        <f>IF(S10&lt;&gt;0,-(S10-Q10)/S10,"")</f>
        <v>-0.5536199686356508</v>
      </c>
      <c r="U10" s="68">
        <v>1870084.1</v>
      </c>
      <c r="V10" s="69">
        <v>153383</v>
      </c>
      <c r="W10" s="85">
        <v>2450</v>
      </c>
      <c r="X10" s="28"/>
    </row>
    <row r="11" spans="1:24" s="29" customFormat="1" ht="11.25">
      <c r="A11" s="31">
        <v>5</v>
      </c>
      <c r="B11" s="27"/>
      <c r="C11" s="50" t="s">
        <v>65</v>
      </c>
      <c r="D11" s="55" t="s">
        <v>65</v>
      </c>
      <c r="E11" s="76">
        <v>42419</v>
      </c>
      <c r="F11" s="52" t="s">
        <v>38</v>
      </c>
      <c r="G11" s="56">
        <v>369</v>
      </c>
      <c r="H11" s="67">
        <v>282</v>
      </c>
      <c r="I11" s="54">
        <v>5</v>
      </c>
      <c r="J11" s="64">
        <v>84340</v>
      </c>
      <c r="K11" s="65">
        <v>7330</v>
      </c>
      <c r="L11" s="64">
        <v>157952</v>
      </c>
      <c r="M11" s="65">
        <v>13936</v>
      </c>
      <c r="N11" s="64">
        <v>142351</v>
      </c>
      <c r="O11" s="65">
        <v>12505</v>
      </c>
      <c r="P11" s="58">
        <f t="shared" si="0"/>
        <v>384643</v>
      </c>
      <c r="Q11" s="59">
        <f t="shared" si="1"/>
        <v>33771</v>
      </c>
      <c r="R11" s="60">
        <f t="shared" si="2"/>
        <v>119.75531914893617</v>
      </c>
      <c r="S11" s="61">
        <v>91144</v>
      </c>
      <c r="T11" s="62">
        <f>IF(S11&lt;&gt;0,-(S11-Q11)/S11,"")</f>
        <v>-0.6294764328973932</v>
      </c>
      <c r="U11" s="68">
        <v>21947091</v>
      </c>
      <c r="V11" s="69">
        <v>1912156</v>
      </c>
      <c r="W11" s="85">
        <v>2429</v>
      </c>
      <c r="X11" s="28"/>
    </row>
    <row r="12" spans="1:24" s="29" customFormat="1" ht="11.25">
      <c r="A12" s="31">
        <v>6</v>
      </c>
      <c r="B12" s="30"/>
      <c r="C12" s="49" t="s">
        <v>72</v>
      </c>
      <c r="D12" s="51" t="s">
        <v>72</v>
      </c>
      <c r="E12" s="63">
        <v>42433</v>
      </c>
      <c r="F12" s="52" t="s">
        <v>5</v>
      </c>
      <c r="G12" s="53">
        <v>256</v>
      </c>
      <c r="H12" s="67">
        <v>196</v>
      </c>
      <c r="I12" s="54">
        <v>3</v>
      </c>
      <c r="J12" s="64">
        <v>67679.76</v>
      </c>
      <c r="K12" s="65">
        <v>6014</v>
      </c>
      <c r="L12" s="64">
        <v>87874.18</v>
      </c>
      <c r="M12" s="65">
        <v>7756</v>
      </c>
      <c r="N12" s="64">
        <v>89867.36</v>
      </c>
      <c r="O12" s="65">
        <v>7499</v>
      </c>
      <c r="P12" s="58">
        <f t="shared" si="0"/>
        <v>245421.3</v>
      </c>
      <c r="Q12" s="59">
        <f t="shared" si="1"/>
        <v>21269</v>
      </c>
      <c r="R12" s="60">
        <f t="shared" si="2"/>
        <v>108.51530612244898</v>
      </c>
      <c r="S12" s="61">
        <v>57175</v>
      </c>
      <c r="T12" s="62">
        <f>IF(S12&lt;&gt;0,-(S12-Q12)/S12,"")</f>
        <v>-0.6280017490161784</v>
      </c>
      <c r="U12" s="70">
        <v>3095962.67</v>
      </c>
      <c r="V12" s="71">
        <v>273598</v>
      </c>
      <c r="W12" s="85">
        <v>2438</v>
      </c>
      <c r="X12" s="28"/>
    </row>
    <row r="13" spans="1:24" s="29" customFormat="1" ht="11.25">
      <c r="A13" s="31">
        <v>7</v>
      </c>
      <c r="B13" s="30"/>
      <c r="C13" s="50" t="s">
        <v>75</v>
      </c>
      <c r="D13" s="55" t="s">
        <v>75</v>
      </c>
      <c r="E13" s="76">
        <v>42433</v>
      </c>
      <c r="F13" s="52" t="s">
        <v>4</v>
      </c>
      <c r="G13" s="56">
        <v>283</v>
      </c>
      <c r="H13" s="67">
        <v>204</v>
      </c>
      <c r="I13" s="54">
        <v>3</v>
      </c>
      <c r="J13" s="64">
        <v>44443.12</v>
      </c>
      <c r="K13" s="65">
        <v>4307</v>
      </c>
      <c r="L13" s="64">
        <v>72924.52</v>
      </c>
      <c r="M13" s="65">
        <v>7067</v>
      </c>
      <c r="N13" s="64">
        <v>69533.2</v>
      </c>
      <c r="O13" s="65">
        <v>6672</v>
      </c>
      <c r="P13" s="58">
        <f t="shared" si="0"/>
        <v>186900.84000000003</v>
      </c>
      <c r="Q13" s="59">
        <f t="shared" si="1"/>
        <v>18046</v>
      </c>
      <c r="R13" s="60">
        <f t="shared" si="2"/>
        <v>88.46078431372548</v>
      </c>
      <c r="S13" s="61">
        <v>55079</v>
      </c>
      <c r="T13" s="62">
        <f>IF(S13&lt;&gt;0,-(S13-Q13)/S13,"")</f>
        <v>-0.6723615170936291</v>
      </c>
      <c r="U13" s="68">
        <v>3002768.47</v>
      </c>
      <c r="V13" s="69">
        <v>277210</v>
      </c>
      <c r="W13" s="85">
        <v>2442</v>
      </c>
      <c r="X13" s="28"/>
    </row>
    <row r="14" spans="1:24" s="29" customFormat="1" ht="11.25">
      <c r="A14" s="31">
        <v>8</v>
      </c>
      <c r="B14" s="83" t="s">
        <v>23</v>
      </c>
      <c r="C14" s="50" t="s">
        <v>100</v>
      </c>
      <c r="D14" s="55" t="s">
        <v>100</v>
      </c>
      <c r="E14" s="76">
        <v>42447</v>
      </c>
      <c r="F14" s="52" t="s">
        <v>38</v>
      </c>
      <c r="G14" s="56">
        <v>182</v>
      </c>
      <c r="H14" s="67">
        <v>182</v>
      </c>
      <c r="I14" s="54">
        <v>1</v>
      </c>
      <c r="J14" s="64">
        <v>44630</v>
      </c>
      <c r="K14" s="65">
        <v>3754</v>
      </c>
      <c r="L14" s="64">
        <v>66968</v>
      </c>
      <c r="M14" s="65">
        <v>5657</v>
      </c>
      <c r="N14" s="64">
        <v>65440</v>
      </c>
      <c r="O14" s="65">
        <v>5534</v>
      </c>
      <c r="P14" s="58">
        <f t="shared" si="0"/>
        <v>177038</v>
      </c>
      <c r="Q14" s="59">
        <f t="shared" si="1"/>
        <v>14945</v>
      </c>
      <c r="R14" s="60">
        <f t="shared" si="2"/>
        <v>82.11538461538461</v>
      </c>
      <c r="S14" s="61"/>
      <c r="T14" s="62"/>
      <c r="U14" s="68">
        <v>177038</v>
      </c>
      <c r="V14" s="69">
        <v>14945</v>
      </c>
      <c r="W14" s="85">
        <v>2452</v>
      </c>
      <c r="X14" s="28"/>
    </row>
    <row r="15" spans="1:24" s="29" customFormat="1" ht="11.25">
      <c r="A15" s="31">
        <v>9</v>
      </c>
      <c r="B15" s="30"/>
      <c r="C15" s="50" t="s">
        <v>68</v>
      </c>
      <c r="D15" s="55" t="s">
        <v>69</v>
      </c>
      <c r="E15" s="76">
        <v>42426</v>
      </c>
      <c r="F15" s="52" t="s">
        <v>4</v>
      </c>
      <c r="G15" s="56">
        <v>286</v>
      </c>
      <c r="H15" s="67">
        <v>75</v>
      </c>
      <c r="I15" s="54">
        <v>4</v>
      </c>
      <c r="J15" s="64">
        <v>27684.56</v>
      </c>
      <c r="K15" s="65">
        <v>2008</v>
      </c>
      <c r="L15" s="64">
        <v>37124.64</v>
      </c>
      <c r="M15" s="65">
        <v>2554</v>
      </c>
      <c r="N15" s="64">
        <v>34447.26</v>
      </c>
      <c r="O15" s="65">
        <v>2464</v>
      </c>
      <c r="P15" s="58">
        <f t="shared" si="0"/>
        <v>99256.45999999999</v>
      </c>
      <c r="Q15" s="59">
        <f t="shared" si="1"/>
        <v>7026</v>
      </c>
      <c r="R15" s="60">
        <f t="shared" si="2"/>
        <v>93.68</v>
      </c>
      <c r="S15" s="61">
        <v>26718</v>
      </c>
      <c r="T15" s="62">
        <f>IF(S15&lt;&gt;0,-(S15-Q15)/S15,"")</f>
        <v>-0.7370312149112958</v>
      </c>
      <c r="U15" s="68">
        <v>4661245.6</v>
      </c>
      <c r="V15" s="69">
        <v>352638</v>
      </c>
      <c r="W15" s="85">
        <v>2434</v>
      </c>
      <c r="X15" s="28"/>
    </row>
    <row r="16" spans="1:24" s="29" customFormat="1" ht="11.25">
      <c r="A16" s="31">
        <v>10</v>
      </c>
      <c r="B16" s="83" t="s">
        <v>23</v>
      </c>
      <c r="C16" s="49" t="s">
        <v>92</v>
      </c>
      <c r="D16" s="51" t="s">
        <v>91</v>
      </c>
      <c r="E16" s="63">
        <v>42447</v>
      </c>
      <c r="F16" s="52" t="s">
        <v>39</v>
      </c>
      <c r="G16" s="53">
        <v>61</v>
      </c>
      <c r="H16" s="67">
        <v>61</v>
      </c>
      <c r="I16" s="54">
        <v>1</v>
      </c>
      <c r="J16" s="64">
        <v>36381.5</v>
      </c>
      <c r="K16" s="65">
        <v>2522</v>
      </c>
      <c r="L16" s="64">
        <v>34090.5</v>
      </c>
      <c r="M16" s="65">
        <v>2421</v>
      </c>
      <c r="N16" s="64">
        <v>24840.5</v>
      </c>
      <c r="O16" s="65">
        <v>1751</v>
      </c>
      <c r="P16" s="58">
        <f t="shared" si="0"/>
        <v>95312.5</v>
      </c>
      <c r="Q16" s="59">
        <f t="shared" si="1"/>
        <v>6694</v>
      </c>
      <c r="R16" s="60">
        <f t="shared" si="2"/>
        <v>109.73770491803279</v>
      </c>
      <c r="S16" s="61"/>
      <c r="T16" s="62"/>
      <c r="U16" s="70">
        <v>95312.5</v>
      </c>
      <c r="V16" s="71">
        <v>6694</v>
      </c>
      <c r="W16" s="85">
        <v>2456</v>
      </c>
      <c r="X16" s="28"/>
    </row>
    <row r="17" spans="1:24" s="29" customFormat="1" ht="11.25">
      <c r="A17" s="31">
        <v>11</v>
      </c>
      <c r="B17" s="30"/>
      <c r="C17" s="49" t="s">
        <v>89</v>
      </c>
      <c r="D17" s="51" t="s">
        <v>74</v>
      </c>
      <c r="E17" s="63">
        <v>42433</v>
      </c>
      <c r="F17" s="52" t="s">
        <v>1</v>
      </c>
      <c r="G17" s="53">
        <v>170</v>
      </c>
      <c r="H17" s="67">
        <v>40</v>
      </c>
      <c r="I17" s="54">
        <v>3</v>
      </c>
      <c r="J17" s="64">
        <v>29385</v>
      </c>
      <c r="K17" s="65">
        <v>1803</v>
      </c>
      <c r="L17" s="64">
        <v>29940</v>
      </c>
      <c r="M17" s="65">
        <v>1884</v>
      </c>
      <c r="N17" s="64">
        <v>28233</v>
      </c>
      <c r="O17" s="65">
        <v>1831</v>
      </c>
      <c r="P17" s="58">
        <f t="shared" si="0"/>
        <v>87558</v>
      </c>
      <c r="Q17" s="59">
        <f t="shared" si="1"/>
        <v>5518</v>
      </c>
      <c r="R17" s="60">
        <f t="shared" si="2"/>
        <v>137.95</v>
      </c>
      <c r="S17" s="61">
        <v>21383</v>
      </c>
      <c r="T17" s="62">
        <f>IF(S17&lt;&gt;0,-(S17-Q17)/S17,"")</f>
        <v>-0.7419445353785717</v>
      </c>
      <c r="U17" s="72">
        <v>1457975</v>
      </c>
      <c r="V17" s="73">
        <v>108954</v>
      </c>
      <c r="W17" s="85">
        <v>2441</v>
      </c>
      <c r="X17" s="28"/>
    </row>
    <row r="18" spans="1:24" s="29" customFormat="1" ht="11.25">
      <c r="A18" s="31">
        <v>12</v>
      </c>
      <c r="B18" s="83" t="s">
        <v>23</v>
      </c>
      <c r="C18" s="49" t="s">
        <v>95</v>
      </c>
      <c r="D18" s="51" t="s">
        <v>95</v>
      </c>
      <c r="E18" s="63">
        <v>42447</v>
      </c>
      <c r="F18" s="52" t="s">
        <v>1</v>
      </c>
      <c r="G18" s="53">
        <v>125</v>
      </c>
      <c r="H18" s="67">
        <v>125</v>
      </c>
      <c r="I18" s="54">
        <v>1</v>
      </c>
      <c r="J18" s="64">
        <v>21884.14</v>
      </c>
      <c r="K18" s="65">
        <v>2037</v>
      </c>
      <c r="L18" s="64">
        <v>27467.5</v>
      </c>
      <c r="M18" s="65">
        <v>2636</v>
      </c>
      <c r="N18" s="64">
        <v>24942.42</v>
      </c>
      <c r="O18" s="65">
        <v>2407</v>
      </c>
      <c r="P18" s="58">
        <f t="shared" si="0"/>
        <v>74294.06</v>
      </c>
      <c r="Q18" s="59">
        <f t="shared" si="1"/>
        <v>7080</v>
      </c>
      <c r="R18" s="60">
        <f t="shared" si="2"/>
        <v>56.64</v>
      </c>
      <c r="S18" s="61"/>
      <c r="T18" s="62"/>
      <c r="U18" s="72">
        <v>74294.06</v>
      </c>
      <c r="V18" s="73">
        <v>7080</v>
      </c>
      <c r="W18" s="85">
        <v>2458</v>
      </c>
      <c r="X18" s="28"/>
    </row>
    <row r="19" spans="1:24" s="29" customFormat="1" ht="11.25">
      <c r="A19" s="31">
        <v>13</v>
      </c>
      <c r="B19" s="30"/>
      <c r="C19" s="50" t="s">
        <v>58</v>
      </c>
      <c r="D19" s="55" t="s">
        <v>58</v>
      </c>
      <c r="E19" s="76">
        <v>42412</v>
      </c>
      <c r="F19" s="52" t="s">
        <v>4</v>
      </c>
      <c r="G19" s="56">
        <v>243</v>
      </c>
      <c r="H19" s="67">
        <v>30</v>
      </c>
      <c r="I19" s="54">
        <v>6</v>
      </c>
      <c r="J19" s="64">
        <v>19758.5</v>
      </c>
      <c r="K19" s="65">
        <v>1208</v>
      </c>
      <c r="L19" s="64">
        <v>19437.5</v>
      </c>
      <c r="M19" s="65">
        <v>1193</v>
      </c>
      <c r="N19" s="64">
        <v>20972.5</v>
      </c>
      <c r="O19" s="65">
        <v>1455</v>
      </c>
      <c r="P19" s="58">
        <f t="shared" si="0"/>
        <v>60168.5</v>
      </c>
      <c r="Q19" s="59">
        <f t="shared" si="1"/>
        <v>3856</v>
      </c>
      <c r="R19" s="60">
        <f t="shared" si="2"/>
        <v>128.53333333333333</v>
      </c>
      <c r="S19" s="61">
        <v>15917</v>
      </c>
      <c r="T19" s="62">
        <f>IF(S19&lt;&gt;0,-(S19-Q19)/S19,"")</f>
        <v>-0.757743293334171</v>
      </c>
      <c r="U19" s="68">
        <v>14037808.24</v>
      </c>
      <c r="V19" s="69">
        <v>1111133</v>
      </c>
      <c r="W19" s="85">
        <v>2408</v>
      </c>
      <c r="X19" s="28"/>
    </row>
    <row r="20" spans="1:24" s="29" customFormat="1" ht="11.25">
      <c r="A20" s="31">
        <v>14</v>
      </c>
      <c r="B20" s="27"/>
      <c r="C20" s="50" t="s">
        <v>78</v>
      </c>
      <c r="D20" s="55" t="s">
        <v>79</v>
      </c>
      <c r="E20" s="76">
        <v>42433</v>
      </c>
      <c r="F20" s="52" t="s">
        <v>38</v>
      </c>
      <c r="G20" s="56">
        <v>116</v>
      </c>
      <c r="H20" s="67">
        <v>32</v>
      </c>
      <c r="I20" s="54">
        <v>3</v>
      </c>
      <c r="J20" s="64">
        <v>14456</v>
      </c>
      <c r="K20" s="65">
        <v>1077</v>
      </c>
      <c r="L20" s="64">
        <v>17599</v>
      </c>
      <c r="M20" s="65">
        <v>1294</v>
      </c>
      <c r="N20" s="64">
        <v>12398</v>
      </c>
      <c r="O20" s="65">
        <v>956</v>
      </c>
      <c r="P20" s="58">
        <f t="shared" si="0"/>
        <v>44453</v>
      </c>
      <c r="Q20" s="59">
        <f t="shared" si="1"/>
        <v>3327</v>
      </c>
      <c r="R20" s="60">
        <f t="shared" si="2"/>
        <v>103.96875</v>
      </c>
      <c r="S20" s="61">
        <v>19788</v>
      </c>
      <c r="T20" s="62">
        <f>IF(S20&lt;&gt;0,-(S20-Q20)/S20,"")</f>
        <v>-0.8318677986658581</v>
      </c>
      <c r="U20" s="68">
        <v>1101011</v>
      </c>
      <c r="V20" s="69">
        <v>88360</v>
      </c>
      <c r="W20" s="85">
        <v>2443</v>
      </c>
      <c r="X20" s="28"/>
    </row>
    <row r="21" spans="1:24" s="29" customFormat="1" ht="11.25">
      <c r="A21" s="31">
        <v>15</v>
      </c>
      <c r="B21" s="30"/>
      <c r="C21" s="50" t="s">
        <v>48</v>
      </c>
      <c r="D21" s="55" t="s">
        <v>49</v>
      </c>
      <c r="E21" s="76">
        <v>42391</v>
      </c>
      <c r="F21" s="52" t="s">
        <v>4</v>
      </c>
      <c r="G21" s="56">
        <v>136</v>
      </c>
      <c r="H21" s="67">
        <v>18</v>
      </c>
      <c r="I21" s="54">
        <v>9</v>
      </c>
      <c r="J21" s="64">
        <v>10439.5</v>
      </c>
      <c r="K21" s="65">
        <v>601</v>
      </c>
      <c r="L21" s="64">
        <v>13651.5</v>
      </c>
      <c r="M21" s="65">
        <v>819</v>
      </c>
      <c r="N21" s="64">
        <v>11951.5</v>
      </c>
      <c r="O21" s="65">
        <v>691</v>
      </c>
      <c r="P21" s="58">
        <f t="shared" si="0"/>
        <v>36042.5</v>
      </c>
      <c r="Q21" s="59">
        <f t="shared" si="1"/>
        <v>2111</v>
      </c>
      <c r="R21" s="60">
        <f t="shared" si="2"/>
        <v>117.27777777777777</v>
      </c>
      <c r="S21" s="61">
        <v>5374</v>
      </c>
      <c r="T21" s="62">
        <f>IF(S21&lt;&gt;0,-(S21-Q21)/S21,"")</f>
        <v>-0.6071827316710086</v>
      </c>
      <c r="U21" s="68">
        <v>8749687.86</v>
      </c>
      <c r="V21" s="69">
        <v>625056</v>
      </c>
      <c r="W21" s="85">
        <v>2396</v>
      </c>
      <c r="X21" s="28"/>
    </row>
    <row r="22" spans="1:24" s="29" customFormat="1" ht="11.25">
      <c r="A22" s="31">
        <v>16</v>
      </c>
      <c r="B22" s="30"/>
      <c r="C22" s="49" t="s">
        <v>82</v>
      </c>
      <c r="D22" s="51" t="s">
        <v>83</v>
      </c>
      <c r="E22" s="63">
        <v>42440</v>
      </c>
      <c r="F22" s="52" t="s">
        <v>41</v>
      </c>
      <c r="G22" s="53">
        <v>33</v>
      </c>
      <c r="H22" s="67">
        <v>33</v>
      </c>
      <c r="I22" s="54">
        <v>2</v>
      </c>
      <c r="J22" s="64">
        <v>13231.5</v>
      </c>
      <c r="K22" s="65">
        <v>748</v>
      </c>
      <c r="L22" s="64">
        <v>12157</v>
      </c>
      <c r="M22" s="65">
        <v>709</v>
      </c>
      <c r="N22" s="64">
        <v>10286</v>
      </c>
      <c r="O22" s="65">
        <v>590</v>
      </c>
      <c r="P22" s="58">
        <f t="shared" si="0"/>
        <v>35674.5</v>
      </c>
      <c r="Q22" s="59">
        <f t="shared" si="1"/>
        <v>2047</v>
      </c>
      <c r="R22" s="60">
        <f t="shared" si="2"/>
        <v>62.03030303030303</v>
      </c>
      <c r="S22" s="61">
        <v>5562</v>
      </c>
      <c r="T22" s="62">
        <f>IF(S22&lt;&gt;0,-(S22-Q22)/S22,"")</f>
        <v>-0.6319669183746853</v>
      </c>
      <c r="U22" s="68">
        <v>172325.96</v>
      </c>
      <c r="V22" s="69">
        <v>10822</v>
      </c>
      <c r="W22" s="85">
        <v>2445</v>
      </c>
      <c r="X22" s="28"/>
    </row>
    <row r="23" spans="1:24" s="29" customFormat="1" ht="11.25">
      <c r="A23" s="31">
        <v>17</v>
      </c>
      <c r="B23" s="27"/>
      <c r="C23" s="50" t="s">
        <v>52</v>
      </c>
      <c r="D23" s="55" t="s">
        <v>52</v>
      </c>
      <c r="E23" s="76">
        <v>42398</v>
      </c>
      <c r="F23" s="52" t="s">
        <v>38</v>
      </c>
      <c r="G23" s="56">
        <v>16</v>
      </c>
      <c r="H23" s="67">
        <v>11</v>
      </c>
      <c r="I23" s="54">
        <v>8</v>
      </c>
      <c r="J23" s="64">
        <v>7427</v>
      </c>
      <c r="K23" s="65">
        <v>368</v>
      </c>
      <c r="L23" s="64">
        <v>7070</v>
      </c>
      <c r="M23" s="65">
        <v>387</v>
      </c>
      <c r="N23" s="64">
        <v>5211</v>
      </c>
      <c r="O23" s="65">
        <v>288</v>
      </c>
      <c r="P23" s="58">
        <f t="shared" si="0"/>
        <v>19708</v>
      </c>
      <c r="Q23" s="59">
        <f t="shared" si="1"/>
        <v>1043</v>
      </c>
      <c r="R23" s="60">
        <f t="shared" si="2"/>
        <v>94.81818181818181</v>
      </c>
      <c r="S23" s="61">
        <v>2584</v>
      </c>
      <c r="T23" s="62">
        <f>IF(S23&lt;&gt;0,-(S23-Q23)/S23,"")</f>
        <v>-0.5963622291021672</v>
      </c>
      <c r="U23" s="68">
        <v>723090</v>
      </c>
      <c r="V23" s="69">
        <v>40762</v>
      </c>
      <c r="W23" s="85">
        <v>2415</v>
      </c>
      <c r="X23" s="28"/>
    </row>
    <row r="24" spans="1:24" s="29" customFormat="1" ht="11.25">
      <c r="A24" s="31">
        <v>18</v>
      </c>
      <c r="B24" s="83" t="s">
        <v>23</v>
      </c>
      <c r="C24" s="50" t="s">
        <v>98</v>
      </c>
      <c r="D24" s="55" t="s">
        <v>99</v>
      </c>
      <c r="E24" s="76">
        <v>42447</v>
      </c>
      <c r="F24" s="52" t="s">
        <v>4</v>
      </c>
      <c r="G24" s="56">
        <v>22</v>
      </c>
      <c r="H24" s="67">
        <v>22</v>
      </c>
      <c r="I24" s="54">
        <v>1</v>
      </c>
      <c r="J24" s="64">
        <v>5605.5</v>
      </c>
      <c r="K24" s="65">
        <v>354</v>
      </c>
      <c r="L24" s="64">
        <v>5192</v>
      </c>
      <c r="M24" s="65">
        <v>325</v>
      </c>
      <c r="N24" s="64">
        <v>4973</v>
      </c>
      <c r="O24" s="65">
        <v>310</v>
      </c>
      <c r="P24" s="58">
        <f t="shared" si="0"/>
        <v>15770.5</v>
      </c>
      <c r="Q24" s="59">
        <f t="shared" si="1"/>
        <v>989</v>
      </c>
      <c r="R24" s="60">
        <f t="shared" si="2"/>
        <v>44.95454545454545</v>
      </c>
      <c r="S24" s="61"/>
      <c r="T24" s="62"/>
      <c r="U24" s="68">
        <v>15770.5</v>
      </c>
      <c r="V24" s="69">
        <v>989</v>
      </c>
      <c r="W24" s="85">
        <v>2460</v>
      </c>
      <c r="X24" s="28"/>
    </row>
    <row r="25" spans="1:24" s="29" customFormat="1" ht="11.25">
      <c r="A25" s="31">
        <v>19</v>
      </c>
      <c r="B25" s="30"/>
      <c r="C25" s="49" t="s">
        <v>53</v>
      </c>
      <c r="D25" s="51" t="s">
        <v>53</v>
      </c>
      <c r="E25" s="63">
        <v>42398</v>
      </c>
      <c r="F25" s="52" t="s">
        <v>5</v>
      </c>
      <c r="G25" s="53">
        <v>307</v>
      </c>
      <c r="H25" s="67">
        <v>36</v>
      </c>
      <c r="I25" s="54">
        <v>7</v>
      </c>
      <c r="J25" s="64">
        <v>3136</v>
      </c>
      <c r="K25" s="65">
        <v>313</v>
      </c>
      <c r="L25" s="64">
        <v>5024.5</v>
      </c>
      <c r="M25" s="65">
        <v>504</v>
      </c>
      <c r="N25" s="64">
        <v>5283</v>
      </c>
      <c r="O25" s="65">
        <v>566</v>
      </c>
      <c r="P25" s="58">
        <f t="shared" si="0"/>
        <v>13443.5</v>
      </c>
      <c r="Q25" s="59">
        <f t="shared" si="1"/>
        <v>1383</v>
      </c>
      <c r="R25" s="60">
        <f t="shared" si="2"/>
        <v>38.416666666666664</v>
      </c>
      <c r="S25" s="61">
        <v>5364</v>
      </c>
      <c r="T25" s="62">
        <f>IF(S25&lt;&gt;0,-(S25-Q25)/S25,"")</f>
        <v>-0.7421700223713646</v>
      </c>
      <c r="U25" s="70">
        <v>12136248.5</v>
      </c>
      <c r="V25" s="71">
        <v>1005352</v>
      </c>
      <c r="W25" s="85">
        <v>2397</v>
      </c>
      <c r="X25" s="28"/>
    </row>
    <row r="26" spans="1:24" s="29" customFormat="1" ht="11.25">
      <c r="A26" s="31">
        <v>20</v>
      </c>
      <c r="B26" s="83" t="s">
        <v>23</v>
      </c>
      <c r="C26" s="49" t="s">
        <v>80</v>
      </c>
      <c r="D26" s="57" t="s">
        <v>81</v>
      </c>
      <c r="E26" s="63">
        <v>42447</v>
      </c>
      <c r="F26" s="52" t="s">
        <v>43</v>
      </c>
      <c r="G26" s="53">
        <v>10</v>
      </c>
      <c r="H26" s="67">
        <v>10</v>
      </c>
      <c r="I26" s="54">
        <v>1</v>
      </c>
      <c r="J26" s="64">
        <v>4727</v>
      </c>
      <c r="K26" s="65">
        <v>316</v>
      </c>
      <c r="L26" s="64">
        <v>3226</v>
      </c>
      <c r="M26" s="65">
        <v>217</v>
      </c>
      <c r="N26" s="64">
        <v>3337.5</v>
      </c>
      <c r="O26" s="65">
        <v>229</v>
      </c>
      <c r="P26" s="58">
        <f t="shared" si="0"/>
        <v>11290.5</v>
      </c>
      <c r="Q26" s="59">
        <f t="shared" si="1"/>
        <v>762</v>
      </c>
      <c r="R26" s="60">
        <f t="shared" si="2"/>
        <v>76.2</v>
      </c>
      <c r="S26" s="61"/>
      <c r="T26" s="62">
        <f>IF(S26&lt;&gt;0,-(S26-Q26)/S26,"")</f>
      </c>
      <c r="U26" s="70">
        <v>18238.6</v>
      </c>
      <c r="V26" s="71">
        <v>1847</v>
      </c>
      <c r="W26" s="85">
        <v>2455</v>
      </c>
      <c r="X26" s="28"/>
    </row>
    <row r="27" spans="1:24" s="29" customFormat="1" ht="11.25">
      <c r="A27" s="31">
        <v>21</v>
      </c>
      <c r="B27" s="83" t="s">
        <v>23</v>
      </c>
      <c r="C27" s="49" t="s">
        <v>93</v>
      </c>
      <c r="D27" s="51" t="s">
        <v>94</v>
      </c>
      <c r="E27" s="63">
        <v>42447</v>
      </c>
      <c r="F27" s="52" t="s">
        <v>40</v>
      </c>
      <c r="G27" s="53">
        <v>26</v>
      </c>
      <c r="H27" s="67">
        <v>26</v>
      </c>
      <c r="I27" s="54">
        <v>1</v>
      </c>
      <c r="J27" s="64">
        <v>2303</v>
      </c>
      <c r="K27" s="65">
        <v>205</v>
      </c>
      <c r="L27" s="64">
        <v>3117</v>
      </c>
      <c r="M27" s="65">
        <v>296</v>
      </c>
      <c r="N27" s="64">
        <v>3201.5</v>
      </c>
      <c r="O27" s="65">
        <v>294</v>
      </c>
      <c r="P27" s="58">
        <f t="shared" si="0"/>
        <v>8621.5</v>
      </c>
      <c r="Q27" s="59">
        <f t="shared" si="1"/>
        <v>795</v>
      </c>
      <c r="R27" s="60">
        <f t="shared" si="2"/>
        <v>30.576923076923077</v>
      </c>
      <c r="S27" s="61"/>
      <c r="T27" s="62"/>
      <c r="U27" s="74">
        <v>8621.5</v>
      </c>
      <c r="V27" s="75">
        <v>795</v>
      </c>
      <c r="W27" s="85">
        <v>2349</v>
      </c>
      <c r="X27" s="28"/>
    </row>
    <row r="28" spans="1:24" s="29" customFormat="1" ht="11.25">
      <c r="A28" s="31">
        <v>22</v>
      </c>
      <c r="B28" s="30"/>
      <c r="C28" s="49" t="s">
        <v>61</v>
      </c>
      <c r="D28" s="51" t="s">
        <v>62</v>
      </c>
      <c r="E28" s="63">
        <v>42419</v>
      </c>
      <c r="F28" s="52" t="s">
        <v>41</v>
      </c>
      <c r="G28" s="53">
        <v>97</v>
      </c>
      <c r="H28" s="67">
        <v>96</v>
      </c>
      <c r="I28" s="54">
        <v>5</v>
      </c>
      <c r="J28" s="64">
        <v>2879</v>
      </c>
      <c r="K28" s="65">
        <v>360</v>
      </c>
      <c r="L28" s="64">
        <v>2839</v>
      </c>
      <c r="M28" s="65">
        <v>285</v>
      </c>
      <c r="N28" s="64">
        <v>2042.5</v>
      </c>
      <c r="O28" s="65">
        <v>195</v>
      </c>
      <c r="P28" s="58">
        <f t="shared" si="0"/>
        <v>7760.5</v>
      </c>
      <c r="Q28" s="59">
        <f t="shared" si="1"/>
        <v>840</v>
      </c>
      <c r="R28" s="60">
        <f t="shared" si="2"/>
        <v>8.75</v>
      </c>
      <c r="S28" s="61">
        <v>5869</v>
      </c>
      <c r="T28" s="62">
        <f aca="true" t="shared" si="3" ref="T28:T46">IF(S28&lt;&gt;0,-(S28-Q28)/S28,"")</f>
        <v>-0.8568751064917363</v>
      </c>
      <c r="U28" s="68">
        <v>1002474.82</v>
      </c>
      <c r="V28" s="69">
        <v>91633</v>
      </c>
      <c r="W28" s="85">
        <v>2439</v>
      </c>
      <c r="X28" s="28"/>
    </row>
    <row r="29" spans="1:24" s="29" customFormat="1" ht="11.25">
      <c r="A29" s="31">
        <v>23</v>
      </c>
      <c r="B29" s="30"/>
      <c r="C29" s="50" t="s">
        <v>50</v>
      </c>
      <c r="D29" s="55" t="s">
        <v>50</v>
      </c>
      <c r="E29" s="76">
        <v>42391</v>
      </c>
      <c r="F29" s="52" t="s">
        <v>37</v>
      </c>
      <c r="G29" s="56">
        <v>280</v>
      </c>
      <c r="H29" s="67">
        <v>5</v>
      </c>
      <c r="I29" s="54">
        <v>9</v>
      </c>
      <c r="J29" s="64">
        <v>1087</v>
      </c>
      <c r="K29" s="65">
        <v>101</v>
      </c>
      <c r="L29" s="64">
        <v>3150</v>
      </c>
      <c r="M29" s="65">
        <v>259</v>
      </c>
      <c r="N29" s="64">
        <v>3331</v>
      </c>
      <c r="O29" s="65">
        <v>271</v>
      </c>
      <c r="P29" s="58">
        <f t="shared" si="0"/>
        <v>7568</v>
      </c>
      <c r="Q29" s="59">
        <f t="shared" si="1"/>
        <v>631</v>
      </c>
      <c r="R29" s="60">
        <f t="shared" si="2"/>
        <v>126.2</v>
      </c>
      <c r="S29" s="61">
        <v>2393</v>
      </c>
      <c r="T29" s="62">
        <f t="shared" si="3"/>
        <v>-0.7363142498955286</v>
      </c>
      <c r="U29" s="68">
        <v>22908218</v>
      </c>
      <c r="V29" s="69">
        <v>2015212</v>
      </c>
      <c r="W29" s="85">
        <v>2395</v>
      </c>
      <c r="X29" s="28"/>
    </row>
    <row r="30" spans="1:24" s="29" customFormat="1" ht="11.25">
      <c r="A30" s="31">
        <v>24</v>
      </c>
      <c r="B30" s="30"/>
      <c r="C30" s="49" t="s">
        <v>64</v>
      </c>
      <c r="D30" s="51" t="s">
        <v>63</v>
      </c>
      <c r="E30" s="63">
        <v>42419</v>
      </c>
      <c r="F30" s="52" t="s">
        <v>25</v>
      </c>
      <c r="G30" s="53">
        <v>20</v>
      </c>
      <c r="H30" s="67">
        <v>5</v>
      </c>
      <c r="I30" s="54">
        <v>5</v>
      </c>
      <c r="J30" s="64">
        <v>1627.5</v>
      </c>
      <c r="K30" s="65">
        <v>90</v>
      </c>
      <c r="L30" s="64">
        <v>1878.5</v>
      </c>
      <c r="M30" s="65">
        <v>143</v>
      </c>
      <c r="N30" s="64">
        <v>2576.5</v>
      </c>
      <c r="O30" s="65">
        <v>150</v>
      </c>
      <c r="P30" s="58">
        <f t="shared" si="0"/>
        <v>6082.5</v>
      </c>
      <c r="Q30" s="59">
        <f t="shared" si="1"/>
        <v>383</v>
      </c>
      <c r="R30" s="60">
        <f t="shared" si="2"/>
        <v>76.6</v>
      </c>
      <c r="S30" s="61">
        <v>1130</v>
      </c>
      <c r="T30" s="62">
        <f t="shared" si="3"/>
        <v>-0.6610619469026549</v>
      </c>
      <c r="U30" s="70">
        <v>372538.56</v>
      </c>
      <c r="V30" s="71">
        <v>21867</v>
      </c>
      <c r="W30" s="85">
        <v>2416</v>
      </c>
      <c r="X30" s="28"/>
    </row>
    <row r="31" spans="1:24" s="29" customFormat="1" ht="11.25">
      <c r="A31" s="31">
        <v>25</v>
      </c>
      <c r="B31" s="30"/>
      <c r="C31" s="49" t="s">
        <v>36</v>
      </c>
      <c r="D31" s="57" t="s">
        <v>35</v>
      </c>
      <c r="E31" s="63">
        <v>42419</v>
      </c>
      <c r="F31" s="52" t="s">
        <v>43</v>
      </c>
      <c r="G31" s="53">
        <v>10</v>
      </c>
      <c r="H31" s="67">
        <v>8</v>
      </c>
      <c r="I31" s="54">
        <v>5</v>
      </c>
      <c r="J31" s="70">
        <v>1554</v>
      </c>
      <c r="K31" s="71">
        <v>140</v>
      </c>
      <c r="L31" s="70">
        <v>888</v>
      </c>
      <c r="M31" s="71">
        <v>98</v>
      </c>
      <c r="N31" s="70">
        <v>936</v>
      </c>
      <c r="O31" s="71">
        <v>91</v>
      </c>
      <c r="P31" s="58">
        <f t="shared" si="0"/>
        <v>3378</v>
      </c>
      <c r="Q31" s="59">
        <f t="shared" si="1"/>
        <v>329</v>
      </c>
      <c r="R31" s="60">
        <f t="shared" si="2"/>
        <v>41.125</v>
      </c>
      <c r="S31" s="61">
        <v>973</v>
      </c>
      <c r="T31" s="62">
        <f t="shared" si="3"/>
        <v>-0.6618705035971223</v>
      </c>
      <c r="U31" s="70">
        <v>134182.1</v>
      </c>
      <c r="V31" s="71">
        <v>10689</v>
      </c>
      <c r="W31" s="85">
        <v>2411</v>
      </c>
      <c r="X31" s="28"/>
    </row>
    <row r="32" spans="1:24" s="29" customFormat="1" ht="11.25">
      <c r="A32" s="31">
        <v>26</v>
      </c>
      <c r="B32" s="30"/>
      <c r="C32" s="49" t="s">
        <v>70</v>
      </c>
      <c r="D32" s="57" t="s">
        <v>71</v>
      </c>
      <c r="E32" s="63">
        <v>42440</v>
      </c>
      <c r="F32" s="52" t="s">
        <v>43</v>
      </c>
      <c r="G32" s="53">
        <v>10</v>
      </c>
      <c r="H32" s="67">
        <v>10</v>
      </c>
      <c r="I32" s="54">
        <v>2</v>
      </c>
      <c r="J32" s="64">
        <v>1062.6</v>
      </c>
      <c r="K32" s="65">
        <v>146</v>
      </c>
      <c r="L32" s="64">
        <v>913</v>
      </c>
      <c r="M32" s="65">
        <v>134</v>
      </c>
      <c r="N32" s="64">
        <v>976</v>
      </c>
      <c r="O32" s="65">
        <v>166</v>
      </c>
      <c r="P32" s="58">
        <f t="shared" si="0"/>
        <v>2951.6</v>
      </c>
      <c r="Q32" s="59">
        <f t="shared" si="1"/>
        <v>446</v>
      </c>
      <c r="R32" s="60">
        <f t="shared" si="2"/>
        <v>44.6</v>
      </c>
      <c r="S32" s="61">
        <v>736</v>
      </c>
      <c r="T32" s="62">
        <f t="shared" si="3"/>
        <v>-0.39402173913043476</v>
      </c>
      <c r="U32" s="70">
        <v>18238.6</v>
      </c>
      <c r="V32" s="71">
        <v>1847</v>
      </c>
      <c r="W32" s="85">
        <v>2448</v>
      </c>
      <c r="X32" s="28"/>
    </row>
    <row r="33" spans="1:24" s="29" customFormat="1" ht="11.25">
      <c r="A33" s="31">
        <v>27</v>
      </c>
      <c r="B33" s="30"/>
      <c r="C33" s="49" t="s">
        <v>73</v>
      </c>
      <c r="D33" s="51" t="s">
        <v>73</v>
      </c>
      <c r="E33" s="63">
        <v>42433</v>
      </c>
      <c r="F33" s="52" t="s">
        <v>42</v>
      </c>
      <c r="G33" s="53">
        <v>91</v>
      </c>
      <c r="H33" s="67">
        <v>14</v>
      </c>
      <c r="I33" s="54">
        <v>3</v>
      </c>
      <c r="J33" s="64">
        <v>362</v>
      </c>
      <c r="K33" s="65">
        <v>42</v>
      </c>
      <c r="L33" s="64">
        <v>1474</v>
      </c>
      <c r="M33" s="65">
        <v>165</v>
      </c>
      <c r="N33" s="64">
        <v>954</v>
      </c>
      <c r="O33" s="65">
        <v>108</v>
      </c>
      <c r="P33" s="58">
        <f t="shared" si="0"/>
        <v>2790</v>
      </c>
      <c r="Q33" s="59">
        <f t="shared" si="1"/>
        <v>315</v>
      </c>
      <c r="R33" s="60">
        <f t="shared" si="2"/>
        <v>22.5</v>
      </c>
      <c r="S33" s="61">
        <v>2130</v>
      </c>
      <c r="T33" s="62">
        <f t="shared" si="3"/>
        <v>-0.852112676056338</v>
      </c>
      <c r="U33" s="70">
        <v>108827.12</v>
      </c>
      <c r="V33" s="71">
        <v>11652</v>
      </c>
      <c r="W33" s="85">
        <v>2440</v>
      </c>
      <c r="X33" s="28"/>
    </row>
    <row r="34" spans="1:24" s="29" customFormat="1" ht="11.25">
      <c r="A34" s="31">
        <v>28</v>
      </c>
      <c r="B34" s="30"/>
      <c r="C34" s="50" t="s">
        <v>77</v>
      </c>
      <c r="D34" s="55" t="s">
        <v>76</v>
      </c>
      <c r="E34" s="76">
        <v>42433</v>
      </c>
      <c r="F34" s="52" t="s">
        <v>37</v>
      </c>
      <c r="G34" s="56">
        <v>54</v>
      </c>
      <c r="H34" s="67">
        <v>1</v>
      </c>
      <c r="I34" s="54">
        <v>3</v>
      </c>
      <c r="J34" s="64">
        <v>939</v>
      </c>
      <c r="K34" s="65">
        <v>43</v>
      </c>
      <c r="L34" s="64">
        <v>650</v>
      </c>
      <c r="M34" s="65">
        <v>26</v>
      </c>
      <c r="N34" s="64">
        <v>935</v>
      </c>
      <c r="O34" s="65">
        <v>45</v>
      </c>
      <c r="P34" s="58">
        <f t="shared" si="0"/>
        <v>2524</v>
      </c>
      <c r="Q34" s="59">
        <f t="shared" si="1"/>
        <v>114</v>
      </c>
      <c r="R34" s="60">
        <f t="shared" si="2"/>
        <v>114</v>
      </c>
      <c r="S34" s="61">
        <v>1444</v>
      </c>
      <c r="T34" s="62">
        <f t="shared" si="3"/>
        <v>-0.9210526315789473</v>
      </c>
      <c r="U34" s="68">
        <v>167741</v>
      </c>
      <c r="V34" s="69">
        <v>10382</v>
      </c>
      <c r="W34" s="85">
        <v>2444</v>
      </c>
      <c r="X34" s="28"/>
    </row>
    <row r="35" spans="1:24" s="29" customFormat="1" ht="11.25">
      <c r="A35" s="31">
        <v>29</v>
      </c>
      <c r="B35" s="30"/>
      <c r="C35" s="49" t="s">
        <v>46</v>
      </c>
      <c r="D35" s="51" t="s">
        <v>47</v>
      </c>
      <c r="E35" s="63">
        <v>42391</v>
      </c>
      <c r="F35" s="52" t="s">
        <v>5</v>
      </c>
      <c r="G35" s="53">
        <v>115</v>
      </c>
      <c r="H35" s="67">
        <v>9</v>
      </c>
      <c r="I35" s="54">
        <v>9</v>
      </c>
      <c r="J35" s="64">
        <v>798</v>
      </c>
      <c r="K35" s="65">
        <v>133</v>
      </c>
      <c r="L35" s="64">
        <v>713</v>
      </c>
      <c r="M35" s="65">
        <v>84</v>
      </c>
      <c r="N35" s="64">
        <v>690</v>
      </c>
      <c r="O35" s="65">
        <v>79</v>
      </c>
      <c r="P35" s="58">
        <f t="shared" si="0"/>
        <v>2201</v>
      </c>
      <c r="Q35" s="59">
        <f t="shared" si="1"/>
        <v>296</v>
      </c>
      <c r="R35" s="60">
        <f t="shared" si="2"/>
        <v>32.888888888888886</v>
      </c>
      <c r="S35" s="61">
        <v>336</v>
      </c>
      <c r="T35" s="62">
        <f t="shared" si="3"/>
        <v>-0.11904761904761904</v>
      </c>
      <c r="U35" s="70">
        <v>1751153.32</v>
      </c>
      <c r="V35" s="71">
        <v>149875</v>
      </c>
      <c r="W35" s="85">
        <v>2398</v>
      </c>
      <c r="X35" s="28"/>
    </row>
    <row r="36" spans="1:24" s="29" customFormat="1" ht="11.25">
      <c r="A36" s="31">
        <v>30</v>
      </c>
      <c r="B36" s="30"/>
      <c r="C36" s="50" t="s">
        <v>45</v>
      </c>
      <c r="D36" s="55" t="s">
        <v>44</v>
      </c>
      <c r="E36" s="76">
        <v>42384</v>
      </c>
      <c r="F36" s="52" t="s">
        <v>37</v>
      </c>
      <c r="G36" s="56">
        <v>193</v>
      </c>
      <c r="H36" s="67">
        <v>1</v>
      </c>
      <c r="I36" s="54">
        <v>10</v>
      </c>
      <c r="J36" s="64">
        <v>426</v>
      </c>
      <c r="K36" s="65">
        <v>82</v>
      </c>
      <c r="L36" s="64">
        <v>394</v>
      </c>
      <c r="M36" s="65">
        <v>52</v>
      </c>
      <c r="N36" s="64">
        <v>459</v>
      </c>
      <c r="O36" s="65">
        <v>57</v>
      </c>
      <c r="P36" s="58">
        <f t="shared" si="0"/>
        <v>1279</v>
      </c>
      <c r="Q36" s="59">
        <f t="shared" si="1"/>
        <v>191</v>
      </c>
      <c r="R36" s="60">
        <f t="shared" si="2"/>
        <v>191</v>
      </c>
      <c r="S36" s="61">
        <v>315</v>
      </c>
      <c r="T36" s="62">
        <f t="shared" si="3"/>
        <v>-0.39365079365079364</v>
      </c>
      <c r="U36" s="68">
        <v>8892570</v>
      </c>
      <c r="V36" s="69">
        <v>717113</v>
      </c>
      <c r="W36" s="85">
        <v>1400</v>
      </c>
      <c r="X36" s="28"/>
    </row>
    <row r="37" spans="1:24" s="29" customFormat="1" ht="11.25">
      <c r="A37" s="31">
        <v>31</v>
      </c>
      <c r="B37" s="30"/>
      <c r="C37" s="50" t="s">
        <v>59</v>
      </c>
      <c r="D37" s="55" t="s">
        <v>60</v>
      </c>
      <c r="E37" s="76">
        <v>42412</v>
      </c>
      <c r="F37" s="52" t="s">
        <v>37</v>
      </c>
      <c r="G37" s="56">
        <v>43</v>
      </c>
      <c r="H37" s="67">
        <v>2</v>
      </c>
      <c r="I37" s="54">
        <v>6</v>
      </c>
      <c r="J37" s="64">
        <v>378</v>
      </c>
      <c r="K37" s="65">
        <v>30</v>
      </c>
      <c r="L37" s="64">
        <v>431</v>
      </c>
      <c r="M37" s="65">
        <v>31</v>
      </c>
      <c r="N37" s="64">
        <v>376</v>
      </c>
      <c r="O37" s="65">
        <v>28</v>
      </c>
      <c r="P37" s="58">
        <f t="shared" si="0"/>
        <v>1185</v>
      </c>
      <c r="Q37" s="59">
        <f t="shared" si="1"/>
        <v>89</v>
      </c>
      <c r="R37" s="60">
        <f t="shared" si="2"/>
        <v>44.5</v>
      </c>
      <c r="S37" s="61">
        <v>82</v>
      </c>
      <c r="T37" s="62">
        <f t="shared" si="3"/>
        <v>0.08536585365853659</v>
      </c>
      <c r="U37" s="68">
        <v>502138</v>
      </c>
      <c r="V37" s="69">
        <v>29591</v>
      </c>
      <c r="W37" s="85">
        <v>2425</v>
      </c>
      <c r="X37" s="28"/>
    </row>
    <row r="38" spans="1:24" s="29" customFormat="1" ht="11.25">
      <c r="A38" s="31">
        <v>32</v>
      </c>
      <c r="B38" s="30"/>
      <c r="C38" s="50" t="s">
        <v>57</v>
      </c>
      <c r="D38" s="55" t="s">
        <v>57</v>
      </c>
      <c r="E38" s="76">
        <v>42405</v>
      </c>
      <c r="F38" s="52" t="s">
        <v>37</v>
      </c>
      <c r="G38" s="56">
        <v>215</v>
      </c>
      <c r="H38" s="67">
        <v>2</v>
      </c>
      <c r="I38" s="54">
        <v>7</v>
      </c>
      <c r="J38" s="64">
        <v>662</v>
      </c>
      <c r="K38" s="65">
        <v>145</v>
      </c>
      <c r="L38" s="64">
        <v>316</v>
      </c>
      <c r="M38" s="65">
        <v>63</v>
      </c>
      <c r="N38" s="64">
        <v>0</v>
      </c>
      <c r="O38" s="65">
        <v>0</v>
      </c>
      <c r="P38" s="58">
        <f t="shared" si="0"/>
        <v>978</v>
      </c>
      <c r="Q38" s="59">
        <f t="shared" si="1"/>
        <v>208</v>
      </c>
      <c r="R38" s="60">
        <f t="shared" si="2"/>
        <v>104</v>
      </c>
      <c r="S38" s="61">
        <v>190</v>
      </c>
      <c r="T38" s="62">
        <f t="shared" si="3"/>
        <v>0.09473684210526316</v>
      </c>
      <c r="U38" s="68">
        <v>4563293</v>
      </c>
      <c r="V38" s="69">
        <v>358528</v>
      </c>
      <c r="W38" s="85">
        <v>2410</v>
      </c>
      <c r="X38" s="28"/>
    </row>
    <row r="39" spans="1:24" s="29" customFormat="1" ht="11.25">
      <c r="A39" s="31">
        <v>33</v>
      </c>
      <c r="B39" s="30"/>
      <c r="C39" s="49" t="s">
        <v>84</v>
      </c>
      <c r="D39" s="51" t="s">
        <v>84</v>
      </c>
      <c r="E39" s="63">
        <v>42440</v>
      </c>
      <c r="F39" s="52" t="s">
        <v>39</v>
      </c>
      <c r="G39" s="53">
        <v>38</v>
      </c>
      <c r="H39" s="67">
        <v>10</v>
      </c>
      <c r="I39" s="54">
        <v>2</v>
      </c>
      <c r="J39" s="64">
        <v>245</v>
      </c>
      <c r="K39" s="65">
        <v>29</v>
      </c>
      <c r="L39" s="64">
        <v>399</v>
      </c>
      <c r="M39" s="65">
        <v>48</v>
      </c>
      <c r="N39" s="64">
        <v>292</v>
      </c>
      <c r="O39" s="65">
        <v>33</v>
      </c>
      <c r="P39" s="58">
        <f t="shared" si="0"/>
        <v>936</v>
      </c>
      <c r="Q39" s="59">
        <f t="shared" si="1"/>
        <v>110</v>
      </c>
      <c r="R39" s="60">
        <f t="shared" si="2"/>
        <v>11</v>
      </c>
      <c r="S39" s="61">
        <v>845</v>
      </c>
      <c r="T39" s="62">
        <f t="shared" si="3"/>
        <v>-0.8698224852071006</v>
      </c>
      <c r="U39" s="70">
        <v>13464.5</v>
      </c>
      <c r="V39" s="71">
        <v>1431</v>
      </c>
      <c r="W39" s="85">
        <v>2454</v>
      </c>
      <c r="X39" s="28"/>
    </row>
    <row r="40" spans="1:24" s="29" customFormat="1" ht="11.25">
      <c r="A40" s="31">
        <v>34</v>
      </c>
      <c r="B40" s="30"/>
      <c r="C40" s="50" t="s">
        <v>32</v>
      </c>
      <c r="D40" s="55" t="s">
        <v>31</v>
      </c>
      <c r="E40" s="76">
        <v>42370</v>
      </c>
      <c r="F40" s="52" t="s">
        <v>4</v>
      </c>
      <c r="G40" s="56">
        <v>203</v>
      </c>
      <c r="H40" s="67">
        <v>2</v>
      </c>
      <c r="I40" s="54">
        <v>12</v>
      </c>
      <c r="J40" s="64">
        <v>69</v>
      </c>
      <c r="K40" s="65">
        <v>6</v>
      </c>
      <c r="L40" s="64">
        <v>271</v>
      </c>
      <c r="M40" s="65">
        <v>25</v>
      </c>
      <c r="N40" s="64">
        <v>590</v>
      </c>
      <c r="O40" s="65">
        <v>58</v>
      </c>
      <c r="P40" s="58">
        <f t="shared" si="0"/>
        <v>930</v>
      </c>
      <c r="Q40" s="59">
        <f t="shared" si="1"/>
        <v>89</v>
      </c>
      <c r="R40" s="60">
        <f t="shared" si="2"/>
        <v>44.5</v>
      </c>
      <c r="S40" s="61">
        <v>559</v>
      </c>
      <c r="T40" s="62">
        <f t="shared" si="3"/>
        <v>-0.8407871198568873</v>
      </c>
      <c r="U40" s="68">
        <v>4711539.2</v>
      </c>
      <c r="V40" s="69">
        <v>388442</v>
      </c>
      <c r="W40" s="85">
        <v>2382</v>
      </c>
      <c r="X40" s="28"/>
    </row>
    <row r="41" spans="1:24" s="29" customFormat="1" ht="11.25">
      <c r="A41" s="31">
        <v>35</v>
      </c>
      <c r="B41" s="30"/>
      <c r="C41" s="49" t="s">
        <v>56</v>
      </c>
      <c r="D41" s="51" t="s">
        <v>56</v>
      </c>
      <c r="E41" s="63">
        <v>42405</v>
      </c>
      <c r="F41" s="52" t="s">
        <v>1</v>
      </c>
      <c r="G41" s="53">
        <v>200</v>
      </c>
      <c r="H41" s="67">
        <v>2</v>
      </c>
      <c r="I41" s="54">
        <v>7</v>
      </c>
      <c r="J41" s="64">
        <v>194</v>
      </c>
      <c r="K41" s="65">
        <v>23</v>
      </c>
      <c r="L41" s="64">
        <v>292</v>
      </c>
      <c r="M41" s="65">
        <v>34</v>
      </c>
      <c r="N41" s="64">
        <v>390</v>
      </c>
      <c r="O41" s="65">
        <v>44</v>
      </c>
      <c r="P41" s="58">
        <f t="shared" si="0"/>
        <v>876</v>
      </c>
      <c r="Q41" s="59">
        <f t="shared" si="1"/>
        <v>101</v>
      </c>
      <c r="R41" s="60">
        <f t="shared" si="2"/>
        <v>50.5</v>
      </c>
      <c r="S41" s="61">
        <v>158</v>
      </c>
      <c r="T41" s="62">
        <f t="shared" si="3"/>
        <v>-0.36075949367088606</v>
      </c>
      <c r="U41" s="72">
        <v>2939867</v>
      </c>
      <c r="V41" s="73">
        <v>265571</v>
      </c>
      <c r="W41" s="85">
        <v>2383</v>
      </c>
      <c r="X41" s="28"/>
    </row>
    <row r="42" spans="1:24" s="29" customFormat="1" ht="11.25">
      <c r="A42" s="31">
        <v>36</v>
      </c>
      <c r="B42" s="30"/>
      <c r="C42" s="49" t="s">
        <v>54</v>
      </c>
      <c r="D42" s="51" t="s">
        <v>55</v>
      </c>
      <c r="E42" s="63">
        <v>42405</v>
      </c>
      <c r="F42" s="52" t="s">
        <v>39</v>
      </c>
      <c r="G42" s="53">
        <v>78</v>
      </c>
      <c r="H42" s="67">
        <v>1</v>
      </c>
      <c r="I42" s="54">
        <v>6</v>
      </c>
      <c r="J42" s="64">
        <v>192</v>
      </c>
      <c r="K42" s="65">
        <v>23</v>
      </c>
      <c r="L42" s="64">
        <v>287</v>
      </c>
      <c r="M42" s="65">
        <v>36</v>
      </c>
      <c r="N42" s="64">
        <v>365</v>
      </c>
      <c r="O42" s="65">
        <v>43</v>
      </c>
      <c r="P42" s="58">
        <f t="shared" si="0"/>
        <v>844</v>
      </c>
      <c r="Q42" s="59">
        <f t="shared" si="1"/>
        <v>102</v>
      </c>
      <c r="R42" s="60">
        <f t="shared" si="2"/>
        <v>102</v>
      </c>
      <c r="S42" s="61">
        <v>9</v>
      </c>
      <c r="T42" s="62">
        <f t="shared" si="3"/>
        <v>10.333333333333334</v>
      </c>
      <c r="U42" s="70">
        <v>996523</v>
      </c>
      <c r="V42" s="71">
        <v>78587</v>
      </c>
      <c r="W42" s="85">
        <v>2417</v>
      </c>
      <c r="X42" s="28"/>
    </row>
    <row r="43" spans="1:24" s="29" customFormat="1" ht="11.25">
      <c r="A43" s="31">
        <v>37</v>
      </c>
      <c r="B43" s="30"/>
      <c r="C43" s="49" t="s">
        <v>33</v>
      </c>
      <c r="D43" s="51" t="s">
        <v>34</v>
      </c>
      <c r="E43" s="63">
        <v>42377</v>
      </c>
      <c r="F43" s="52" t="s">
        <v>42</v>
      </c>
      <c r="G43" s="53">
        <v>49</v>
      </c>
      <c r="H43" s="67">
        <v>3</v>
      </c>
      <c r="I43" s="54">
        <v>11</v>
      </c>
      <c r="J43" s="64">
        <v>68</v>
      </c>
      <c r="K43" s="65">
        <v>9</v>
      </c>
      <c r="L43" s="64">
        <v>243</v>
      </c>
      <c r="M43" s="65">
        <v>35</v>
      </c>
      <c r="N43" s="64">
        <v>295</v>
      </c>
      <c r="O43" s="65">
        <v>42</v>
      </c>
      <c r="P43" s="58">
        <f t="shared" si="0"/>
        <v>606</v>
      </c>
      <c r="Q43" s="59">
        <f t="shared" si="1"/>
        <v>86</v>
      </c>
      <c r="R43" s="60">
        <f t="shared" si="2"/>
        <v>28.666666666666668</v>
      </c>
      <c r="S43" s="61">
        <v>12</v>
      </c>
      <c r="T43" s="62">
        <f t="shared" si="3"/>
        <v>6.166666666666667</v>
      </c>
      <c r="U43" s="70">
        <v>80597.27</v>
      </c>
      <c r="V43" s="71">
        <v>10590</v>
      </c>
      <c r="W43" s="85">
        <v>2353</v>
      </c>
      <c r="X43" s="28"/>
    </row>
    <row r="44" spans="1:24" s="29" customFormat="1" ht="11.25">
      <c r="A44" s="31">
        <v>38</v>
      </c>
      <c r="B44" s="30"/>
      <c r="C44" s="49" t="s">
        <v>66</v>
      </c>
      <c r="D44" s="51" t="s">
        <v>67</v>
      </c>
      <c r="E44" s="63">
        <v>42426</v>
      </c>
      <c r="F44" s="52" t="s">
        <v>42</v>
      </c>
      <c r="G44" s="53">
        <v>69</v>
      </c>
      <c r="H44" s="67">
        <v>3</v>
      </c>
      <c r="I44" s="54">
        <v>4</v>
      </c>
      <c r="J44" s="64">
        <v>344</v>
      </c>
      <c r="K44" s="65">
        <v>38</v>
      </c>
      <c r="L44" s="64">
        <v>169</v>
      </c>
      <c r="M44" s="65">
        <v>18</v>
      </c>
      <c r="N44" s="64">
        <v>42</v>
      </c>
      <c r="O44" s="65">
        <v>5</v>
      </c>
      <c r="P44" s="58">
        <f t="shared" si="0"/>
        <v>555</v>
      </c>
      <c r="Q44" s="59">
        <f t="shared" si="1"/>
        <v>61</v>
      </c>
      <c r="R44" s="60">
        <f t="shared" si="2"/>
        <v>20.333333333333332</v>
      </c>
      <c r="S44" s="61">
        <v>87</v>
      </c>
      <c r="T44" s="62">
        <f t="shared" si="3"/>
        <v>-0.2988505747126437</v>
      </c>
      <c r="U44" s="70">
        <v>219671.13</v>
      </c>
      <c r="V44" s="71">
        <v>14232</v>
      </c>
      <c r="W44" s="85">
        <v>2431</v>
      </c>
      <c r="X44" s="28"/>
    </row>
    <row r="45" spans="1:24" s="29" customFormat="1" ht="11.25">
      <c r="A45" s="31">
        <v>39</v>
      </c>
      <c r="B45" s="27"/>
      <c r="C45" s="50" t="s">
        <v>51</v>
      </c>
      <c r="D45" s="55" t="s">
        <v>51</v>
      </c>
      <c r="E45" s="76">
        <v>42398</v>
      </c>
      <c r="F45" s="52" t="s">
        <v>38</v>
      </c>
      <c r="G45" s="56">
        <v>278</v>
      </c>
      <c r="H45" s="67">
        <v>1</v>
      </c>
      <c r="I45" s="54">
        <v>8</v>
      </c>
      <c r="J45" s="64">
        <v>160</v>
      </c>
      <c r="K45" s="65">
        <v>16</v>
      </c>
      <c r="L45" s="64">
        <v>180</v>
      </c>
      <c r="M45" s="65">
        <v>18</v>
      </c>
      <c r="N45" s="64">
        <v>160</v>
      </c>
      <c r="O45" s="65">
        <v>16</v>
      </c>
      <c r="P45" s="58">
        <f t="shared" si="0"/>
        <v>500</v>
      </c>
      <c r="Q45" s="59">
        <f t="shared" si="1"/>
        <v>50</v>
      </c>
      <c r="R45" s="60">
        <f t="shared" si="2"/>
        <v>50</v>
      </c>
      <c r="S45" s="61">
        <v>246</v>
      </c>
      <c r="T45" s="62">
        <f t="shared" si="3"/>
        <v>-0.7967479674796748</v>
      </c>
      <c r="U45" s="68">
        <v>4007946</v>
      </c>
      <c r="V45" s="69">
        <v>354737</v>
      </c>
      <c r="W45" s="85">
        <v>2409</v>
      </c>
      <c r="X45" s="28"/>
    </row>
    <row r="46" spans="1:24" s="29" customFormat="1" ht="11.25">
      <c r="A46" s="31">
        <v>40</v>
      </c>
      <c r="B46" s="30"/>
      <c r="C46" s="49" t="s">
        <v>30</v>
      </c>
      <c r="D46" s="51" t="s">
        <v>29</v>
      </c>
      <c r="E46" s="63">
        <v>42237</v>
      </c>
      <c r="F46" s="52" t="s">
        <v>42</v>
      </c>
      <c r="G46" s="53">
        <v>152</v>
      </c>
      <c r="H46" s="67">
        <v>1</v>
      </c>
      <c r="I46" s="54">
        <v>21</v>
      </c>
      <c r="J46" s="64">
        <v>18</v>
      </c>
      <c r="K46" s="65">
        <v>2</v>
      </c>
      <c r="L46" s="64">
        <v>18</v>
      </c>
      <c r="M46" s="65">
        <v>2</v>
      </c>
      <c r="N46" s="64">
        <v>18</v>
      </c>
      <c r="O46" s="65">
        <v>2</v>
      </c>
      <c r="P46" s="58">
        <f t="shared" si="0"/>
        <v>54</v>
      </c>
      <c r="Q46" s="59">
        <f t="shared" si="1"/>
        <v>6</v>
      </c>
      <c r="R46" s="60">
        <f t="shared" si="2"/>
        <v>6</v>
      </c>
      <c r="S46" s="61">
        <v>20</v>
      </c>
      <c r="T46" s="62">
        <f t="shared" si="3"/>
        <v>-0.7</v>
      </c>
      <c r="U46" s="70">
        <v>530590.28</v>
      </c>
      <c r="V46" s="71">
        <v>46062</v>
      </c>
      <c r="W46" s="85">
        <v>2248</v>
      </c>
      <c r="X46" s="28"/>
    </row>
    <row r="47" spans="1:28" ht="11.25">
      <c r="A47" s="104" t="s">
        <v>28</v>
      </c>
      <c r="B47" s="104"/>
      <c r="C47" s="104"/>
      <c r="D47" s="104"/>
      <c r="E47" s="104"/>
      <c r="F47" s="104"/>
      <c r="G47" s="104"/>
      <c r="H47" s="104"/>
      <c r="I47" s="104"/>
      <c r="J47" s="104"/>
      <c r="K47" s="104"/>
      <c r="L47" s="104"/>
      <c r="M47" s="104"/>
      <c r="N47" s="104"/>
      <c r="O47" s="104"/>
      <c r="P47" s="104"/>
      <c r="Q47" s="104"/>
      <c r="R47" s="104"/>
      <c r="S47" s="104"/>
      <c r="T47" s="104"/>
      <c r="U47" s="104"/>
      <c r="V47" s="104"/>
      <c r="X47" s="28"/>
      <c r="Y47" s="29"/>
      <c r="AB47" s="29"/>
    </row>
    <row r="48" spans="1:25" ht="11.25">
      <c r="A48" s="104"/>
      <c r="B48" s="104"/>
      <c r="C48" s="104"/>
      <c r="D48" s="104"/>
      <c r="E48" s="104"/>
      <c r="F48" s="104"/>
      <c r="G48" s="104"/>
      <c r="H48" s="104"/>
      <c r="I48" s="104"/>
      <c r="J48" s="104"/>
      <c r="K48" s="104"/>
      <c r="L48" s="104"/>
      <c r="M48" s="104"/>
      <c r="N48" s="104"/>
      <c r="O48" s="104"/>
      <c r="P48" s="104"/>
      <c r="Q48" s="104"/>
      <c r="R48" s="104"/>
      <c r="S48" s="104"/>
      <c r="T48" s="104"/>
      <c r="U48" s="104"/>
      <c r="V48" s="104"/>
      <c r="X48" s="28"/>
      <c r="Y48" s="29"/>
    </row>
    <row r="49" spans="1:22" ht="11.25">
      <c r="A49" s="104"/>
      <c r="B49" s="104"/>
      <c r="C49" s="104"/>
      <c r="D49" s="104"/>
      <c r="E49" s="104"/>
      <c r="F49" s="104"/>
      <c r="G49" s="104"/>
      <c r="H49" s="104"/>
      <c r="I49" s="104"/>
      <c r="J49" s="104"/>
      <c r="K49" s="104"/>
      <c r="L49" s="104"/>
      <c r="M49" s="104"/>
      <c r="N49" s="104"/>
      <c r="O49" s="104"/>
      <c r="P49" s="104"/>
      <c r="Q49" s="104"/>
      <c r="R49" s="104"/>
      <c r="S49" s="104"/>
      <c r="T49" s="104"/>
      <c r="U49" s="104"/>
      <c r="V49" s="104"/>
    </row>
    <row r="50" spans="1:22" ht="11.25">
      <c r="A50" s="104"/>
      <c r="B50" s="104"/>
      <c r="C50" s="104"/>
      <c r="D50" s="104"/>
      <c r="E50" s="104"/>
      <c r="F50" s="104"/>
      <c r="G50" s="104"/>
      <c r="H50" s="104"/>
      <c r="I50" s="104"/>
      <c r="J50" s="104"/>
      <c r="K50" s="104"/>
      <c r="L50" s="104"/>
      <c r="M50" s="104"/>
      <c r="N50" s="104"/>
      <c r="O50" s="104"/>
      <c r="P50" s="104"/>
      <c r="Q50" s="104"/>
      <c r="R50" s="104"/>
      <c r="S50" s="104"/>
      <c r="T50" s="104"/>
      <c r="U50" s="104"/>
      <c r="V50" s="104"/>
    </row>
    <row r="51" spans="1:22" ht="11.25">
      <c r="A51" s="104"/>
      <c r="B51" s="104"/>
      <c r="C51" s="104"/>
      <c r="D51" s="104"/>
      <c r="E51" s="104"/>
      <c r="F51" s="104"/>
      <c r="G51" s="104"/>
      <c r="H51" s="104"/>
      <c r="I51" s="104"/>
      <c r="J51" s="104"/>
      <c r="K51" s="104"/>
      <c r="L51" s="104"/>
      <c r="M51" s="104"/>
      <c r="N51" s="104"/>
      <c r="O51" s="104"/>
      <c r="P51" s="104"/>
      <c r="Q51" s="104"/>
      <c r="R51" s="104"/>
      <c r="S51" s="104"/>
      <c r="T51" s="104"/>
      <c r="U51" s="104"/>
      <c r="V51" s="104"/>
    </row>
  </sheetData>
  <sheetProtection formatCells="0" formatColumns="0" formatRows="0" insertColumns="0" insertRows="0" insertHyperlinks="0" deleteColumns="0" deleteRows="0" sort="0" autoFilter="0" pivotTables="0"/>
  <mergeCells count="11">
    <mergeCell ref="A47:V51"/>
    <mergeCell ref="B3:C3"/>
    <mergeCell ref="J4:K4"/>
    <mergeCell ref="L4:M4"/>
    <mergeCell ref="N4:O4"/>
    <mergeCell ref="P4:R4"/>
    <mergeCell ref="B1:C1"/>
    <mergeCell ref="B2:C2"/>
    <mergeCell ref="J1:W3"/>
    <mergeCell ref="U4:V4"/>
    <mergeCell ref="W4:W5"/>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2015-01-21T23:11:37Z</cp:lastPrinted>
  <dcterms:created xsi:type="dcterms:W3CDTF">2006-03-15T09:07:04Z</dcterms:created>
  <dcterms:modified xsi:type="dcterms:W3CDTF">2016-03-22T13:59:30Z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