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90" windowHeight="6060" tabRatio="666" activeTab="0"/>
  </bookViews>
  <sheets>
    <sheet name="12-14.2.2016 (hafta sonu) detay" sheetId="1" r:id="rId1"/>
  </sheets>
  <definedNames>
    <definedName name="_xlnm.Print_Area" localSheetId="0">'12-14.2.2016 (hafta sonu) detay'!#REF!</definedName>
  </definedNames>
  <calcPr fullCalcOnLoad="1"/>
</workbook>
</file>

<file path=xl/sharedStrings.xml><?xml version="1.0" encoding="utf-8"?>
<sst xmlns="http://schemas.openxmlformats.org/spreadsheetml/2006/main" count="174" uniqueCount="100">
  <si>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</si>
  <si>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</si>
  <si>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</si>
  <si>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</si>
  <si>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</si>
  <si>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</si>
  <si>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</si>
  <si>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</si>
  <si>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</si>
  <si>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</si>
  <si>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</si>
  <si>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KÜMÜLATİF</t>
  </si>
  <si>
    <t>FİLMİN ORİJİNAL ADI</t>
  </si>
  <si>
    <t>FİLMİN TÜRKÇE ADI</t>
  </si>
  <si>
    <t>VİZYON TARİHİ</t>
  </si>
  <si>
    <t>DAĞITIM</t>
  </si>
  <si>
    <t>KOPYA</t>
  </si>
  <si>
    <t>PERDE</t>
  </si>
  <si>
    <t>HAFTA</t>
  </si>
  <si>
    <t>HASILAT</t>
  </si>
  <si>
    <t>BİLET SATIŞ</t>
  </si>
  <si>
    <t>ORTALAMA
BİLET ADEDİ</t>
  </si>
  <si>
    <t>BİLET</t>
  </si>
  <si>
    <t>YENİ</t>
  </si>
  <si>
    <r>
      <t xml:space="preserve">HASILAT </t>
    </r>
    <r>
      <rPr>
        <b/>
        <sz val="7"/>
        <color indexed="10"/>
        <rFont val="Webdings"/>
        <family val="1"/>
      </rPr>
      <t>6</t>
    </r>
  </si>
  <si>
    <t>BİLET %</t>
  </si>
  <si>
    <t>TERKEDİLMİŞ</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</si>
  <si>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</si>
  <si>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</si>
  <si>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AÇLIK OYUNLARI: ALAYCI KUŞ - BÖLÜM 2</t>
  </si>
  <si>
    <t>THE HUNGER GAMES: MOCKINGJAY - PART 2</t>
  </si>
  <si>
    <t>PIRDİNO: SÜRPRİZ YUMURTA</t>
  </si>
  <si>
    <t>DÜĞÜN DERNEK 2: SÜNNET</t>
  </si>
  <si>
    <t>AZAP</t>
  </si>
  <si>
    <t>FROG KINGDOM</t>
  </si>
  <si>
    <t>KURBAĞA KRALLIĞI</t>
  </si>
  <si>
    <t>ÇILGIN DOSTLAR: KORKAK KAHRAMAN</t>
  </si>
  <si>
    <t>OPEN SEASON: SCARED SILLY</t>
  </si>
  <si>
    <t>NADİDE HAYAT</t>
  </si>
  <si>
    <t>STAR WARS: EPISODE VII - THE FORCE AWAKENS</t>
  </si>
  <si>
    <t>STAR WARS: GÜÇ UYANIYOR</t>
  </si>
  <si>
    <t>ERTUĞRUL 1890</t>
  </si>
  <si>
    <t>DELİBAL</t>
  </si>
  <si>
    <t>ALVIN VE SİNCAPLAR: YOL MACERASI</t>
  </si>
  <si>
    <t>ALVIN AND THE CHIPMUNKS: THE ROAD CHIP</t>
  </si>
  <si>
    <t>KOCAN KADAR KONUŞ: DİRİLİŞ</t>
  </si>
  <si>
    <t>AGENT F.O.X.</t>
  </si>
  <si>
    <t>SEVİMLİ TİLKİ</t>
  </si>
  <si>
    <t>THE HATEFUL EIGHT</t>
  </si>
  <si>
    <t>JOY</t>
  </si>
  <si>
    <t>THE BIG SHORT</t>
  </si>
  <si>
    <t>BÜYÜK AÇIK</t>
  </si>
  <si>
    <t>DİREN!</t>
  </si>
  <si>
    <t>IM LABYRINTH DES SCHWEIGENS</t>
  </si>
  <si>
    <t>LES SUFFRAGETTES</t>
  </si>
  <si>
    <t>UIP TURKEY</t>
  </si>
  <si>
    <t>WARNER BROS. TURKEY</t>
  </si>
  <si>
    <t>CHANTIER FILMS</t>
  </si>
  <si>
    <t>ÖZEN FİLM</t>
  </si>
  <si>
    <t>BİR FİLM</t>
  </si>
  <si>
    <t>MC FİLM</t>
  </si>
  <si>
    <t>M3 FİLM</t>
  </si>
  <si>
    <t>KARDEŞİM BENİM</t>
  </si>
  <si>
    <t>BİZANS OYUNLARI - GEYM OF BİZANS</t>
  </si>
  <si>
    <t>İYİ BİR DİNOZOR</t>
  </si>
  <si>
    <t>THE GOOD DINOSAUR</t>
  </si>
  <si>
    <t>YOUTH</t>
  </si>
  <si>
    <t>GENÇLİK</t>
  </si>
  <si>
    <t>NORM OF THE NORTH</t>
  </si>
  <si>
    <t>KARLAR KRALI NORM</t>
  </si>
  <si>
    <t>ŞEVKAT YERİMDAR 2</t>
  </si>
  <si>
    <t>ÇILGIN İHTİYAR</t>
  </si>
  <si>
    <t>DIRTY GRANDPA</t>
  </si>
  <si>
    <t>THE REVENANT</t>
  </si>
  <si>
    <t>DİRİLİŞ</t>
  </si>
  <si>
    <t>DEDEMİN FİŞİ</t>
  </si>
  <si>
    <t>KÖSTEBEKGİLLER 2: GÖLGENİN TILSIMI</t>
  </si>
  <si>
    <t>HER ŞEY AŞKTAN</t>
  </si>
  <si>
    <t>SPOTLIGHT</t>
  </si>
  <si>
    <t>İFTARLIK GAZOZ</t>
  </si>
  <si>
    <t>ZOR SAATLER</t>
  </si>
  <si>
    <t>THE FINEST HOURS</t>
  </si>
  <si>
    <t>YALAN LABİRENTİ</t>
  </si>
  <si>
    <t>YIP MAN 3</t>
  </si>
  <si>
    <t>IP MAN 3</t>
  </si>
  <si>
    <t>CAROL</t>
  </si>
  <si>
    <t>TEMEL İLE DURSUN İSTANBUL'DA</t>
  </si>
  <si>
    <t>HEP YEK</t>
  </si>
  <si>
    <t>KÖTÜ KEDİ ŞERAFETTİN</t>
  </si>
  <si>
    <t>12 - 14 ŞUBAT 2016 / 7. VİZYON HAFTASI</t>
  </si>
  <si>
    <t>DÜNYANIN EN GÜZEL KOKUSU</t>
  </si>
  <si>
    <t>LOUDER THAN BOMBS</t>
  </si>
  <si>
    <t>SESSİZ ÇIĞLIK</t>
  </si>
  <si>
    <t>HESAPTA AŞK</t>
  </si>
  <si>
    <t>MEL-UN</t>
  </si>
  <si>
    <t>AŞKIN SEÇİMİ</t>
  </si>
  <si>
    <t>THE CHOICE</t>
  </si>
  <si>
    <t>DEADPOOL</t>
  </si>
  <si>
    <t>THE DANISH GIRL</t>
  </si>
  <si>
    <t>DANİMARKALI KIZ</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</si>
</sst>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RY&quot;_);\(#,##0\ &quot;TRY&quot;\)"/>
    <numFmt numFmtId="165" formatCode="#,##0\ &quot;TRY&quot;_);[Red]\(#,##0\ &quot;TRY&quot;\)"/>
    <numFmt numFmtId="166" formatCode="#,##0.00\ &quot;TRY&quot;_);\(#,##0.00\ &quot;TRY&quot;\)"/>
    <numFmt numFmtId="167" formatCode="#,##0.00\ &quot;TRY&quot;_);[Red]\(#,##0.00\ &quot;TRY&quot;\)"/>
    <numFmt numFmtId="168" formatCode="_ * #,##0_)\ &quot;TRY&quot;_ ;_ * \(#,##0\)\ &quot;TRY&quot;_ ;_ * &quot;-&quot;_)\ &quot;TRY&quot;_ ;_ @_ "/>
    <numFmt numFmtId="169" formatCode="_ * #,##0_)\ _T_R_Y_ ;_ * \(#,##0\)\ _T_R_Y_ ;_ * &quot;-&quot;_)\ _T_R_Y_ ;_ @_ "/>
    <numFmt numFmtId="170" formatCode="_ * #,##0.00_)\ &quot;TRY&quot;_ ;_ * \(#,##0.00\)\ &quot;TRY&quot;_ ;_ * &quot;-&quot;??_)\ &quot;TRY&quot;_ ;_ @_ "/>
    <numFmt numFmtId="171" formatCode="_ * #,##0.00_)\ _T_R_Y_ ;_ * \(#,##0.00\)\ _T_R_Y_ ;_ * &quot;-&quot;??_)\ _T_R_Y_ ;_ @_ "/>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4">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63"/>
      <name val="Calibri"/>
      <family val="2"/>
    </font>
    <font>
      <b/>
      <sz val="7"/>
      <color indexed="63"/>
      <name val="Calibri"/>
      <family val="2"/>
    </font>
    <font>
      <b/>
      <sz val="7"/>
      <color indexed="9"/>
      <name val="Calibri"/>
      <family val="2"/>
    </font>
    <font>
      <b/>
      <sz val="7"/>
      <color indexed="57"/>
      <name val="Calibri"/>
      <family val="2"/>
    </font>
    <font>
      <sz val="7"/>
      <color indexed="23"/>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color indexed="63"/>
      </left>
      <right>
        <color indexed="63"/>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0" fontId="1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24" borderId="0" applyNumberFormat="0" applyBorder="0" applyAlignment="0" applyProtection="0"/>
    <xf numFmtId="203"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7" fillId="0" borderId="0">
      <alignment/>
      <protection/>
    </xf>
    <xf numFmtId="0" fontId="0" fillId="0" borderId="0">
      <alignment/>
      <protection/>
    </xf>
    <xf numFmtId="203" fontId="0" fillId="0" borderId="0">
      <alignment/>
      <protection/>
    </xf>
    <xf numFmtId="0" fontId="47" fillId="0" borderId="0">
      <alignment/>
      <protection/>
    </xf>
    <xf numFmtId="203" fontId="47" fillId="0" borderId="0">
      <alignment/>
      <protection/>
    </xf>
    <xf numFmtId="203" fontId="47" fillId="0" borderId="0">
      <alignment/>
      <protection/>
    </xf>
    <xf numFmtId="203" fontId="47" fillId="0" borderId="0">
      <alignment/>
      <protection/>
    </xf>
    <xf numFmtId="203" fontId="47" fillId="0" borderId="0">
      <alignment/>
      <protection/>
    </xf>
    <xf numFmtId="0" fontId="0" fillId="0" borderId="0">
      <alignment/>
      <protection/>
    </xf>
    <xf numFmtId="0" fontId="0" fillId="0" borderId="0">
      <alignment/>
      <protection/>
    </xf>
    <xf numFmtId="203" fontId="47" fillId="0" borderId="0">
      <alignment/>
      <protection/>
    </xf>
    <xf numFmtId="203" fontId="47" fillId="0" borderId="0">
      <alignment/>
      <protection/>
    </xf>
    <xf numFmtId="0" fontId="47" fillId="0" borderId="0">
      <alignment/>
      <protection/>
    </xf>
    <xf numFmtId="0" fontId="0" fillId="0" borderId="0">
      <alignment/>
      <protection/>
    </xf>
    <xf numFmtId="203" fontId="0" fillId="0" borderId="0">
      <alignment/>
      <protection/>
    </xf>
    <xf numFmtId="203" fontId="47" fillId="0" borderId="0">
      <alignment/>
      <protection/>
    </xf>
    <xf numFmtId="203" fontId="47" fillId="0" borderId="0">
      <alignment/>
      <protection/>
    </xf>
    <xf numFmtId="0" fontId="0" fillId="25" borderId="8" applyNumberFormat="0" applyFont="0" applyAlignment="0" applyProtection="0"/>
    <xf numFmtId="0" fontId="61" fillId="26" borderId="0" applyNumberFormat="0" applyBorder="0" applyAlignment="0" applyProtection="0"/>
    <xf numFmtId="0" fontId="58" fillId="27" borderId="9">
      <alignment horizontal="center" vertical="center"/>
      <protection/>
    </xf>
    <xf numFmtId="178" fontId="0" fillId="0" borderId="0" applyFont="0" applyFill="0" applyBorder="0" applyAlignment="0" applyProtection="0"/>
    <xf numFmtId="176" fontId="0"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00" fontId="47" fillId="0" borderId="0" applyFont="0" applyFill="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4" fillId="35" borderId="0" xfId="0" applyFont="1" applyFill="1" applyAlignment="1">
      <alignment vertical="center"/>
    </xf>
    <xf numFmtId="0" fontId="64"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5"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5" fillId="34" borderId="0" xfId="0" applyFont="1" applyFill="1" applyBorder="1" applyAlignment="1" applyProtection="1">
      <alignment horizontal="center"/>
      <protection/>
    </xf>
    <xf numFmtId="0" fontId="66" fillId="35" borderId="11" xfId="0" applyFont="1" applyFill="1" applyBorder="1" applyAlignment="1">
      <alignment horizontal="center" vertical="center"/>
    </xf>
    <xf numFmtId="0" fontId="66" fillId="35" borderId="0" xfId="0" applyFont="1" applyFill="1" applyBorder="1" applyAlignment="1" applyProtection="1">
      <alignment vertical="center"/>
      <protection/>
    </xf>
    <xf numFmtId="0" fontId="67" fillId="35" borderId="0" xfId="0" applyFont="1" applyFill="1" applyBorder="1" applyAlignment="1" applyProtection="1">
      <alignment horizontal="left" vertical="center"/>
      <protection/>
    </xf>
    <xf numFmtId="2" fontId="66"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5" fillId="36" borderId="12" xfId="0" applyNumberFormat="1" applyFont="1" applyFill="1" applyBorder="1" applyAlignment="1" applyProtection="1">
      <alignment horizontal="center" wrapText="1"/>
      <protection locked="0"/>
    </xf>
    <xf numFmtId="179" fontId="68" fillId="36" borderId="12" xfId="43" applyFont="1" applyFill="1" applyBorder="1" applyAlignment="1" applyProtection="1">
      <alignment horizontal="center"/>
      <protection locked="0"/>
    </xf>
    <xf numFmtId="0" fontId="68" fillId="36" borderId="12" xfId="0" applyFont="1" applyFill="1" applyBorder="1" applyAlignment="1" applyProtection="1">
      <alignment horizontal="center"/>
      <protection locked="0"/>
    </xf>
    <xf numFmtId="2" fontId="65" fillId="36" borderId="13" xfId="0" applyNumberFormat="1" applyFont="1" applyFill="1" applyBorder="1" applyAlignment="1" applyProtection="1">
      <alignment horizontal="center" vertical="center"/>
      <protection/>
    </xf>
    <xf numFmtId="179" fontId="68" fillId="36" borderId="13" xfId="43" applyFont="1" applyFill="1" applyBorder="1" applyAlignment="1" applyProtection="1">
      <alignment horizontal="center" vertical="center"/>
      <protection/>
    </xf>
    <xf numFmtId="0" fontId="68" fillId="36" borderId="13" xfId="0" applyNumberFormat="1" applyFont="1" applyFill="1" applyBorder="1" applyAlignment="1" applyProtection="1">
      <alignment horizontal="center" vertical="center" textRotation="90"/>
      <protection locked="0"/>
    </xf>
    <xf numFmtId="4" fontId="68" fillId="36" borderId="13" xfId="0" applyNumberFormat="1" applyFont="1" applyFill="1" applyBorder="1" applyAlignment="1" applyProtection="1">
      <alignment horizontal="center" vertical="center" wrapText="1"/>
      <protection/>
    </xf>
    <xf numFmtId="0" fontId="68" fillId="36" borderId="13" xfId="0" applyFont="1" applyFill="1" applyBorder="1" applyAlignment="1" applyProtection="1">
      <alignment horizontal="center" vertical="center"/>
      <protection/>
    </xf>
    <xf numFmtId="3" fontId="68" fillId="36" borderId="13" xfId="0" applyNumberFormat="1" applyFont="1" applyFill="1" applyBorder="1" applyAlignment="1" applyProtection="1">
      <alignment horizontal="center" vertical="center" wrapText="1"/>
      <protection/>
    </xf>
    <xf numFmtId="4" fontId="68" fillId="37" borderId="13" xfId="0" applyNumberFormat="1" applyFont="1" applyFill="1" applyBorder="1" applyAlignment="1" applyProtection="1">
      <alignment horizontal="center" vertical="center" wrapText="1"/>
      <protection/>
    </xf>
    <xf numFmtId="3" fontId="68" fillId="37" borderId="13" xfId="0" applyNumberFormat="1" applyFont="1" applyFill="1" applyBorder="1" applyAlignment="1" applyProtection="1">
      <alignment horizontal="center" vertical="center" wrapText="1"/>
      <protection/>
    </xf>
    <xf numFmtId="3" fontId="68"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9" fillId="0" borderId="11" xfId="0" applyNumberFormat="1" applyFont="1" applyFill="1" applyBorder="1" applyAlignment="1">
      <alignment vertical="center"/>
    </xf>
    <xf numFmtId="0" fontId="69" fillId="0" borderId="11" xfId="0" applyFont="1" applyFill="1" applyBorder="1" applyAlignment="1">
      <alignment vertical="center"/>
    </xf>
    <xf numFmtId="186" fontId="66" fillId="0" borderId="11" xfId="0" applyNumberFormat="1" applyFont="1" applyFill="1" applyBorder="1" applyAlignment="1">
      <alignment vertical="center"/>
    </xf>
    <xf numFmtId="0" fontId="66" fillId="0" borderId="11" xfId="0" applyNumberFormat="1" applyFont="1" applyFill="1" applyBorder="1" applyAlignment="1" applyProtection="1">
      <alignment vertical="center"/>
      <protection/>
    </xf>
    <xf numFmtId="0" fontId="66" fillId="0" borderId="11" xfId="0" applyFont="1" applyFill="1" applyBorder="1" applyAlignment="1">
      <alignment horizontal="center" vertical="center"/>
    </xf>
    <xf numFmtId="0" fontId="66" fillId="0" borderId="11" xfId="0" applyFont="1" applyFill="1" applyBorder="1" applyAlignment="1" applyProtection="1">
      <alignment horizontal="center" vertical="center"/>
      <protection/>
    </xf>
    <xf numFmtId="0" fontId="66" fillId="0" borderId="11" xfId="0" applyNumberFormat="1" applyFont="1" applyFill="1" applyBorder="1" applyAlignment="1" applyProtection="1">
      <alignment vertical="center"/>
      <protection locked="0"/>
    </xf>
    <xf numFmtId="1" fontId="66" fillId="0" borderId="11" xfId="0" applyNumberFormat="1" applyFont="1" applyFill="1" applyBorder="1" applyAlignment="1">
      <alignment horizontal="center" vertical="center"/>
    </xf>
    <xf numFmtId="186" fontId="70" fillId="0" borderId="11" xfId="0" applyNumberFormat="1" applyFont="1" applyFill="1" applyBorder="1" applyAlignment="1">
      <alignment vertical="center"/>
    </xf>
    <xf numFmtId="4" fontId="69" fillId="0" borderId="11" xfId="0" applyNumberFormat="1" applyFont="1" applyFill="1" applyBorder="1" applyAlignment="1">
      <alignment vertical="center"/>
    </xf>
    <xf numFmtId="3" fontId="69" fillId="0" borderId="11" xfId="0" applyNumberFormat="1" applyFont="1" applyFill="1" applyBorder="1" applyAlignment="1">
      <alignment vertical="center"/>
    </xf>
    <xf numFmtId="3" fontId="71" fillId="0" borderId="11" xfId="130" applyNumberFormat="1" applyFont="1" applyFill="1" applyBorder="1" applyAlignment="1" applyProtection="1">
      <alignment vertical="center"/>
      <protection/>
    </xf>
    <xf numFmtId="3" fontId="66" fillId="0" borderId="11" xfId="0" applyNumberFormat="1" applyFont="1" applyFill="1" applyBorder="1" applyAlignment="1">
      <alignment vertical="center"/>
    </xf>
    <xf numFmtId="9" fontId="71" fillId="0" borderId="11" xfId="132" applyNumberFormat="1" applyFont="1" applyFill="1" applyBorder="1" applyAlignment="1" applyProtection="1">
      <alignment vertical="center"/>
      <protection/>
    </xf>
    <xf numFmtId="185" fontId="66" fillId="0" borderId="11" xfId="0" applyNumberFormat="1" applyFont="1" applyFill="1" applyBorder="1" applyAlignment="1" applyProtection="1">
      <alignment horizontal="center" vertical="center"/>
      <protection/>
    </xf>
    <xf numFmtId="4" fontId="66" fillId="0" borderId="11" xfId="45" applyNumberFormat="1" applyFont="1" applyFill="1" applyBorder="1" applyAlignment="1">
      <alignment vertical="center"/>
    </xf>
    <xf numFmtId="3" fontId="66" fillId="0" borderId="11" xfId="45" applyNumberFormat="1" applyFont="1" applyFill="1" applyBorder="1" applyAlignment="1">
      <alignment vertical="center"/>
    </xf>
    <xf numFmtId="0" fontId="72" fillId="35" borderId="0" xfId="0" applyFont="1" applyFill="1" applyBorder="1" applyAlignment="1" applyProtection="1">
      <alignment horizontal="center" vertical="center"/>
      <protection/>
    </xf>
    <xf numFmtId="0" fontId="73" fillId="0" borderId="11" xfId="0" applyFont="1" applyFill="1" applyBorder="1" applyAlignment="1">
      <alignment horizontal="center" vertical="center"/>
    </xf>
    <xf numFmtId="4" fontId="66" fillId="0" borderId="11" xfId="45" applyNumberFormat="1" applyFont="1" applyFill="1" applyBorder="1" applyAlignment="1" applyProtection="1">
      <alignment vertical="center"/>
      <protection locked="0"/>
    </xf>
    <xf numFmtId="3" fontId="66" fillId="0" borderId="11" xfId="45" applyNumberFormat="1" applyFont="1" applyFill="1" applyBorder="1" applyAlignment="1" applyProtection="1">
      <alignment vertical="center"/>
      <protection locked="0"/>
    </xf>
    <xf numFmtId="4" fontId="66" fillId="0" borderId="11" xfId="43" applyNumberFormat="1" applyFont="1" applyFill="1" applyBorder="1" applyAlignment="1" applyProtection="1">
      <alignment vertical="center"/>
      <protection locked="0"/>
    </xf>
    <xf numFmtId="3" fontId="66" fillId="0" borderId="11" xfId="43" applyNumberFormat="1" applyFont="1" applyFill="1" applyBorder="1" applyAlignment="1" applyProtection="1">
      <alignment vertical="center"/>
      <protection locked="0"/>
    </xf>
    <xf numFmtId="4" fontId="66" fillId="0" borderId="11" xfId="43" applyNumberFormat="1" applyFont="1" applyFill="1" applyBorder="1" applyAlignment="1" applyProtection="1">
      <alignment horizontal="right" vertical="center"/>
      <protection locked="0"/>
    </xf>
    <xf numFmtId="3" fontId="66" fillId="0" borderId="11" xfId="43" applyNumberFormat="1" applyFont="1" applyFill="1" applyBorder="1" applyAlignment="1" applyProtection="1">
      <alignment horizontal="right" vertical="center"/>
      <protection locked="0"/>
    </xf>
    <xf numFmtId="4" fontId="66" fillId="0" borderId="11" xfId="66" applyNumberFormat="1" applyFont="1" applyFill="1" applyBorder="1" applyAlignment="1">
      <alignment vertical="center"/>
    </xf>
    <xf numFmtId="3" fontId="66" fillId="0" borderId="11" xfId="66" applyNumberFormat="1" applyFont="1" applyFill="1" applyBorder="1" applyAlignment="1">
      <alignment vertical="center"/>
    </xf>
    <xf numFmtId="185" fontId="66" fillId="0" borderId="11" xfId="0" applyNumberFormat="1" applyFont="1" applyFill="1" applyBorder="1" applyAlignment="1" applyProtection="1">
      <alignment horizontal="center" vertical="center"/>
      <protection locked="0"/>
    </xf>
    <xf numFmtId="185" fontId="64"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8" fillId="36" borderId="12" xfId="0" applyNumberFormat="1" applyFont="1" applyFill="1" applyBorder="1" applyAlignment="1" applyProtection="1">
      <alignment horizontal="center"/>
      <protection locked="0"/>
    </xf>
    <xf numFmtId="185" fontId="68"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0" fontId="68" fillId="36" borderId="14" xfId="0" applyFont="1" applyFill="1" applyBorder="1" applyAlignment="1">
      <alignment horizontal="center" vertical="center" wrapText="1"/>
    </xf>
    <xf numFmtId="0" fontId="72" fillId="35" borderId="11" xfId="0" applyFont="1" applyFill="1" applyBorder="1" applyAlignment="1">
      <alignment horizontal="center"/>
    </xf>
    <xf numFmtId="0" fontId="45" fillId="35" borderId="15" xfId="0" applyNumberFormat="1" applyFont="1" applyFill="1" applyBorder="1" applyAlignment="1" applyProtection="1">
      <alignment horizontal="center" vertical="center" wrapText="1"/>
      <protection locked="0"/>
    </xf>
    <xf numFmtId="0" fontId="68" fillId="36" borderId="16" xfId="0" applyFont="1" applyFill="1" applyBorder="1" applyAlignment="1">
      <alignment horizontal="center" vertical="center" wrapText="1"/>
    </xf>
    <xf numFmtId="0" fontId="68" fillId="36" borderId="14" xfId="0" applyFont="1" applyFill="1" applyBorder="1" applyAlignment="1">
      <alignment horizontal="center" vertical="center" wrapText="1"/>
    </xf>
    <xf numFmtId="0" fontId="68" fillId="37" borderId="16" xfId="0" applyFont="1" applyFill="1" applyBorder="1" applyAlignment="1">
      <alignment horizontal="center" vertical="center" wrapText="1"/>
    </xf>
    <xf numFmtId="0" fontId="68" fillId="37" borderId="14" xfId="0" applyFont="1" applyFill="1" applyBorder="1" applyAlignment="1">
      <alignment horizontal="center" vertical="center" wrapText="1"/>
    </xf>
    <xf numFmtId="0" fontId="68" fillId="37" borderId="17" xfId="0" applyFont="1" applyFill="1" applyBorder="1" applyAlignment="1">
      <alignment horizontal="center" vertical="center" wrapText="1"/>
    </xf>
    <xf numFmtId="0" fontId="46" fillId="35" borderId="0" xfId="0" applyNumberFormat="1" applyFont="1" applyFill="1" applyBorder="1" applyAlignment="1" applyProtection="1">
      <alignment horizontal="center" vertical="center" wrapText="1"/>
      <protection locked="0"/>
    </xf>
    <xf numFmtId="2" fontId="5" fillId="35" borderId="0" xfId="68"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5" xfId="0" applyFont="1" applyFill="1" applyBorder="1" applyAlignment="1">
      <alignment wrapText="1"/>
    </xf>
    <xf numFmtId="0" fontId="0" fillId="0" borderId="15" xfId="0" applyBorder="1" applyAlignment="1">
      <alignment wrapText="1"/>
    </xf>
    <xf numFmtId="0" fontId="68" fillId="37" borderId="12" xfId="0" applyFont="1" applyFill="1" applyBorder="1" applyAlignment="1">
      <alignment horizontal="center" vertical="center" wrapText="1"/>
    </xf>
    <xf numFmtId="3" fontId="68" fillId="37" borderId="12" xfId="0" applyNumberFormat="1" applyFont="1" applyFill="1" applyBorder="1" applyAlignment="1" applyProtection="1">
      <alignment horizontal="center" vertical="center" textRotation="90" wrapText="1"/>
      <protection/>
    </xf>
    <xf numFmtId="0" fontId="65" fillId="0" borderId="13" xfId="0" applyFont="1" applyBorder="1" applyAlignment="1">
      <alignment horizontal="center" vertical="center" textRotation="90" wrapText="1"/>
    </xf>
    <xf numFmtId="14" fontId="16" fillId="34" borderId="0" xfId="0" applyNumberFormat="1" applyFont="1" applyFill="1" applyBorder="1" applyAlignment="1" applyProtection="1">
      <alignment horizontal="left" vertical="center" wrapText="1"/>
      <protection/>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0]" xfId="42"/>
    <cellStyle name="Binlik Ayracı 2" xfId="43"/>
    <cellStyle name="Binlik Ayracı 2 2" xfId="44"/>
    <cellStyle name="Binlik Ayracı 2 2 2" xfId="45"/>
    <cellStyle name="Binlik Ayracı 2 3" xfId="46"/>
    <cellStyle name="Binlik Ayracı 2 3 2" xfId="47"/>
    <cellStyle name="Binlik Ayracı 2 4" xfId="48"/>
    <cellStyle name="Binlik Ayracı 3" xfId="49"/>
    <cellStyle name="Binlik Ayracı 4" xfId="50"/>
    <cellStyle name="Binlik Ayracı 4 2" xfId="51"/>
    <cellStyle name="Binlik Ayracı 5" xfId="52"/>
    <cellStyle name="Binlik Ayracı 6" xfId="53"/>
    <cellStyle name="Binlik Ayracı 6 2" xfId="54"/>
    <cellStyle name="Binlik Ayracı 7" xfId="55"/>
    <cellStyle name="Binlik Ayracı 7 2" xfId="56"/>
    <cellStyle name="Comma 2" xfId="57"/>
    <cellStyle name="Comma 2 2" xfId="58"/>
    <cellStyle name="Comma 2 3" xfId="59"/>
    <cellStyle name="Comma 2 3 2" xfId="60"/>
    <cellStyle name="Comma 4" xfId="61"/>
    <cellStyle name="Çıkış" xfId="62"/>
    <cellStyle name="Giriş" xfId="63"/>
    <cellStyle name="Hesaplama" xfId="64"/>
    <cellStyle name="İşaretli Hücre" xfId="65"/>
    <cellStyle name="İyi" xfId="66"/>
    <cellStyle name="Followed Hyperlink" xfId="67"/>
    <cellStyle name="Hyperlink" xfId="68"/>
    <cellStyle name="Köprü 2" xfId="69"/>
    <cellStyle name="Kötü" xfId="70"/>
    <cellStyle name="Normal 10" xfId="71"/>
    <cellStyle name="Normal 11" xfId="72"/>
    <cellStyle name="Normal 11 2" xfId="73"/>
    <cellStyle name="Normal 12" xfId="74"/>
    <cellStyle name="Normal 12 2" xfId="75"/>
    <cellStyle name="Normal 2" xfId="76"/>
    <cellStyle name="Normal 2 10 10" xfId="77"/>
    <cellStyle name="Normal 2 10 10 2" xfId="78"/>
    <cellStyle name="Normal 2 2" xfId="79"/>
    <cellStyle name="Normal 2 2 2" xfId="80"/>
    <cellStyle name="Normal 2 2 2 2" xfId="81"/>
    <cellStyle name="Normal 2 2 3" xfId="82"/>
    <cellStyle name="Normal 2 2 4" xfId="83"/>
    <cellStyle name="Normal 2 2 5" xfId="84"/>
    <cellStyle name="Normal 2 2 5 2" xfId="85"/>
    <cellStyle name="Normal 2 3" xfId="86"/>
    <cellStyle name="Normal 2 4" xfId="87"/>
    <cellStyle name="Normal 2 5" xfId="88"/>
    <cellStyle name="Normal 2 5 2" xfId="89"/>
    <cellStyle name="Normal 3" xfId="90"/>
    <cellStyle name="Normal 3 2" xfId="91"/>
    <cellStyle name="Normal 4" xfId="92"/>
    <cellStyle name="Normal 4 2" xfId="93"/>
    <cellStyle name="Normal 5" xfId="94"/>
    <cellStyle name="Normal 5 2" xfId="95"/>
    <cellStyle name="Normal 5 2 2" xfId="96"/>
    <cellStyle name="Normal 5 3" xfId="97"/>
    <cellStyle name="Normal 5 4" xfId="98"/>
    <cellStyle name="Normal 5 5" xfId="99"/>
    <cellStyle name="Normal 6" xfId="100"/>
    <cellStyle name="Normal 6 2" xfId="101"/>
    <cellStyle name="Normal 6 3" xfId="102"/>
    <cellStyle name="Normal 6 4" xfId="103"/>
    <cellStyle name="Normal 7" xfId="104"/>
    <cellStyle name="Normal 7 2" xfId="105"/>
    <cellStyle name="Normal 8" xfId="106"/>
    <cellStyle name="Normal 9" xfId="107"/>
    <cellStyle name="Not" xfId="108"/>
    <cellStyle name="Nötr" xfId="109"/>
    <cellStyle name="Onaylı" xfId="110"/>
    <cellStyle name="Currency" xfId="111"/>
    <cellStyle name="Currency [0]" xfId="112"/>
    <cellStyle name="ParaBirimi 2" xfId="113"/>
    <cellStyle name="ParaBirimi 3" xfId="114"/>
    <cellStyle name="Toplam" xfId="115"/>
    <cellStyle name="Uyarı Metni" xfId="116"/>
    <cellStyle name="Comma"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6"/>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D14" sqref="D14"/>
    </sheetView>
  </sheetViews>
  <sheetFormatPr defaultColWidth="4.57421875" defaultRowHeight="12.75"/>
  <cols>
    <col min="1" max="1" width="2.7109375" style="32" bestFit="1" customWidth="1"/>
    <col min="2" max="2" width="3.28125" style="2" bestFit="1" customWidth="1"/>
    <col min="3" max="3" width="26.421875" style="1" bestFit="1" customWidth="1"/>
    <col min="4" max="4" width="22.8515625" style="4" bestFit="1" customWidth="1"/>
    <col min="5" max="5" width="5.8515625" style="82" bestFit="1" customWidth="1"/>
    <col min="6" max="6" width="13.57421875" style="3" bestFit="1" customWidth="1"/>
    <col min="7" max="7" width="3.140625" style="33" bestFit="1" customWidth="1"/>
    <col min="8" max="8" width="3.140625" style="47" bestFit="1" customWidth="1"/>
    <col min="9" max="9" width="2.57421875" style="48" bestFit="1" customWidth="1"/>
    <col min="10" max="10" width="8.28125" style="5" bestFit="1" customWidth="1"/>
    <col min="11" max="11" width="6.7109375" style="6" bestFit="1" customWidth="1"/>
    <col min="12" max="12" width="8.28125" style="5" bestFit="1" customWidth="1"/>
    <col min="13" max="13" width="6.7109375" style="6" bestFit="1" customWidth="1"/>
    <col min="14" max="14" width="8.28125" style="7" bestFit="1" customWidth="1"/>
    <col min="15" max="15" width="6.7109375" style="8" bestFit="1" customWidth="1"/>
    <col min="16" max="16" width="8.28125" style="9" bestFit="1" customWidth="1"/>
    <col min="17" max="17" width="6.7109375" style="10" bestFit="1" customWidth="1"/>
    <col min="18" max="18" width="4.28125" style="11" bestFit="1" customWidth="1"/>
    <col min="19" max="19" width="5.57421875" style="12" bestFit="1" customWidth="1"/>
    <col min="20" max="20" width="4.00390625" style="13" bestFit="1" customWidth="1"/>
    <col min="21" max="21" width="9.00390625" style="7" bestFit="1" customWidth="1"/>
    <col min="22" max="22" width="6.7109375" style="14" bestFit="1" customWidth="1"/>
    <col min="23" max="23" width="3.8515625" style="66" customWidth="1"/>
    <col min="24" max="24" width="9.140625" style="1" bestFit="1" customWidth="1"/>
    <col min="25" max="25" width="5.57421875" style="1" bestFit="1" customWidth="1"/>
    <col min="26" max="16384" width="4.57421875" style="1" customWidth="1"/>
  </cols>
  <sheetData>
    <row r="1" spans="1:23" s="34" customFormat="1" ht="12.75">
      <c r="A1" s="15" t="s">
        <v>0</v>
      </c>
      <c r="B1" s="92" t="s">
        <v>6</v>
      </c>
      <c r="C1" s="92"/>
      <c r="D1" s="16"/>
      <c r="E1" s="77"/>
      <c r="F1" s="16"/>
      <c r="G1" s="17"/>
      <c r="H1" s="17"/>
      <c r="I1" s="17"/>
      <c r="J1" s="95" t="s">
        <v>3</v>
      </c>
      <c r="K1" s="96"/>
      <c r="L1" s="96"/>
      <c r="M1" s="96"/>
      <c r="N1" s="96"/>
      <c r="O1" s="96"/>
      <c r="P1" s="96"/>
      <c r="Q1" s="96"/>
      <c r="R1" s="96"/>
      <c r="S1" s="96"/>
      <c r="T1" s="96"/>
      <c r="U1" s="96"/>
      <c r="V1" s="96"/>
      <c r="W1" s="97"/>
    </row>
    <row r="2" spans="1:23" s="34" customFormat="1" ht="12.75">
      <c r="A2" s="15"/>
      <c r="B2" s="93" t="s">
        <v>2</v>
      </c>
      <c r="C2" s="94"/>
      <c r="D2" s="18"/>
      <c r="E2" s="78"/>
      <c r="F2" s="18"/>
      <c r="G2" s="19"/>
      <c r="H2" s="19"/>
      <c r="I2" s="20"/>
      <c r="J2" s="98"/>
      <c r="K2" s="98"/>
      <c r="L2" s="98"/>
      <c r="M2" s="98"/>
      <c r="N2" s="98"/>
      <c r="O2" s="98"/>
      <c r="P2" s="98"/>
      <c r="Q2" s="98"/>
      <c r="R2" s="98"/>
      <c r="S2" s="98"/>
      <c r="T2" s="98"/>
      <c r="U2" s="98"/>
      <c r="V2" s="98"/>
      <c r="W2" s="97"/>
    </row>
    <row r="3" spans="1:23" s="34" customFormat="1" ht="12">
      <c r="A3" s="15"/>
      <c r="B3" s="86" t="s">
        <v>89</v>
      </c>
      <c r="C3" s="86"/>
      <c r="D3" s="21"/>
      <c r="E3" s="79"/>
      <c r="F3" s="21"/>
      <c r="G3" s="22"/>
      <c r="H3" s="22"/>
      <c r="I3" s="22"/>
      <c r="J3" s="99"/>
      <c r="K3" s="99"/>
      <c r="L3" s="99"/>
      <c r="M3" s="99"/>
      <c r="N3" s="99"/>
      <c r="O3" s="99"/>
      <c r="P3" s="99"/>
      <c r="Q3" s="99"/>
      <c r="R3" s="99"/>
      <c r="S3" s="99"/>
      <c r="T3" s="99"/>
      <c r="U3" s="99"/>
      <c r="V3" s="99"/>
      <c r="W3" s="100"/>
    </row>
    <row r="4" spans="1:23" s="24" customFormat="1" ht="11.25">
      <c r="A4" s="23"/>
      <c r="B4" s="35"/>
      <c r="C4" s="36"/>
      <c r="D4" s="36"/>
      <c r="E4" s="80"/>
      <c r="F4" s="37"/>
      <c r="G4" s="37"/>
      <c r="H4" s="37"/>
      <c r="I4" s="37"/>
      <c r="J4" s="87" t="s">
        <v>7</v>
      </c>
      <c r="K4" s="88"/>
      <c r="L4" s="89" t="s">
        <v>8</v>
      </c>
      <c r="M4" s="90"/>
      <c r="N4" s="89" t="s">
        <v>9</v>
      </c>
      <c r="O4" s="90"/>
      <c r="P4" s="89" t="s">
        <v>10</v>
      </c>
      <c r="Q4" s="91"/>
      <c r="R4" s="91"/>
      <c r="S4" s="84"/>
      <c r="T4" s="84"/>
      <c r="U4" s="101" t="s">
        <v>11</v>
      </c>
      <c r="V4" s="101"/>
      <c r="W4" s="102" t="s">
        <v>27</v>
      </c>
    </row>
    <row r="5" spans="1:23" s="26" customFormat="1" ht="45.75">
      <c r="A5" s="25"/>
      <c r="B5" s="38"/>
      <c r="C5" s="39" t="s">
        <v>12</v>
      </c>
      <c r="D5" s="39" t="s">
        <v>13</v>
      </c>
      <c r="E5" s="81" t="s">
        <v>14</v>
      </c>
      <c r="F5" s="42" t="s">
        <v>15</v>
      </c>
      <c r="G5" s="40" t="s">
        <v>16</v>
      </c>
      <c r="H5" s="40" t="s">
        <v>17</v>
      </c>
      <c r="I5" s="40" t="s">
        <v>18</v>
      </c>
      <c r="J5" s="41" t="s">
        <v>19</v>
      </c>
      <c r="K5" s="43" t="s">
        <v>20</v>
      </c>
      <c r="L5" s="44" t="s">
        <v>19</v>
      </c>
      <c r="M5" s="45" t="s">
        <v>20</v>
      </c>
      <c r="N5" s="44" t="s">
        <v>19</v>
      </c>
      <c r="O5" s="45" t="s">
        <v>20</v>
      </c>
      <c r="P5" s="44" t="s">
        <v>24</v>
      </c>
      <c r="Q5" s="45" t="s">
        <v>20</v>
      </c>
      <c r="R5" s="46" t="s">
        <v>21</v>
      </c>
      <c r="S5" s="45" t="s">
        <v>22</v>
      </c>
      <c r="T5" s="46" t="s">
        <v>25</v>
      </c>
      <c r="U5" s="44" t="s">
        <v>19</v>
      </c>
      <c r="V5" s="45" t="s">
        <v>20</v>
      </c>
      <c r="W5" s="103"/>
    </row>
    <row r="6" ht="11.25">
      <c r="T6" s="62">
        <f>IF(S6&lt;&gt;0,-(S6-Q6)/S6,"")</f>
      </c>
    </row>
    <row r="7" spans="1:24" s="29" customFormat="1" ht="11.25">
      <c r="A7" s="31">
        <v>1</v>
      </c>
      <c r="B7" s="83" t="s">
        <v>23</v>
      </c>
      <c r="C7" s="50" t="s">
        <v>97</v>
      </c>
      <c r="D7" s="55" t="s">
        <v>97</v>
      </c>
      <c r="E7" s="76">
        <v>42412</v>
      </c>
      <c r="F7" s="52" t="s">
        <v>4</v>
      </c>
      <c r="G7" s="56">
        <v>243</v>
      </c>
      <c r="H7" s="67">
        <v>243</v>
      </c>
      <c r="I7" s="54">
        <v>1</v>
      </c>
      <c r="J7" s="64">
        <v>1233353.71</v>
      </c>
      <c r="K7" s="65">
        <v>90237</v>
      </c>
      <c r="L7" s="64">
        <v>1834609.61</v>
      </c>
      <c r="M7" s="65">
        <v>136870</v>
      </c>
      <c r="N7" s="64">
        <v>1612622.18</v>
      </c>
      <c r="O7" s="65">
        <v>121185</v>
      </c>
      <c r="P7" s="58">
        <f aca="true" t="shared" si="0" ref="P7:P38">J7+L7+N7</f>
        <v>4680585.5</v>
      </c>
      <c r="Q7" s="59">
        <f aca="true" t="shared" si="1" ref="Q7:Q38">K7+M7+O7</f>
        <v>348292</v>
      </c>
      <c r="R7" s="60">
        <f aca="true" t="shared" si="2" ref="R7:R51">Q7/H7</f>
        <v>1433.3004115226338</v>
      </c>
      <c r="S7" s="61"/>
      <c r="T7" s="62"/>
      <c r="U7" s="68">
        <v>4680585.5</v>
      </c>
      <c r="V7" s="69">
        <v>348292</v>
      </c>
      <c r="W7" s="85">
        <v>2408</v>
      </c>
      <c r="X7" s="28"/>
    </row>
    <row r="8" spans="1:24" s="29" customFormat="1" ht="11.25">
      <c r="A8" s="31">
        <v>2</v>
      </c>
      <c r="B8" s="30"/>
      <c r="C8" s="50" t="s">
        <v>75</v>
      </c>
      <c r="D8" s="55" t="s">
        <v>75</v>
      </c>
      <c r="E8" s="76">
        <v>42391</v>
      </c>
      <c r="F8" s="52" t="s">
        <v>55</v>
      </c>
      <c r="G8" s="56">
        <v>280</v>
      </c>
      <c r="H8" s="67">
        <v>304</v>
      </c>
      <c r="I8" s="54">
        <v>4</v>
      </c>
      <c r="J8" s="64">
        <v>288344</v>
      </c>
      <c r="K8" s="65">
        <v>24791</v>
      </c>
      <c r="L8" s="64">
        <v>724361</v>
      </c>
      <c r="M8" s="65">
        <v>61250</v>
      </c>
      <c r="N8" s="64">
        <v>1030546</v>
      </c>
      <c r="O8" s="65">
        <v>87366</v>
      </c>
      <c r="P8" s="58">
        <f t="shared" si="0"/>
        <v>2043251</v>
      </c>
      <c r="Q8" s="59">
        <f t="shared" si="1"/>
        <v>173407</v>
      </c>
      <c r="R8" s="60">
        <f t="shared" si="2"/>
        <v>570.4177631578947</v>
      </c>
      <c r="S8" s="61">
        <v>260414</v>
      </c>
      <c r="T8" s="62">
        <f>IF(S8&lt;&gt;0,-(S8-Q8)/S8,"")</f>
        <v>-0.3341103012894852</v>
      </c>
      <c r="U8" s="68">
        <v>20118520</v>
      </c>
      <c r="V8" s="69">
        <v>1760143</v>
      </c>
      <c r="W8" s="85">
        <v>2395</v>
      </c>
      <c r="X8" s="28"/>
    </row>
    <row r="9" spans="1:24" s="29" customFormat="1" ht="11.25">
      <c r="A9" s="31">
        <v>3</v>
      </c>
      <c r="B9" s="30"/>
      <c r="C9" s="49" t="s">
        <v>79</v>
      </c>
      <c r="D9" s="51" t="s">
        <v>79</v>
      </c>
      <c r="E9" s="63">
        <v>42398</v>
      </c>
      <c r="F9" s="52" t="s">
        <v>5</v>
      </c>
      <c r="G9" s="53">
        <v>307</v>
      </c>
      <c r="H9" s="67">
        <v>315</v>
      </c>
      <c r="I9" s="54">
        <v>3</v>
      </c>
      <c r="J9" s="64">
        <v>267357.32</v>
      </c>
      <c r="K9" s="65">
        <v>21398</v>
      </c>
      <c r="L9" s="64">
        <v>564827.94</v>
      </c>
      <c r="M9" s="65">
        <v>44102</v>
      </c>
      <c r="N9" s="64">
        <v>693884.48</v>
      </c>
      <c r="O9" s="65">
        <v>55840</v>
      </c>
      <c r="P9" s="58">
        <f t="shared" si="0"/>
        <v>1526069.74</v>
      </c>
      <c r="Q9" s="59">
        <f t="shared" si="1"/>
        <v>121340</v>
      </c>
      <c r="R9" s="60">
        <f t="shared" si="2"/>
        <v>385.2063492063492</v>
      </c>
      <c r="S9" s="61">
        <v>166022</v>
      </c>
      <c r="T9" s="62">
        <f>IF(S9&lt;&gt;0,-(S9-Q9)/S9,"")</f>
        <v>-0.26913300646902216</v>
      </c>
      <c r="U9" s="70">
        <v>8982524.32</v>
      </c>
      <c r="V9" s="71">
        <v>744854</v>
      </c>
      <c r="W9" s="85">
        <v>2397</v>
      </c>
      <c r="X9" s="28"/>
    </row>
    <row r="10" spans="1:24" s="29" customFormat="1" ht="11.25">
      <c r="A10" s="31">
        <v>4</v>
      </c>
      <c r="B10" s="30"/>
      <c r="C10" s="50" t="s">
        <v>88</v>
      </c>
      <c r="D10" s="55" t="s">
        <v>88</v>
      </c>
      <c r="E10" s="76">
        <v>42405</v>
      </c>
      <c r="F10" s="52" t="s">
        <v>55</v>
      </c>
      <c r="G10" s="56">
        <v>215</v>
      </c>
      <c r="H10" s="67">
        <v>218</v>
      </c>
      <c r="I10" s="54">
        <v>2</v>
      </c>
      <c r="J10" s="64">
        <v>201920</v>
      </c>
      <c r="K10" s="65">
        <v>15248</v>
      </c>
      <c r="L10" s="64">
        <v>384706</v>
      </c>
      <c r="M10" s="65">
        <v>29196</v>
      </c>
      <c r="N10" s="64">
        <v>430913</v>
      </c>
      <c r="O10" s="65">
        <v>33285</v>
      </c>
      <c r="P10" s="58">
        <f t="shared" si="0"/>
        <v>1017539</v>
      </c>
      <c r="Q10" s="59">
        <f t="shared" si="1"/>
        <v>77729</v>
      </c>
      <c r="R10" s="60">
        <f t="shared" si="2"/>
        <v>356.5550458715596</v>
      </c>
      <c r="S10" s="61">
        <v>121723</v>
      </c>
      <c r="T10" s="62">
        <f>IF(S10&lt;&gt;0,-(S10-Q10)/S10,"")</f>
        <v>-0.3614271748149487</v>
      </c>
      <c r="U10" s="68">
        <v>3438902</v>
      </c>
      <c r="V10" s="69">
        <v>268366</v>
      </c>
      <c r="W10" s="85">
        <v>2410</v>
      </c>
      <c r="X10" s="28"/>
    </row>
    <row r="11" spans="1:24" s="29" customFormat="1" ht="11.25">
      <c r="A11" s="31">
        <v>5</v>
      </c>
      <c r="B11" s="30"/>
      <c r="C11" s="49" t="s">
        <v>62</v>
      </c>
      <c r="D11" s="51" t="s">
        <v>62</v>
      </c>
      <c r="E11" s="63">
        <v>42384</v>
      </c>
      <c r="F11" s="52" t="s">
        <v>5</v>
      </c>
      <c r="G11" s="53">
        <v>340</v>
      </c>
      <c r="H11" s="67">
        <v>297</v>
      </c>
      <c r="I11" s="54">
        <v>5</v>
      </c>
      <c r="J11" s="64">
        <v>145972.8</v>
      </c>
      <c r="K11" s="65">
        <v>12760</v>
      </c>
      <c r="L11" s="64">
        <v>330525.08</v>
      </c>
      <c r="M11" s="65">
        <v>28543</v>
      </c>
      <c r="N11" s="64">
        <v>476710.46</v>
      </c>
      <c r="O11" s="65">
        <v>41105</v>
      </c>
      <c r="P11" s="58">
        <f t="shared" si="0"/>
        <v>953208.3400000001</v>
      </c>
      <c r="Q11" s="59">
        <f t="shared" si="1"/>
        <v>82408</v>
      </c>
      <c r="R11" s="60">
        <f t="shared" si="2"/>
        <v>277.46801346801345</v>
      </c>
      <c r="S11" s="61">
        <v>148823</v>
      </c>
      <c r="T11" s="62">
        <f>IF(S11&lt;&gt;0,-(S11-Q11)/S11,"")</f>
        <v>-0.4462683859349697</v>
      </c>
      <c r="U11" s="70">
        <v>22270950.18</v>
      </c>
      <c r="V11" s="71">
        <v>1984136</v>
      </c>
      <c r="W11" s="85">
        <v>2402</v>
      </c>
      <c r="X11" s="28"/>
    </row>
    <row r="12" spans="1:24" s="29" customFormat="1" ht="11.25">
      <c r="A12" s="31">
        <v>6</v>
      </c>
      <c r="B12" s="83" t="s">
        <v>23</v>
      </c>
      <c r="C12" s="49" t="s">
        <v>90</v>
      </c>
      <c r="D12" s="51" t="s">
        <v>90</v>
      </c>
      <c r="E12" s="63">
        <v>42412</v>
      </c>
      <c r="F12" s="52" t="s">
        <v>59</v>
      </c>
      <c r="G12" s="53">
        <v>220</v>
      </c>
      <c r="H12" s="67">
        <v>220</v>
      </c>
      <c r="I12" s="54">
        <v>1</v>
      </c>
      <c r="J12" s="64">
        <v>128512.7</v>
      </c>
      <c r="K12" s="65">
        <v>10475</v>
      </c>
      <c r="L12" s="64">
        <v>266692.24</v>
      </c>
      <c r="M12" s="65">
        <v>21510</v>
      </c>
      <c r="N12" s="64">
        <v>513104.8</v>
      </c>
      <c r="O12" s="65">
        <v>42060</v>
      </c>
      <c r="P12" s="58">
        <f t="shared" si="0"/>
        <v>908309.74</v>
      </c>
      <c r="Q12" s="59">
        <f t="shared" si="1"/>
        <v>74045</v>
      </c>
      <c r="R12" s="60">
        <f t="shared" si="2"/>
        <v>336.5681818181818</v>
      </c>
      <c r="S12" s="61"/>
      <c r="T12" s="62"/>
      <c r="U12" s="68">
        <v>908309.74</v>
      </c>
      <c r="V12" s="69">
        <v>74045</v>
      </c>
      <c r="W12" s="85">
        <v>2421</v>
      </c>
      <c r="X12" s="28"/>
    </row>
    <row r="13" spans="1:24" s="29" customFormat="1" ht="11.25">
      <c r="A13" s="31">
        <v>7</v>
      </c>
      <c r="B13" s="30"/>
      <c r="C13" s="49" t="s">
        <v>87</v>
      </c>
      <c r="D13" s="51" t="s">
        <v>87</v>
      </c>
      <c r="E13" s="63">
        <v>42405</v>
      </c>
      <c r="F13" s="52" t="s">
        <v>1</v>
      </c>
      <c r="G13" s="53">
        <v>200</v>
      </c>
      <c r="H13" s="67">
        <v>195</v>
      </c>
      <c r="I13" s="54">
        <v>2</v>
      </c>
      <c r="J13" s="64">
        <v>115303</v>
      </c>
      <c r="K13" s="65">
        <v>10393</v>
      </c>
      <c r="L13" s="64">
        <v>206712</v>
      </c>
      <c r="M13" s="65">
        <v>18089</v>
      </c>
      <c r="N13" s="64">
        <v>327311</v>
      </c>
      <c r="O13" s="65">
        <v>28609</v>
      </c>
      <c r="P13" s="58">
        <f t="shared" si="0"/>
        <v>649326</v>
      </c>
      <c r="Q13" s="59">
        <f t="shared" si="1"/>
        <v>57091</v>
      </c>
      <c r="R13" s="60">
        <f t="shared" si="2"/>
        <v>292.77435897435896</v>
      </c>
      <c r="S13" s="61">
        <v>100754</v>
      </c>
      <c r="T13" s="62">
        <f>IF(S13&lt;&gt;0,-(S13-Q13)/S13,"")</f>
        <v>-0.4333624471485003</v>
      </c>
      <c r="U13" s="72">
        <v>2433693</v>
      </c>
      <c r="V13" s="73">
        <v>214937</v>
      </c>
      <c r="W13" s="85">
        <v>2383</v>
      </c>
      <c r="X13" s="28"/>
    </row>
    <row r="14" spans="1:24" s="29" customFormat="1" ht="11.25">
      <c r="A14" s="31">
        <v>8</v>
      </c>
      <c r="B14" s="30"/>
      <c r="C14" s="50" t="s">
        <v>73</v>
      </c>
      <c r="D14" s="55" t="s">
        <v>74</v>
      </c>
      <c r="E14" s="76">
        <v>42391</v>
      </c>
      <c r="F14" s="52" t="s">
        <v>4</v>
      </c>
      <c r="G14" s="56">
        <v>136</v>
      </c>
      <c r="H14" s="67">
        <v>110</v>
      </c>
      <c r="I14" s="54">
        <v>4</v>
      </c>
      <c r="J14" s="64">
        <v>99326.64</v>
      </c>
      <c r="K14" s="65">
        <v>7068</v>
      </c>
      <c r="L14" s="64">
        <v>193396.5</v>
      </c>
      <c r="M14" s="65">
        <v>13166</v>
      </c>
      <c r="N14" s="64">
        <v>193779.3</v>
      </c>
      <c r="O14" s="65">
        <v>13333</v>
      </c>
      <c r="P14" s="58">
        <f t="shared" si="0"/>
        <v>486502.44</v>
      </c>
      <c r="Q14" s="59">
        <f t="shared" si="1"/>
        <v>33567</v>
      </c>
      <c r="R14" s="60">
        <f t="shared" si="2"/>
        <v>305.1545454545454</v>
      </c>
      <c r="S14" s="61">
        <v>69703</v>
      </c>
      <c r="T14" s="62">
        <f>IF(S14&lt;&gt;0,-(S14-Q14)/S14,"")</f>
        <v>-0.5184281881698062</v>
      </c>
      <c r="U14" s="68">
        <v>7306651.44</v>
      </c>
      <c r="V14" s="69">
        <v>524154</v>
      </c>
      <c r="W14" s="85">
        <v>2396</v>
      </c>
      <c r="X14" s="28"/>
    </row>
    <row r="15" spans="1:24" s="29" customFormat="1" ht="11.25">
      <c r="A15" s="31">
        <v>9</v>
      </c>
      <c r="B15" s="30"/>
      <c r="C15" s="50" t="s">
        <v>65</v>
      </c>
      <c r="D15" s="55" t="s">
        <v>64</v>
      </c>
      <c r="E15" s="76">
        <v>42384</v>
      </c>
      <c r="F15" s="52" t="s">
        <v>55</v>
      </c>
      <c r="G15" s="56">
        <v>193</v>
      </c>
      <c r="H15" s="67">
        <v>166</v>
      </c>
      <c r="I15" s="54">
        <v>5</v>
      </c>
      <c r="J15" s="64">
        <v>28991</v>
      </c>
      <c r="K15" s="65">
        <v>2485</v>
      </c>
      <c r="L15" s="64">
        <v>163072</v>
      </c>
      <c r="M15" s="65">
        <v>12561</v>
      </c>
      <c r="N15" s="64">
        <v>190282</v>
      </c>
      <c r="O15" s="65">
        <v>14808</v>
      </c>
      <c r="P15" s="58">
        <f t="shared" si="0"/>
        <v>382345</v>
      </c>
      <c r="Q15" s="59">
        <f t="shared" si="1"/>
        <v>29854</v>
      </c>
      <c r="R15" s="60">
        <f t="shared" si="2"/>
        <v>179.84337349397592</v>
      </c>
      <c r="S15" s="61">
        <v>86653</v>
      </c>
      <c r="T15" s="62">
        <f>IF(S15&lt;&gt;0,-(S15-Q15)/S15,"")</f>
        <v>-0.6554764405156198</v>
      </c>
      <c r="U15" s="68">
        <v>8663194</v>
      </c>
      <c r="V15" s="69">
        <v>692459</v>
      </c>
      <c r="W15" s="85">
        <v>1400</v>
      </c>
      <c r="X15" s="28"/>
    </row>
    <row r="16" spans="1:24" s="29" customFormat="1" ht="11.25">
      <c r="A16" s="31">
        <v>10</v>
      </c>
      <c r="B16" s="27"/>
      <c r="C16" s="50" t="s">
        <v>77</v>
      </c>
      <c r="D16" s="55" t="s">
        <v>77</v>
      </c>
      <c r="E16" s="76">
        <v>42398</v>
      </c>
      <c r="F16" s="52" t="s">
        <v>56</v>
      </c>
      <c r="G16" s="56">
        <v>278</v>
      </c>
      <c r="H16" s="67">
        <v>192</v>
      </c>
      <c r="I16" s="54">
        <v>3</v>
      </c>
      <c r="J16" s="64">
        <v>58694</v>
      </c>
      <c r="K16" s="65">
        <v>5139</v>
      </c>
      <c r="L16" s="64">
        <v>108936</v>
      </c>
      <c r="M16" s="65">
        <v>9434</v>
      </c>
      <c r="N16" s="64">
        <v>147849</v>
      </c>
      <c r="O16" s="65">
        <v>12909</v>
      </c>
      <c r="P16" s="58">
        <f t="shared" si="0"/>
        <v>315479</v>
      </c>
      <c r="Q16" s="59">
        <f t="shared" si="1"/>
        <v>27482</v>
      </c>
      <c r="R16" s="60">
        <f t="shared" si="2"/>
        <v>143.13541666666666</v>
      </c>
      <c r="S16" s="61">
        <v>70993</v>
      </c>
      <c r="T16" s="62">
        <f>IF(S16&lt;&gt;0,-(S16-Q16)/S16,"")</f>
        <v>-0.6128914118293353</v>
      </c>
      <c r="U16" s="68">
        <v>3719734</v>
      </c>
      <c r="V16" s="69">
        <v>326407</v>
      </c>
      <c r="W16" s="85">
        <v>2409</v>
      </c>
      <c r="X16" s="28"/>
    </row>
    <row r="17" spans="1:24" s="29" customFormat="1" ht="11.25">
      <c r="A17" s="31">
        <v>11</v>
      </c>
      <c r="B17" s="83" t="s">
        <v>23</v>
      </c>
      <c r="C17" s="49" t="s">
        <v>93</v>
      </c>
      <c r="D17" s="51" t="s">
        <v>93</v>
      </c>
      <c r="E17" s="63">
        <v>42412</v>
      </c>
      <c r="F17" s="52" t="s">
        <v>5</v>
      </c>
      <c r="G17" s="53">
        <v>171</v>
      </c>
      <c r="H17" s="67">
        <v>171</v>
      </c>
      <c r="I17" s="54">
        <v>1</v>
      </c>
      <c r="J17" s="64">
        <v>47965.26</v>
      </c>
      <c r="K17" s="65">
        <v>4025</v>
      </c>
      <c r="L17" s="64">
        <v>99197.3</v>
      </c>
      <c r="M17" s="65">
        <v>8110</v>
      </c>
      <c r="N17" s="64">
        <v>158477.04</v>
      </c>
      <c r="O17" s="65">
        <v>13003</v>
      </c>
      <c r="P17" s="58">
        <f t="shared" si="0"/>
        <v>305639.6</v>
      </c>
      <c r="Q17" s="59">
        <f t="shared" si="1"/>
        <v>25138</v>
      </c>
      <c r="R17" s="60">
        <f t="shared" si="2"/>
        <v>147.00584795321637</v>
      </c>
      <c r="S17" s="61"/>
      <c r="T17" s="62"/>
      <c r="U17" s="70">
        <v>305639.6</v>
      </c>
      <c r="V17" s="71">
        <v>25138</v>
      </c>
      <c r="W17" s="85">
        <v>2422</v>
      </c>
      <c r="X17" s="28"/>
    </row>
    <row r="18" spans="1:24" s="29" customFormat="1" ht="11.25">
      <c r="A18" s="31">
        <v>12</v>
      </c>
      <c r="B18" s="30"/>
      <c r="C18" s="49" t="s">
        <v>83</v>
      </c>
      <c r="D18" s="51" t="s">
        <v>84</v>
      </c>
      <c r="E18" s="63">
        <v>42405</v>
      </c>
      <c r="F18" s="52" t="s">
        <v>57</v>
      </c>
      <c r="G18" s="53">
        <v>78</v>
      </c>
      <c r="H18" s="67">
        <v>61</v>
      </c>
      <c r="I18" s="54">
        <v>2</v>
      </c>
      <c r="J18" s="64">
        <v>36952.5</v>
      </c>
      <c r="K18" s="65">
        <v>2840</v>
      </c>
      <c r="L18" s="64">
        <v>66484.5</v>
      </c>
      <c r="M18" s="65">
        <v>4910</v>
      </c>
      <c r="N18" s="64">
        <v>80732</v>
      </c>
      <c r="O18" s="65">
        <v>6005</v>
      </c>
      <c r="P18" s="58">
        <f t="shared" si="0"/>
        <v>184169</v>
      </c>
      <c r="Q18" s="59">
        <f t="shared" si="1"/>
        <v>13755</v>
      </c>
      <c r="R18" s="60">
        <f t="shared" si="2"/>
        <v>225.49180327868854</v>
      </c>
      <c r="S18" s="61">
        <v>34214</v>
      </c>
      <c r="T18" s="62">
        <f>IF(S18&lt;&gt;0,-(S18-Q18)/S18,"")</f>
        <v>-0.5979715905769568</v>
      </c>
      <c r="U18" s="70">
        <v>865231</v>
      </c>
      <c r="V18" s="71">
        <v>67390</v>
      </c>
      <c r="W18" s="85">
        <v>2417</v>
      </c>
      <c r="X18" s="28"/>
    </row>
    <row r="19" spans="1:24" s="29" customFormat="1" ht="11.25">
      <c r="A19" s="31">
        <v>13</v>
      </c>
      <c r="B19" s="83" t="s">
        <v>23</v>
      </c>
      <c r="C19" s="50" t="s">
        <v>98</v>
      </c>
      <c r="D19" s="55" t="s">
        <v>99</v>
      </c>
      <c r="E19" s="76">
        <v>42412</v>
      </c>
      <c r="F19" s="52" t="s">
        <v>55</v>
      </c>
      <c r="G19" s="56">
        <v>43</v>
      </c>
      <c r="H19" s="67">
        <v>43</v>
      </c>
      <c r="I19" s="54">
        <v>1</v>
      </c>
      <c r="J19" s="64">
        <v>35447</v>
      </c>
      <c r="K19" s="65">
        <v>2198</v>
      </c>
      <c r="L19" s="64">
        <v>52536</v>
      </c>
      <c r="M19" s="65">
        <v>3100</v>
      </c>
      <c r="N19" s="64">
        <v>49963</v>
      </c>
      <c r="O19" s="65">
        <v>3101</v>
      </c>
      <c r="P19" s="58">
        <f t="shared" si="0"/>
        <v>137946</v>
      </c>
      <c r="Q19" s="59">
        <f t="shared" si="1"/>
        <v>8399</v>
      </c>
      <c r="R19" s="60">
        <f t="shared" si="2"/>
        <v>195.32558139534885</v>
      </c>
      <c r="S19" s="61"/>
      <c r="T19" s="62"/>
      <c r="U19" s="68">
        <v>137946</v>
      </c>
      <c r="V19" s="69">
        <v>8399</v>
      </c>
      <c r="W19" s="85">
        <v>2425</v>
      </c>
      <c r="X19" s="28"/>
    </row>
    <row r="20" spans="1:24" s="29" customFormat="1" ht="11.25">
      <c r="A20" s="31">
        <v>14</v>
      </c>
      <c r="B20" s="30"/>
      <c r="C20" s="50" t="s">
        <v>44</v>
      </c>
      <c r="D20" s="55" t="s">
        <v>43</v>
      </c>
      <c r="E20" s="76">
        <v>42370</v>
      </c>
      <c r="F20" s="52" t="s">
        <v>4</v>
      </c>
      <c r="G20" s="56">
        <v>203</v>
      </c>
      <c r="H20" s="67">
        <v>36</v>
      </c>
      <c r="I20" s="54">
        <v>7</v>
      </c>
      <c r="J20" s="64">
        <v>4697</v>
      </c>
      <c r="K20" s="65">
        <v>334</v>
      </c>
      <c r="L20" s="64">
        <v>38123.12</v>
      </c>
      <c r="M20" s="65">
        <v>2677</v>
      </c>
      <c r="N20" s="64">
        <v>35947</v>
      </c>
      <c r="O20" s="65">
        <v>2794</v>
      </c>
      <c r="P20" s="58">
        <f t="shared" si="0"/>
        <v>78767.12</v>
      </c>
      <c r="Q20" s="59">
        <f t="shared" si="1"/>
        <v>5805</v>
      </c>
      <c r="R20" s="60">
        <f t="shared" si="2"/>
        <v>161.25</v>
      </c>
      <c r="S20" s="61">
        <v>14869</v>
      </c>
      <c r="T20" s="62">
        <f>IF(S20&lt;&gt;0,-(S20-Q20)/S20,"")</f>
        <v>-0.6095904230277759</v>
      </c>
      <c r="U20" s="68">
        <v>4659063.05</v>
      </c>
      <c r="V20" s="69">
        <v>383788</v>
      </c>
      <c r="W20" s="85">
        <v>2382</v>
      </c>
      <c r="X20" s="28"/>
    </row>
    <row r="21" spans="1:24" s="29" customFormat="1" ht="11.25">
      <c r="A21" s="31">
        <v>15</v>
      </c>
      <c r="B21" s="30"/>
      <c r="C21" s="49" t="s">
        <v>85</v>
      </c>
      <c r="D21" s="51" t="s">
        <v>85</v>
      </c>
      <c r="E21" s="63">
        <v>42405</v>
      </c>
      <c r="F21" s="52" t="s">
        <v>59</v>
      </c>
      <c r="G21" s="53">
        <v>41</v>
      </c>
      <c r="H21" s="67">
        <v>41</v>
      </c>
      <c r="I21" s="54">
        <v>2</v>
      </c>
      <c r="J21" s="64">
        <v>23259</v>
      </c>
      <c r="K21" s="65">
        <v>1376</v>
      </c>
      <c r="L21" s="64">
        <v>29625</v>
      </c>
      <c r="M21" s="65">
        <v>1704</v>
      </c>
      <c r="N21" s="64">
        <v>25784</v>
      </c>
      <c r="O21" s="65">
        <v>1683</v>
      </c>
      <c r="P21" s="58">
        <f t="shared" si="0"/>
        <v>78668</v>
      </c>
      <c r="Q21" s="59">
        <f t="shared" si="1"/>
        <v>4763</v>
      </c>
      <c r="R21" s="60">
        <f t="shared" si="2"/>
        <v>116.17073170731707</v>
      </c>
      <c r="S21" s="61">
        <v>9363</v>
      </c>
      <c r="T21" s="62">
        <f>IF(S21&lt;&gt;0,-(S21-Q21)/S21,"")</f>
        <v>-0.4912955249385881</v>
      </c>
      <c r="U21" s="68">
        <v>340202.87</v>
      </c>
      <c r="V21" s="69">
        <v>21727</v>
      </c>
      <c r="W21" s="85">
        <v>2407</v>
      </c>
      <c r="X21" s="28"/>
    </row>
    <row r="22" spans="1:24" s="29" customFormat="1" ht="11.25">
      <c r="A22" s="31">
        <v>16</v>
      </c>
      <c r="B22" s="30"/>
      <c r="C22" s="49" t="s">
        <v>68</v>
      </c>
      <c r="D22" s="51" t="s">
        <v>69</v>
      </c>
      <c r="E22" s="63">
        <v>42391</v>
      </c>
      <c r="F22" s="52" t="s">
        <v>5</v>
      </c>
      <c r="G22" s="53">
        <v>115</v>
      </c>
      <c r="H22" s="67">
        <v>52</v>
      </c>
      <c r="I22" s="54">
        <v>4</v>
      </c>
      <c r="J22" s="64">
        <v>8768.5</v>
      </c>
      <c r="K22" s="65">
        <v>1006</v>
      </c>
      <c r="L22" s="64">
        <v>32826.5</v>
      </c>
      <c r="M22" s="65">
        <v>2362</v>
      </c>
      <c r="N22" s="64">
        <v>37005</v>
      </c>
      <c r="O22" s="65">
        <v>2775</v>
      </c>
      <c r="P22" s="58">
        <f t="shared" si="0"/>
        <v>78600</v>
      </c>
      <c r="Q22" s="59">
        <f t="shared" si="1"/>
        <v>6143</v>
      </c>
      <c r="R22" s="60">
        <f t="shared" si="2"/>
        <v>118.13461538461539</v>
      </c>
      <c r="S22" s="61">
        <v>20849</v>
      </c>
      <c r="T22" s="62">
        <f>IF(S22&lt;&gt;0,-(S22-Q22)/S22,"")</f>
        <v>-0.7053575711065279</v>
      </c>
      <c r="U22" s="70">
        <v>1645510.42</v>
      </c>
      <c r="V22" s="71">
        <v>137215</v>
      </c>
      <c r="W22" s="85">
        <v>2398</v>
      </c>
      <c r="X22" s="28"/>
    </row>
    <row r="23" spans="1:24" s="29" customFormat="1" ht="11.25">
      <c r="A23" s="31">
        <v>17</v>
      </c>
      <c r="B23" s="27"/>
      <c r="C23" s="50" t="s">
        <v>78</v>
      </c>
      <c r="D23" s="55" t="s">
        <v>78</v>
      </c>
      <c r="E23" s="76">
        <v>42398</v>
      </c>
      <c r="F23" s="52" t="s">
        <v>56</v>
      </c>
      <c r="G23" s="56">
        <v>16</v>
      </c>
      <c r="H23" s="67">
        <v>14</v>
      </c>
      <c r="I23" s="54">
        <v>3</v>
      </c>
      <c r="J23" s="64">
        <v>14849</v>
      </c>
      <c r="K23" s="65">
        <v>783</v>
      </c>
      <c r="L23" s="64">
        <v>24804</v>
      </c>
      <c r="M23" s="65">
        <v>1226</v>
      </c>
      <c r="N23" s="64">
        <v>21086</v>
      </c>
      <c r="O23" s="65">
        <v>1052</v>
      </c>
      <c r="P23" s="58">
        <f t="shared" si="0"/>
        <v>60739</v>
      </c>
      <c r="Q23" s="59">
        <f t="shared" si="1"/>
        <v>3061</v>
      </c>
      <c r="R23" s="60">
        <f t="shared" si="2"/>
        <v>218.64285714285714</v>
      </c>
      <c r="S23" s="61">
        <v>4583</v>
      </c>
      <c r="T23" s="62">
        <f>IF(S23&lt;&gt;0,-(S23-Q23)/S23,"")</f>
        <v>-0.3320968797730744</v>
      </c>
      <c r="U23" s="68">
        <v>377388</v>
      </c>
      <c r="V23" s="69">
        <v>20869</v>
      </c>
      <c r="W23" s="85">
        <v>2415</v>
      </c>
      <c r="X23" s="28"/>
    </row>
    <row r="24" spans="1:24" s="29" customFormat="1" ht="11.25">
      <c r="A24" s="31">
        <v>18</v>
      </c>
      <c r="B24" s="83" t="s">
        <v>23</v>
      </c>
      <c r="C24" s="49" t="s">
        <v>96</v>
      </c>
      <c r="D24" s="51" t="s">
        <v>95</v>
      </c>
      <c r="E24" s="63">
        <v>42412</v>
      </c>
      <c r="F24" s="52" t="s">
        <v>5</v>
      </c>
      <c r="G24" s="53">
        <v>27</v>
      </c>
      <c r="H24" s="67">
        <v>27</v>
      </c>
      <c r="I24" s="54">
        <v>1</v>
      </c>
      <c r="J24" s="64">
        <v>11983.14</v>
      </c>
      <c r="K24" s="65">
        <v>749</v>
      </c>
      <c r="L24" s="64">
        <v>17722.5</v>
      </c>
      <c r="M24" s="65">
        <v>1106</v>
      </c>
      <c r="N24" s="64">
        <v>23373.5</v>
      </c>
      <c r="O24" s="65">
        <v>1530</v>
      </c>
      <c r="P24" s="58">
        <f t="shared" si="0"/>
        <v>53079.14</v>
      </c>
      <c r="Q24" s="59">
        <f t="shared" si="1"/>
        <v>3385</v>
      </c>
      <c r="R24" s="60">
        <f t="shared" si="2"/>
        <v>125.37037037037037</v>
      </c>
      <c r="S24" s="61"/>
      <c r="T24" s="62"/>
      <c r="U24" s="70">
        <v>53079.14</v>
      </c>
      <c r="V24" s="71">
        <v>3385</v>
      </c>
      <c r="W24" s="85">
        <v>2423</v>
      </c>
      <c r="X24" s="28"/>
    </row>
    <row r="25" spans="1:24" s="29" customFormat="1" ht="11.25">
      <c r="A25" s="31">
        <v>19</v>
      </c>
      <c r="B25" s="83" t="s">
        <v>23</v>
      </c>
      <c r="C25" s="49" t="s">
        <v>94</v>
      </c>
      <c r="D25" s="51" t="s">
        <v>94</v>
      </c>
      <c r="E25" s="63">
        <v>42412</v>
      </c>
      <c r="F25" s="52" t="s">
        <v>60</v>
      </c>
      <c r="G25" s="53">
        <v>71</v>
      </c>
      <c r="H25" s="67">
        <v>71</v>
      </c>
      <c r="I25" s="54">
        <v>1</v>
      </c>
      <c r="J25" s="64">
        <v>6658.5</v>
      </c>
      <c r="K25" s="65">
        <v>634</v>
      </c>
      <c r="L25" s="64">
        <v>15723</v>
      </c>
      <c r="M25" s="65">
        <v>1521</v>
      </c>
      <c r="N25" s="64">
        <v>25216</v>
      </c>
      <c r="O25" s="65">
        <v>2385</v>
      </c>
      <c r="P25" s="58">
        <f t="shared" si="0"/>
        <v>47597.5</v>
      </c>
      <c r="Q25" s="59">
        <f t="shared" si="1"/>
        <v>4540</v>
      </c>
      <c r="R25" s="60">
        <f t="shared" si="2"/>
        <v>63.943661971830984</v>
      </c>
      <c r="S25" s="61"/>
      <c r="T25" s="62"/>
      <c r="U25" s="70">
        <v>47597.5</v>
      </c>
      <c r="V25" s="71">
        <v>4540</v>
      </c>
      <c r="W25" s="85">
        <v>2432</v>
      </c>
      <c r="X25" s="28"/>
    </row>
    <row r="26" spans="1:24" s="29" customFormat="1" ht="11.25">
      <c r="A26" s="31">
        <v>20</v>
      </c>
      <c r="B26" s="30"/>
      <c r="C26" s="49" t="s">
        <v>63</v>
      </c>
      <c r="D26" s="51" t="s">
        <v>63</v>
      </c>
      <c r="E26" s="63">
        <v>42384</v>
      </c>
      <c r="F26" s="52" t="s">
        <v>5</v>
      </c>
      <c r="G26" s="53">
        <v>336</v>
      </c>
      <c r="H26" s="67">
        <v>23</v>
      </c>
      <c r="I26" s="54">
        <v>5</v>
      </c>
      <c r="J26" s="64">
        <v>7260</v>
      </c>
      <c r="K26" s="65">
        <v>867</v>
      </c>
      <c r="L26" s="64">
        <v>11368.5</v>
      </c>
      <c r="M26" s="65">
        <v>1338</v>
      </c>
      <c r="N26" s="64">
        <v>14730.5</v>
      </c>
      <c r="O26" s="65">
        <v>1704</v>
      </c>
      <c r="P26" s="58">
        <f t="shared" si="0"/>
        <v>33359</v>
      </c>
      <c r="Q26" s="59">
        <f t="shared" si="1"/>
        <v>3909</v>
      </c>
      <c r="R26" s="60">
        <f t="shared" si="2"/>
        <v>169.95652173913044</v>
      </c>
      <c r="S26" s="61">
        <v>22861</v>
      </c>
      <c r="T26" s="62">
        <f aca="true" t="shared" si="3" ref="T26:T38">IF(S26&lt;&gt;0,-(S26-Q26)/S26,"")</f>
        <v>-0.829010104544858</v>
      </c>
      <c r="U26" s="70">
        <v>6860235.96</v>
      </c>
      <c r="V26" s="71">
        <v>615630</v>
      </c>
      <c r="W26" s="85">
        <v>2392</v>
      </c>
      <c r="X26" s="28"/>
    </row>
    <row r="27" spans="1:24" s="29" customFormat="1" ht="11.25">
      <c r="A27" s="31">
        <v>21</v>
      </c>
      <c r="B27" s="27"/>
      <c r="C27" s="50" t="s">
        <v>76</v>
      </c>
      <c r="D27" s="55" t="s">
        <v>76</v>
      </c>
      <c r="E27" s="76">
        <v>42391</v>
      </c>
      <c r="F27" s="52" t="s">
        <v>56</v>
      </c>
      <c r="G27" s="56">
        <v>232</v>
      </c>
      <c r="H27" s="67">
        <v>51</v>
      </c>
      <c r="I27" s="54">
        <v>4</v>
      </c>
      <c r="J27" s="64">
        <v>1106</v>
      </c>
      <c r="K27" s="65">
        <v>121</v>
      </c>
      <c r="L27" s="64">
        <v>8169</v>
      </c>
      <c r="M27" s="65">
        <v>782</v>
      </c>
      <c r="N27" s="64">
        <v>10086</v>
      </c>
      <c r="O27" s="65">
        <v>976</v>
      </c>
      <c r="P27" s="58">
        <f t="shared" si="0"/>
        <v>19361</v>
      </c>
      <c r="Q27" s="59">
        <f t="shared" si="1"/>
        <v>1879</v>
      </c>
      <c r="R27" s="60">
        <f t="shared" si="2"/>
        <v>36.84313725490196</v>
      </c>
      <c r="S27" s="61">
        <v>18678</v>
      </c>
      <c r="T27" s="62">
        <f t="shared" si="3"/>
        <v>-0.899400364064675</v>
      </c>
      <c r="U27" s="68">
        <v>2351715</v>
      </c>
      <c r="V27" s="69">
        <v>216295</v>
      </c>
      <c r="W27" s="85">
        <v>2406</v>
      </c>
      <c r="X27" s="28"/>
    </row>
    <row r="28" spans="1:24" s="29" customFormat="1" ht="11.25">
      <c r="A28" s="31">
        <v>22</v>
      </c>
      <c r="B28" s="30"/>
      <c r="C28" s="50" t="s">
        <v>50</v>
      </c>
      <c r="D28" s="55" t="s">
        <v>51</v>
      </c>
      <c r="E28" s="76">
        <v>42377</v>
      </c>
      <c r="F28" s="52" t="s">
        <v>55</v>
      </c>
      <c r="G28" s="56">
        <v>39</v>
      </c>
      <c r="H28" s="67">
        <v>4</v>
      </c>
      <c r="I28" s="54">
        <v>6</v>
      </c>
      <c r="J28" s="64">
        <v>4892</v>
      </c>
      <c r="K28" s="65">
        <v>198</v>
      </c>
      <c r="L28" s="64">
        <v>7228</v>
      </c>
      <c r="M28" s="65">
        <v>276</v>
      </c>
      <c r="N28" s="64">
        <v>6709</v>
      </c>
      <c r="O28" s="65">
        <v>264</v>
      </c>
      <c r="P28" s="58">
        <f t="shared" si="0"/>
        <v>18829</v>
      </c>
      <c r="Q28" s="59">
        <f t="shared" si="1"/>
        <v>738</v>
      </c>
      <c r="R28" s="60">
        <f t="shared" si="2"/>
        <v>184.5</v>
      </c>
      <c r="S28" s="61">
        <v>1183</v>
      </c>
      <c r="T28" s="62">
        <f t="shared" si="3"/>
        <v>-0.37616229923922234</v>
      </c>
      <c r="U28" s="68">
        <v>879423</v>
      </c>
      <c r="V28" s="69">
        <v>53986</v>
      </c>
      <c r="W28" s="85">
        <v>2388</v>
      </c>
      <c r="X28" s="28"/>
    </row>
    <row r="29" spans="1:24" s="29" customFormat="1" ht="11.25">
      <c r="A29" s="31">
        <v>23</v>
      </c>
      <c r="B29" s="27"/>
      <c r="C29" s="50" t="s">
        <v>26</v>
      </c>
      <c r="D29" s="55" t="s">
        <v>26</v>
      </c>
      <c r="E29" s="76">
        <v>42139</v>
      </c>
      <c r="F29" s="52" t="s">
        <v>4</v>
      </c>
      <c r="G29" s="56">
        <v>63</v>
      </c>
      <c r="H29" s="67">
        <v>1</v>
      </c>
      <c r="I29" s="54">
        <v>10</v>
      </c>
      <c r="J29" s="64">
        <v>0</v>
      </c>
      <c r="K29" s="65">
        <v>0</v>
      </c>
      <c r="L29" s="64">
        <v>0</v>
      </c>
      <c r="M29" s="65">
        <v>0</v>
      </c>
      <c r="N29" s="64">
        <v>16702</v>
      </c>
      <c r="O29" s="65">
        <v>1400</v>
      </c>
      <c r="P29" s="58">
        <f t="shared" si="0"/>
        <v>16702</v>
      </c>
      <c r="Q29" s="59">
        <f t="shared" si="1"/>
        <v>1400</v>
      </c>
      <c r="R29" s="60">
        <f t="shared" si="2"/>
        <v>1400</v>
      </c>
      <c r="S29" s="61">
        <v>0</v>
      </c>
      <c r="T29" s="62">
        <f t="shared" si="3"/>
      </c>
      <c r="U29" s="68">
        <v>33044.5</v>
      </c>
      <c r="V29" s="69">
        <v>3230</v>
      </c>
      <c r="W29" s="85">
        <v>2136</v>
      </c>
      <c r="X29" s="28"/>
    </row>
    <row r="30" spans="1:24" s="29" customFormat="1" ht="11.25">
      <c r="A30" s="31">
        <v>24</v>
      </c>
      <c r="B30" s="30"/>
      <c r="C30" s="50" t="s">
        <v>81</v>
      </c>
      <c r="D30" s="55" t="s">
        <v>80</v>
      </c>
      <c r="E30" s="76">
        <v>42398</v>
      </c>
      <c r="F30" s="52" t="s">
        <v>55</v>
      </c>
      <c r="G30" s="56">
        <v>76</v>
      </c>
      <c r="H30" s="67">
        <v>7</v>
      </c>
      <c r="I30" s="54">
        <v>3</v>
      </c>
      <c r="J30" s="64">
        <v>4114</v>
      </c>
      <c r="K30" s="65">
        <v>231</v>
      </c>
      <c r="L30" s="64">
        <v>6810</v>
      </c>
      <c r="M30" s="65">
        <v>345</v>
      </c>
      <c r="N30" s="64">
        <v>5618</v>
      </c>
      <c r="O30" s="65">
        <v>292</v>
      </c>
      <c r="P30" s="58">
        <f t="shared" si="0"/>
        <v>16542</v>
      </c>
      <c r="Q30" s="59">
        <f t="shared" si="1"/>
        <v>868</v>
      </c>
      <c r="R30" s="60">
        <f t="shared" si="2"/>
        <v>124</v>
      </c>
      <c r="S30" s="61">
        <v>11239</v>
      </c>
      <c r="T30" s="62">
        <f t="shared" si="3"/>
        <v>-0.922768929620073</v>
      </c>
      <c r="U30" s="68">
        <v>838939</v>
      </c>
      <c r="V30" s="69">
        <v>53359</v>
      </c>
      <c r="W30" s="85">
        <v>2414</v>
      </c>
      <c r="X30" s="28"/>
    </row>
    <row r="31" spans="1:24" s="29" customFormat="1" ht="11.25">
      <c r="A31" s="31">
        <v>25</v>
      </c>
      <c r="B31" s="30"/>
      <c r="C31" s="49" t="s">
        <v>32</v>
      </c>
      <c r="D31" s="51" t="s">
        <v>32</v>
      </c>
      <c r="E31" s="63">
        <v>42342</v>
      </c>
      <c r="F31" s="52" t="s">
        <v>5</v>
      </c>
      <c r="G31" s="53">
        <v>362</v>
      </c>
      <c r="H31" s="67">
        <v>10</v>
      </c>
      <c r="I31" s="54">
        <v>11</v>
      </c>
      <c r="J31" s="64">
        <v>2278.5</v>
      </c>
      <c r="K31" s="65">
        <v>191</v>
      </c>
      <c r="L31" s="64">
        <v>4451</v>
      </c>
      <c r="M31" s="65">
        <v>361</v>
      </c>
      <c r="N31" s="64">
        <v>5791.5</v>
      </c>
      <c r="O31" s="65">
        <v>496</v>
      </c>
      <c r="P31" s="58">
        <f t="shared" si="0"/>
        <v>12521</v>
      </c>
      <c r="Q31" s="59">
        <f t="shared" si="1"/>
        <v>1048</v>
      </c>
      <c r="R31" s="60">
        <f t="shared" si="2"/>
        <v>104.8</v>
      </c>
      <c r="S31" s="61">
        <v>7426</v>
      </c>
      <c r="T31" s="62">
        <f t="shared" si="3"/>
        <v>-0.8588742256935092</v>
      </c>
      <c r="U31" s="70">
        <v>69366168.67</v>
      </c>
      <c r="V31" s="71">
        <v>6065700</v>
      </c>
      <c r="W31" s="85">
        <v>2332</v>
      </c>
      <c r="X31" s="28"/>
    </row>
    <row r="32" spans="1:24" s="29" customFormat="1" ht="11.25">
      <c r="A32" s="31">
        <v>26</v>
      </c>
      <c r="B32" s="30"/>
      <c r="C32" s="49" t="s">
        <v>48</v>
      </c>
      <c r="D32" s="51" t="s">
        <v>48</v>
      </c>
      <c r="E32" s="63">
        <v>42377</v>
      </c>
      <c r="F32" s="52" t="s">
        <v>1</v>
      </c>
      <c r="G32" s="53">
        <v>75</v>
      </c>
      <c r="H32" s="67">
        <v>2</v>
      </c>
      <c r="I32" s="54">
        <v>6</v>
      </c>
      <c r="J32" s="64">
        <v>2243</v>
      </c>
      <c r="K32" s="65">
        <v>113</v>
      </c>
      <c r="L32" s="64">
        <v>3540.5</v>
      </c>
      <c r="M32" s="65">
        <v>180</v>
      </c>
      <c r="N32" s="64">
        <v>2470.5</v>
      </c>
      <c r="O32" s="65">
        <v>138</v>
      </c>
      <c r="P32" s="58">
        <f t="shared" si="0"/>
        <v>8254</v>
      </c>
      <c r="Q32" s="59">
        <f t="shared" si="1"/>
        <v>431</v>
      </c>
      <c r="R32" s="60">
        <f t="shared" si="2"/>
        <v>215.5</v>
      </c>
      <c r="S32" s="61">
        <v>3235</v>
      </c>
      <c r="T32" s="62">
        <f t="shared" si="3"/>
        <v>-0.8667697063369397</v>
      </c>
      <c r="U32" s="72">
        <v>1994983.69</v>
      </c>
      <c r="V32" s="73">
        <v>138817</v>
      </c>
      <c r="W32" s="85">
        <v>2384</v>
      </c>
      <c r="X32" s="28"/>
    </row>
    <row r="33" spans="1:24" s="29" customFormat="1" ht="11.25">
      <c r="A33" s="31">
        <v>27</v>
      </c>
      <c r="B33" s="30"/>
      <c r="C33" s="50" t="s">
        <v>49</v>
      </c>
      <c r="D33" s="55" t="s">
        <v>49</v>
      </c>
      <c r="E33" s="76">
        <v>42377</v>
      </c>
      <c r="F33" s="52" t="s">
        <v>4</v>
      </c>
      <c r="G33" s="56">
        <v>51</v>
      </c>
      <c r="H33" s="67">
        <v>3</v>
      </c>
      <c r="I33" s="54">
        <v>6</v>
      </c>
      <c r="J33" s="64">
        <v>1955</v>
      </c>
      <c r="K33" s="65">
        <v>57</v>
      </c>
      <c r="L33" s="64">
        <v>3407</v>
      </c>
      <c r="M33" s="65">
        <v>101</v>
      </c>
      <c r="N33" s="64">
        <v>2695</v>
      </c>
      <c r="O33" s="65">
        <v>77</v>
      </c>
      <c r="P33" s="58">
        <f t="shared" si="0"/>
        <v>8057</v>
      </c>
      <c r="Q33" s="59">
        <f t="shared" si="1"/>
        <v>235</v>
      </c>
      <c r="R33" s="60">
        <f t="shared" si="2"/>
        <v>78.33333333333333</v>
      </c>
      <c r="S33" s="61">
        <v>457</v>
      </c>
      <c r="T33" s="62">
        <f t="shared" si="3"/>
        <v>-0.48577680525164113</v>
      </c>
      <c r="U33" s="68">
        <v>697714.58</v>
      </c>
      <c r="V33" s="69">
        <v>41743</v>
      </c>
      <c r="W33" s="85">
        <v>2389</v>
      </c>
      <c r="X33" s="28"/>
    </row>
    <row r="34" spans="1:24" s="29" customFormat="1" ht="11.25">
      <c r="A34" s="31">
        <v>28</v>
      </c>
      <c r="B34" s="30"/>
      <c r="C34" s="50" t="s">
        <v>39</v>
      </c>
      <c r="D34" s="55" t="s">
        <v>40</v>
      </c>
      <c r="E34" s="76">
        <v>42355</v>
      </c>
      <c r="F34" s="52" t="s">
        <v>55</v>
      </c>
      <c r="G34" s="56">
        <v>273</v>
      </c>
      <c r="H34" s="67">
        <v>6</v>
      </c>
      <c r="I34" s="54">
        <v>9</v>
      </c>
      <c r="J34" s="64">
        <v>1435</v>
      </c>
      <c r="K34" s="65">
        <v>41</v>
      </c>
      <c r="L34" s="64">
        <v>3325</v>
      </c>
      <c r="M34" s="65">
        <v>95</v>
      </c>
      <c r="N34" s="64">
        <v>3255</v>
      </c>
      <c r="O34" s="65">
        <v>93</v>
      </c>
      <c r="P34" s="58">
        <f t="shared" si="0"/>
        <v>8015</v>
      </c>
      <c r="Q34" s="59">
        <f t="shared" si="1"/>
        <v>229</v>
      </c>
      <c r="R34" s="60">
        <f t="shared" si="2"/>
        <v>38.166666666666664</v>
      </c>
      <c r="S34" s="61">
        <v>1427</v>
      </c>
      <c r="T34" s="62">
        <f t="shared" si="3"/>
        <v>-0.8395234758234057</v>
      </c>
      <c r="U34" s="68">
        <v>17162471</v>
      </c>
      <c r="V34" s="69">
        <v>1148857</v>
      </c>
      <c r="W34" s="85">
        <v>2362</v>
      </c>
      <c r="X34" s="28"/>
    </row>
    <row r="35" spans="1:24" s="29" customFormat="1" ht="11.25">
      <c r="A35" s="31">
        <v>29</v>
      </c>
      <c r="B35" s="27"/>
      <c r="C35" s="50" t="s">
        <v>42</v>
      </c>
      <c r="D35" s="55" t="s">
        <v>42</v>
      </c>
      <c r="E35" s="76">
        <v>42363</v>
      </c>
      <c r="F35" s="52" t="s">
        <v>56</v>
      </c>
      <c r="G35" s="56">
        <v>120</v>
      </c>
      <c r="H35" s="67">
        <v>6</v>
      </c>
      <c r="I35" s="54">
        <v>8</v>
      </c>
      <c r="J35" s="64">
        <v>849</v>
      </c>
      <c r="K35" s="65">
        <v>81</v>
      </c>
      <c r="L35" s="64">
        <v>2073</v>
      </c>
      <c r="M35" s="65">
        <v>194</v>
      </c>
      <c r="N35" s="64">
        <v>3053</v>
      </c>
      <c r="O35" s="65">
        <v>260</v>
      </c>
      <c r="P35" s="58">
        <f t="shared" si="0"/>
        <v>5975</v>
      </c>
      <c r="Q35" s="59">
        <f t="shared" si="1"/>
        <v>535</v>
      </c>
      <c r="R35" s="60">
        <f t="shared" si="2"/>
        <v>89.16666666666667</v>
      </c>
      <c r="S35" s="61">
        <v>5801</v>
      </c>
      <c r="T35" s="62">
        <f t="shared" si="3"/>
        <v>-0.907774521634201</v>
      </c>
      <c r="U35" s="68">
        <v>16784265</v>
      </c>
      <c r="V35" s="69">
        <v>1463212</v>
      </c>
      <c r="W35" s="85">
        <v>2377</v>
      </c>
      <c r="X35" s="28"/>
    </row>
    <row r="36" spans="1:24" s="29" customFormat="1" ht="11.25">
      <c r="A36" s="31">
        <v>30</v>
      </c>
      <c r="B36" s="30"/>
      <c r="C36" s="50" t="s">
        <v>45</v>
      </c>
      <c r="D36" s="55" t="s">
        <v>45</v>
      </c>
      <c r="E36" s="76">
        <v>42370</v>
      </c>
      <c r="F36" s="52" t="s">
        <v>55</v>
      </c>
      <c r="G36" s="56">
        <v>320</v>
      </c>
      <c r="H36" s="67">
        <v>4</v>
      </c>
      <c r="I36" s="54">
        <v>7</v>
      </c>
      <c r="J36" s="64">
        <v>836</v>
      </c>
      <c r="K36" s="65">
        <v>82</v>
      </c>
      <c r="L36" s="64">
        <v>1670</v>
      </c>
      <c r="M36" s="65">
        <v>166</v>
      </c>
      <c r="N36" s="64">
        <v>2337</v>
      </c>
      <c r="O36" s="65">
        <v>225</v>
      </c>
      <c r="P36" s="58">
        <f t="shared" si="0"/>
        <v>4843</v>
      </c>
      <c r="Q36" s="59">
        <f t="shared" si="1"/>
        <v>473</v>
      </c>
      <c r="R36" s="60">
        <f t="shared" si="2"/>
        <v>118.25</v>
      </c>
      <c r="S36" s="61">
        <v>14231</v>
      </c>
      <c r="T36" s="62">
        <f t="shared" si="3"/>
        <v>-0.9667627011453869</v>
      </c>
      <c r="U36" s="68">
        <v>15885356</v>
      </c>
      <c r="V36" s="69">
        <v>1329901</v>
      </c>
      <c r="W36" s="85">
        <v>2378</v>
      </c>
      <c r="X36" s="28"/>
    </row>
    <row r="37" spans="1:24" s="29" customFormat="1" ht="11.25">
      <c r="A37" s="31">
        <v>31</v>
      </c>
      <c r="B37" s="30"/>
      <c r="C37" s="49" t="s">
        <v>70</v>
      </c>
      <c r="D37" s="51" t="s">
        <v>70</v>
      </c>
      <c r="E37" s="63">
        <v>42391</v>
      </c>
      <c r="F37" s="52" t="s">
        <v>60</v>
      </c>
      <c r="G37" s="53">
        <v>115</v>
      </c>
      <c r="H37" s="67">
        <v>11</v>
      </c>
      <c r="I37" s="54">
        <v>4</v>
      </c>
      <c r="J37" s="64">
        <v>931</v>
      </c>
      <c r="K37" s="65">
        <v>91</v>
      </c>
      <c r="L37" s="64">
        <v>1527</v>
      </c>
      <c r="M37" s="65">
        <v>145</v>
      </c>
      <c r="N37" s="64">
        <v>2179</v>
      </c>
      <c r="O37" s="65">
        <v>200</v>
      </c>
      <c r="P37" s="58">
        <f t="shared" si="0"/>
        <v>4637</v>
      </c>
      <c r="Q37" s="59">
        <f t="shared" si="1"/>
        <v>436</v>
      </c>
      <c r="R37" s="60">
        <f t="shared" si="2"/>
        <v>39.63636363636363</v>
      </c>
      <c r="S37" s="61">
        <v>3198</v>
      </c>
      <c r="T37" s="62">
        <f t="shared" si="3"/>
        <v>-0.8636647904940588</v>
      </c>
      <c r="U37" s="70">
        <v>640797.8200000001</v>
      </c>
      <c r="V37" s="71">
        <v>65917</v>
      </c>
      <c r="W37" s="85">
        <v>2374</v>
      </c>
      <c r="X37" s="28"/>
    </row>
    <row r="38" spans="1:24" s="29" customFormat="1" ht="11.25">
      <c r="A38" s="31">
        <v>32</v>
      </c>
      <c r="B38" s="30"/>
      <c r="C38" s="49" t="s">
        <v>66</v>
      </c>
      <c r="D38" s="57" t="s">
        <v>67</v>
      </c>
      <c r="E38" s="63">
        <v>42384</v>
      </c>
      <c r="F38" s="52" t="s">
        <v>61</v>
      </c>
      <c r="G38" s="53">
        <v>10</v>
      </c>
      <c r="H38" s="67">
        <v>10</v>
      </c>
      <c r="I38" s="54">
        <v>4</v>
      </c>
      <c r="J38" s="64">
        <v>1100.99999999469</v>
      </c>
      <c r="K38" s="65">
        <v>51</v>
      </c>
      <c r="L38" s="64">
        <v>1467.00000004024</v>
      </c>
      <c r="M38" s="65">
        <v>65</v>
      </c>
      <c r="N38" s="64">
        <v>1968.99999997625</v>
      </c>
      <c r="O38" s="65">
        <v>91</v>
      </c>
      <c r="P38" s="58">
        <f t="shared" si="0"/>
        <v>4537.0000000111795</v>
      </c>
      <c r="Q38" s="59">
        <f t="shared" si="1"/>
        <v>207</v>
      </c>
      <c r="R38" s="60">
        <f t="shared" si="2"/>
        <v>20.7</v>
      </c>
      <c r="S38" s="61">
        <v>1016</v>
      </c>
      <c r="T38" s="62">
        <f t="shared" si="3"/>
        <v>-0.7962598425196851</v>
      </c>
      <c r="U38" s="70">
        <v>122432.6</v>
      </c>
      <c r="V38" s="71">
        <v>8792</v>
      </c>
      <c r="W38" s="85">
        <v>2403</v>
      </c>
      <c r="X38" s="28"/>
    </row>
    <row r="39" spans="1:24" s="29" customFormat="1" ht="11.25">
      <c r="A39" s="31">
        <v>33</v>
      </c>
      <c r="B39" s="83" t="s">
        <v>23</v>
      </c>
      <c r="C39" s="49" t="s">
        <v>91</v>
      </c>
      <c r="D39" s="57" t="s">
        <v>92</v>
      </c>
      <c r="E39" s="63">
        <v>42412</v>
      </c>
      <c r="F39" s="52" t="s">
        <v>61</v>
      </c>
      <c r="G39" s="53">
        <v>15</v>
      </c>
      <c r="H39" s="67">
        <v>15</v>
      </c>
      <c r="I39" s="54">
        <v>1</v>
      </c>
      <c r="J39" s="64">
        <v>738.500000013288</v>
      </c>
      <c r="K39" s="65">
        <v>57</v>
      </c>
      <c r="L39" s="64">
        <v>1289.50000002608</v>
      </c>
      <c r="M39" s="65">
        <v>101</v>
      </c>
      <c r="N39" s="64">
        <v>1586.00000002139</v>
      </c>
      <c r="O39" s="65">
        <v>114</v>
      </c>
      <c r="P39" s="58">
        <f aca="true" t="shared" si="4" ref="P39:P51">J39+L39+N39</f>
        <v>3614.000000060758</v>
      </c>
      <c r="Q39" s="59">
        <f aca="true" t="shared" si="5" ref="Q39:Q51">K39+M39+O39</f>
        <v>272</v>
      </c>
      <c r="R39" s="60">
        <f t="shared" si="2"/>
        <v>18.133333333333333</v>
      </c>
      <c r="S39" s="61"/>
      <c r="T39" s="62"/>
      <c r="U39" s="70">
        <v>3614.000000060758</v>
      </c>
      <c r="V39" s="71">
        <v>272</v>
      </c>
      <c r="W39" s="85">
        <v>2424</v>
      </c>
      <c r="X39" s="28"/>
    </row>
    <row r="40" spans="1:24" s="29" customFormat="1" ht="11.25">
      <c r="A40" s="31">
        <v>34</v>
      </c>
      <c r="B40" s="30"/>
      <c r="C40" s="49" t="s">
        <v>54</v>
      </c>
      <c r="D40" s="51" t="s">
        <v>52</v>
      </c>
      <c r="E40" s="63">
        <v>42384</v>
      </c>
      <c r="F40" s="52" t="s">
        <v>59</v>
      </c>
      <c r="G40" s="53">
        <v>15</v>
      </c>
      <c r="H40" s="67">
        <v>9</v>
      </c>
      <c r="I40" s="54">
        <v>5</v>
      </c>
      <c r="J40" s="64">
        <v>654</v>
      </c>
      <c r="K40" s="65">
        <v>110</v>
      </c>
      <c r="L40" s="64">
        <v>1772</v>
      </c>
      <c r="M40" s="65">
        <v>188</v>
      </c>
      <c r="N40" s="64">
        <v>1163</v>
      </c>
      <c r="O40" s="65">
        <v>125</v>
      </c>
      <c r="P40" s="58">
        <f t="shared" si="4"/>
        <v>3589</v>
      </c>
      <c r="Q40" s="59">
        <f t="shared" si="5"/>
        <v>423</v>
      </c>
      <c r="R40" s="60">
        <f t="shared" si="2"/>
        <v>47</v>
      </c>
      <c r="S40" s="61">
        <v>687</v>
      </c>
      <c r="T40" s="62">
        <f aca="true" t="shared" si="6" ref="T40:T51">IF(S40&lt;&gt;0,-(S40-Q40)/S40,"")</f>
        <v>-0.38427947598253276</v>
      </c>
      <c r="U40" s="68">
        <v>158389.77</v>
      </c>
      <c r="V40" s="69">
        <v>10929</v>
      </c>
      <c r="W40" s="85">
        <v>2394</v>
      </c>
      <c r="X40" s="28"/>
    </row>
    <row r="41" spans="1:24" s="29" customFormat="1" ht="11.25">
      <c r="A41" s="31">
        <v>35</v>
      </c>
      <c r="B41" s="30"/>
      <c r="C41" s="49" t="s">
        <v>86</v>
      </c>
      <c r="D41" s="51" t="s">
        <v>86</v>
      </c>
      <c r="E41" s="63">
        <v>42405</v>
      </c>
      <c r="F41" s="52" t="s">
        <v>58</v>
      </c>
      <c r="G41" s="53">
        <v>25</v>
      </c>
      <c r="H41" s="67">
        <v>9</v>
      </c>
      <c r="I41" s="54">
        <v>2</v>
      </c>
      <c r="J41" s="64">
        <v>391</v>
      </c>
      <c r="K41" s="65">
        <v>34</v>
      </c>
      <c r="L41" s="64">
        <v>962</v>
      </c>
      <c r="M41" s="65">
        <v>85</v>
      </c>
      <c r="N41" s="64">
        <v>1496</v>
      </c>
      <c r="O41" s="65">
        <v>141</v>
      </c>
      <c r="P41" s="58">
        <f t="shared" si="4"/>
        <v>2849</v>
      </c>
      <c r="Q41" s="59">
        <f t="shared" si="5"/>
        <v>260</v>
      </c>
      <c r="R41" s="60">
        <f t="shared" si="2"/>
        <v>28.88888888888889</v>
      </c>
      <c r="S41" s="61">
        <v>1373</v>
      </c>
      <c r="T41" s="62">
        <f t="shared" si="6"/>
        <v>-0.8106336489439184</v>
      </c>
      <c r="U41" s="74">
        <v>26434.5</v>
      </c>
      <c r="V41" s="75">
        <v>2470</v>
      </c>
      <c r="W41" s="85">
        <v>2419</v>
      </c>
      <c r="X41" s="28"/>
    </row>
    <row r="42" spans="1:24" s="29" customFormat="1" ht="11.25">
      <c r="A42" s="31">
        <v>36</v>
      </c>
      <c r="B42" s="30"/>
      <c r="C42" s="49" t="s">
        <v>72</v>
      </c>
      <c r="D42" s="51" t="s">
        <v>71</v>
      </c>
      <c r="E42" s="63">
        <v>42391</v>
      </c>
      <c r="F42" s="52" t="s">
        <v>1</v>
      </c>
      <c r="G42" s="53">
        <v>37</v>
      </c>
      <c r="H42" s="67">
        <v>1</v>
      </c>
      <c r="I42" s="54">
        <v>4</v>
      </c>
      <c r="J42" s="64">
        <v>619.5</v>
      </c>
      <c r="K42" s="65">
        <v>33</v>
      </c>
      <c r="L42" s="64">
        <v>1759.5</v>
      </c>
      <c r="M42" s="65">
        <v>69</v>
      </c>
      <c r="N42" s="64">
        <v>293.5</v>
      </c>
      <c r="O42" s="65">
        <v>12</v>
      </c>
      <c r="P42" s="58">
        <f t="shared" si="4"/>
        <v>2672.5</v>
      </c>
      <c r="Q42" s="59">
        <f t="shared" si="5"/>
        <v>114</v>
      </c>
      <c r="R42" s="60">
        <f t="shared" si="2"/>
        <v>114</v>
      </c>
      <c r="S42" s="61">
        <v>714</v>
      </c>
      <c r="T42" s="62">
        <f t="shared" si="6"/>
        <v>-0.8403361344537815</v>
      </c>
      <c r="U42" s="72">
        <v>357658.16</v>
      </c>
      <c r="V42" s="73">
        <v>21173</v>
      </c>
      <c r="W42" s="85">
        <v>2405</v>
      </c>
      <c r="X42" s="28"/>
    </row>
    <row r="43" spans="1:24" s="29" customFormat="1" ht="11.25">
      <c r="A43" s="31">
        <v>37</v>
      </c>
      <c r="B43" s="30"/>
      <c r="C43" s="49" t="s">
        <v>38</v>
      </c>
      <c r="D43" s="51" t="s">
        <v>38</v>
      </c>
      <c r="E43" s="63">
        <v>42356</v>
      </c>
      <c r="F43" s="52" t="s">
        <v>5</v>
      </c>
      <c r="G43" s="53">
        <v>268</v>
      </c>
      <c r="H43" s="67">
        <v>1</v>
      </c>
      <c r="I43" s="54">
        <v>9</v>
      </c>
      <c r="J43" s="64">
        <v>615</v>
      </c>
      <c r="K43" s="65">
        <v>86</v>
      </c>
      <c r="L43" s="64">
        <v>771</v>
      </c>
      <c r="M43" s="65">
        <v>104</v>
      </c>
      <c r="N43" s="64">
        <v>827</v>
      </c>
      <c r="O43" s="65">
        <v>115</v>
      </c>
      <c r="P43" s="58">
        <f t="shared" si="4"/>
        <v>2213</v>
      </c>
      <c r="Q43" s="59">
        <f t="shared" si="5"/>
        <v>305</v>
      </c>
      <c r="R43" s="60">
        <f t="shared" si="2"/>
        <v>305</v>
      </c>
      <c r="S43" s="61">
        <v>70</v>
      </c>
      <c r="T43" s="62">
        <f t="shared" si="6"/>
        <v>3.357142857142857</v>
      </c>
      <c r="U43" s="70">
        <v>9353448.34</v>
      </c>
      <c r="V43" s="71">
        <v>767029</v>
      </c>
      <c r="W43" s="85">
        <v>2363</v>
      </c>
      <c r="X43" s="28"/>
    </row>
    <row r="44" spans="1:24" s="29" customFormat="1" ht="11.25">
      <c r="A44" s="31">
        <v>38</v>
      </c>
      <c r="B44" s="30"/>
      <c r="C44" s="49" t="s">
        <v>37</v>
      </c>
      <c r="D44" s="51" t="s">
        <v>36</v>
      </c>
      <c r="E44" s="63">
        <v>42356</v>
      </c>
      <c r="F44" s="52" t="s">
        <v>59</v>
      </c>
      <c r="G44" s="53">
        <v>149</v>
      </c>
      <c r="H44" s="67">
        <v>12</v>
      </c>
      <c r="I44" s="54">
        <v>9</v>
      </c>
      <c r="J44" s="64">
        <v>186</v>
      </c>
      <c r="K44" s="65">
        <v>21</v>
      </c>
      <c r="L44" s="64">
        <v>893</v>
      </c>
      <c r="M44" s="65">
        <v>101</v>
      </c>
      <c r="N44" s="64">
        <v>881</v>
      </c>
      <c r="O44" s="65">
        <v>99</v>
      </c>
      <c r="P44" s="58">
        <f t="shared" si="4"/>
        <v>1960</v>
      </c>
      <c r="Q44" s="59">
        <f t="shared" si="5"/>
        <v>221</v>
      </c>
      <c r="R44" s="60">
        <f t="shared" si="2"/>
        <v>18.416666666666668</v>
      </c>
      <c r="S44" s="61">
        <v>660</v>
      </c>
      <c r="T44" s="62">
        <f t="shared" si="6"/>
        <v>-0.6651515151515152</v>
      </c>
      <c r="U44" s="68">
        <v>1052248.5</v>
      </c>
      <c r="V44" s="69">
        <v>100566</v>
      </c>
      <c r="W44" s="85">
        <v>2367</v>
      </c>
      <c r="X44" s="28"/>
    </row>
    <row r="45" spans="1:24" s="29" customFormat="1" ht="11.25">
      <c r="A45" s="31">
        <v>39</v>
      </c>
      <c r="B45" s="30"/>
      <c r="C45" s="49" t="s">
        <v>53</v>
      </c>
      <c r="D45" s="57" t="s">
        <v>82</v>
      </c>
      <c r="E45" s="63">
        <v>42398</v>
      </c>
      <c r="F45" s="52" t="s">
        <v>61</v>
      </c>
      <c r="G45" s="53">
        <v>3</v>
      </c>
      <c r="H45" s="67">
        <v>7</v>
      </c>
      <c r="I45" s="54">
        <v>3</v>
      </c>
      <c r="J45" s="70">
        <v>593.999999992179</v>
      </c>
      <c r="K45" s="71">
        <v>42</v>
      </c>
      <c r="L45" s="70">
        <v>619.500000002806</v>
      </c>
      <c r="M45" s="71">
        <v>42</v>
      </c>
      <c r="N45" s="70">
        <v>705.999999991692</v>
      </c>
      <c r="O45" s="71">
        <v>47</v>
      </c>
      <c r="P45" s="58">
        <f t="shared" si="4"/>
        <v>1919.499999986677</v>
      </c>
      <c r="Q45" s="59">
        <f t="shared" si="5"/>
        <v>131</v>
      </c>
      <c r="R45" s="60">
        <f t="shared" si="2"/>
        <v>18.714285714285715</v>
      </c>
      <c r="S45" s="61">
        <v>565</v>
      </c>
      <c r="T45" s="62">
        <f t="shared" si="6"/>
        <v>-0.768141592920354</v>
      </c>
      <c r="U45" s="70">
        <v>29921</v>
      </c>
      <c r="V45" s="71">
        <v>2493</v>
      </c>
      <c r="W45" s="85">
        <v>2413</v>
      </c>
      <c r="X45" s="28"/>
    </row>
    <row r="46" spans="1:24" s="29" customFormat="1" ht="11.25">
      <c r="A46" s="31">
        <v>40</v>
      </c>
      <c r="B46" s="27"/>
      <c r="C46" s="50" t="s">
        <v>34</v>
      </c>
      <c r="D46" s="55" t="s">
        <v>35</v>
      </c>
      <c r="E46" s="76">
        <v>42349</v>
      </c>
      <c r="F46" s="52" t="s">
        <v>4</v>
      </c>
      <c r="G46" s="56">
        <v>173</v>
      </c>
      <c r="H46" s="67">
        <v>2</v>
      </c>
      <c r="I46" s="54">
        <v>9</v>
      </c>
      <c r="J46" s="64">
        <v>98</v>
      </c>
      <c r="K46" s="65">
        <v>14</v>
      </c>
      <c r="L46" s="64">
        <v>261</v>
      </c>
      <c r="M46" s="65">
        <v>37</v>
      </c>
      <c r="N46" s="64">
        <v>1439</v>
      </c>
      <c r="O46" s="65">
        <v>134</v>
      </c>
      <c r="P46" s="58">
        <f t="shared" si="4"/>
        <v>1798</v>
      </c>
      <c r="Q46" s="59">
        <f t="shared" si="5"/>
        <v>185</v>
      </c>
      <c r="R46" s="60">
        <f t="shared" si="2"/>
        <v>92.5</v>
      </c>
      <c r="S46" s="61">
        <v>252</v>
      </c>
      <c r="T46" s="62">
        <f t="shared" si="6"/>
        <v>-0.26587301587301587</v>
      </c>
      <c r="U46" s="68">
        <v>725129.24</v>
      </c>
      <c r="V46" s="69">
        <v>63587</v>
      </c>
      <c r="W46" s="85">
        <v>2359</v>
      </c>
      <c r="X46" s="28"/>
    </row>
    <row r="47" spans="1:24" s="29" customFormat="1" ht="11.25">
      <c r="A47" s="31">
        <v>41</v>
      </c>
      <c r="B47" s="27"/>
      <c r="C47" s="50" t="s">
        <v>30</v>
      </c>
      <c r="D47" s="55" t="s">
        <v>29</v>
      </c>
      <c r="E47" s="76">
        <v>42328</v>
      </c>
      <c r="F47" s="52" t="s">
        <v>4</v>
      </c>
      <c r="G47" s="56">
        <v>302</v>
      </c>
      <c r="H47" s="67">
        <v>1</v>
      </c>
      <c r="I47" s="54">
        <v>9</v>
      </c>
      <c r="J47" s="64">
        <v>0</v>
      </c>
      <c r="K47" s="65">
        <v>0</v>
      </c>
      <c r="L47" s="64">
        <v>0</v>
      </c>
      <c r="M47" s="65">
        <v>0</v>
      </c>
      <c r="N47" s="64">
        <v>1789.5</v>
      </c>
      <c r="O47" s="65">
        <v>100</v>
      </c>
      <c r="P47" s="58">
        <f t="shared" si="4"/>
        <v>1789.5</v>
      </c>
      <c r="Q47" s="59">
        <f t="shared" si="5"/>
        <v>100</v>
      </c>
      <c r="R47" s="60">
        <f t="shared" si="2"/>
        <v>100</v>
      </c>
      <c r="S47" s="61">
        <v>250</v>
      </c>
      <c r="T47" s="62">
        <f t="shared" si="6"/>
        <v>-0.6</v>
      </c>
      <c r="U47" s="68">
        <v>9665268.35</v>
      </c>
      <c r="V47" s="69">
        <v>744838</v>
      </c>
      <c r="W47" s="85">
        <v>2327</v>
      </c>
      <c r="X47" s="28"/>
    </row>
    <row r="48" spans="1:24" s="29" customFormat="1" ht="11.25">
      <c r="A48" s="31">
        <v>42</v>
      </c>
      <c r="B48" s="30"/>
      <c r="C48" s="49" t="s">
        <v>46</v>
      </c>
      <c r="D48" s="51" t="s">
        <v>47</v>
      </c>
      <c r="E48" s="63">
        <v>42377</v>
      </c>
      <c r="F48" s="52" t="s">
        <v>60</v>
      </c>
      <c r="G48" s="53">
        <v>49</v>
      </c>
      <c r="H48" s="67">
        <v>9</v>
      </c>
      <c r="I48" s="54">
        <v>6</v>
      </c>
      <c r="J48" s="64">
        <v>96</v>
      </c>
      <c r="K48" s="65">
        <v>10</v>
      </c>
      <c r="L48" s="64">
        <v>401</v>
      </c>
      <c r="M48" s="65">
        <v>44</v>
      </c>
      <c r="N48" s="64">
        <v>323</v>
      </c>
      <c r="O48" s="65">
        <v>36</v>
      </c>
      <c r="P48" s="58">
        <f t="shared" si="4"/>
        <v>820</v>
      </c>
      <c r="Q48" s="59">
        <f t="shared" si="5"/>
        <v>90</v>
      </c>
      <c r="R48" s="60">
        <f t="shared" si="2"/>
        <v>10</v>
      </c>
      <c r="S48" s="61">
        <v>373</v>
      </c>
      <c r="T48" s="62">
        <f t="shared" si="6"/>
        <v>-0.7587131367292225</v>
      </c>
      <c r="U48" s="70">
        <v>67196.27</v>
      </c>
      <c r="V48" s="71">
        <v>7998</v>
      </c>
      <c r="W48" s="85">
        <v>2353</v>
      </c>
      <c r="X48" s="28"/>
    </row>
    <row r="49" spans="1:24" s="29" customFormat="1" ht="11.25">
      <c r="A49" s="31">
        <v>43</v>
      </c>
      <c r="B49" s="30"/>
      <c r="C49" s="49" t="s">
        <v>41</v>
      </c>
      <c r="D49" s="51" t="s">
        <v>41</v>
      </c>
      <c r="E49" s="63">
        <v>42363</v>
      </c>
      <c r="F49" s="52" t="s">
        <v>5</v>
      </c>
      <c r="G49" s="53">
        <v>279</v>
      </c>
      <c r="H49" s="67">
        <v>3</v>
      </c>
      <c r="I49" s="54">
        <v>8</v>
      </c>
      <c r="J49" s="64">
        <v>0</v>
      </c>
      <c r="K49" s="65">
        <v>0</v>
      </c>
      <c r="L49" s="64">
        <v>256</v>
      </c>
      <c r="M49" s="65">
        <v>44</v>
      </c>
      <c r="N49" s="64">
        <v>142</v>
      </c>
      <c r="O49" s="65">
        <v>23</v>
      </c>
      <c r="P49" s="58">
        <f t="shared" si="4"/>
        <v>398</v>
      </c>
      <c r="Q49" s="59">
        <f t="shared" si="5"/>
        <v>67</v>
      </c>
      <c r="R49" s="60">
        <f t="shared" si="2"/>
        <v>22.333333333333332</v>
      </c>
      <c r="S49" s="61">
        <v>221</v>
      </c>
      <c r="T49" s="62">
        <f t="shared" si="6"/>
        <v>-0.6968325791855203</v>
      </c>
      <c r="U49" s="70">
        <v>4561252.77</v>
      </c>
      <c r="V49" s="71">
        <v>438189</v>
      </c>
      <c r="W49" s="85">
        <v>2376</v>
      </c>
      <c r="X49" s="28"/>
    </row>
    <row r="50" spans="1:24" s="29" customFormat="1" ht="11.25">
      <c r="A50" s="31">
        <v>44</v>
      </c>
      <c r="B50" s="30"/>
      <c r="C50" s="49" t="s">
        <v>33</v>
      </c>
      <c r="D50" s="51" t="s">
        <v>33</v>
      </c>
      <c r="E50" s="63">
        <v>42349</v>
      </c>
      <c r="F50" s="52" t="s">
        <v>60</v>
      </c>
      <c r="G50" s="53">
        <v>100</v>
      </c>
      <c r="H50" s="67">
        <v>1</v>
      </c>
      <c r="I50" s="54">
        <v>9</v>
      </c>
      <c r="J50" s="64">
        <v>34</v>
      </c>
      <c r="K50" s="65">
        <v>4</v>
      </c>
      <c r="L50" s="64">
        <v>42</v>
      </c>
      <c r="M50" s="65">
        <v>4</v>
      </c>
      <c r="N50" s="64">
        <v>137</v>
      </c>
      <c r="O50" s="65">
        <v>17</v>
      </c>
      <c r="P50" s="58">
        <f t="shared" si="4"/>
        <v>213</v>
      </c>
      <c r="Q50" s="59">
        <f t="shared" si="5"/>
        <v>25</v>
      </c>
      <c r="R50" s="60">
        <f t="shared" si="2"/>
        <v>25</v>
      </c>
      <c r="S50" s="61">
        <v>59</v>
      </c>
      <c r="T50" s="62">
        <f t="shared" si="6"/>
        <v>-0.576271186440678</v>
      </c>
      <c r="U50" s="70">
        <v>376611.66000000003</v>
      </c>
      <c r="V50" s="71">
        <v>38960</v>
      </c>
      <c r="W50" s="85">
        <v>2358</v>
      </c>
      <c r="X50" s="28"/>
    </row>
    <row r="51" spans="1:24" s="29" customFormat="1" ht="11.25">
      <c r="A51" s="31">
        <v>45</v>
      </c>
      <c r="B51" s="30"/>
      <c r="C51" s="49" t="s">
        <v>31</v>
      </c>
      <c r="D51" s="51" t="s">
        <v>31</v>
      </c>
      <c r="E51" s="63">
        <v>42328</v>
      </c>
      <c r="F51" s="52" t="s">
        <v>5</v>
      </c>
      <c r="G51" s="53">
        <v>180</v>
      </c>
      <c r="H51" s="67">
        <v>1</v>
      </c>
      <c r="I51" s="54">
        <v>12</v>
      </c>
      <c r="J51" s="64">
        <v>0</v>
      </c>
      <c r="K51" s="65">
        <v>0</v>
      </c>
      <c r="L51" s="64">
        <v>52.5</v>
      </c>
      <c r="M51" s="65">
        <v>7</v>
      </c>
      <c r="N51" s="64">
        <v>37.5</v>
      </c>
      <c r="O51" s="65">
        <v>5</v>
      </c>
      <c r="P51" s="58">
        <f t="shared" si="4"/>
        <v>90</v>
      </c>
      <c r="Q51" s="59">
        <f t="shared" si="5"/>
        <v>12</v>
      </c>
      <c r="R51" s="60">
        <f t="shared" si="2"/>
        <v>12</v>
      </c>
      <c r="S51" s="61">
        <v>30</v>
      </c>
      <c r="T51" s="62">
        <f t="shared" si="6"/>
        <v>-0.6</v>
      </c>
      <c r="U51" s="70">
        <v>1433334.59</v>
      </c>
      <c r="V51" s="71">
        <v>127125</v>
      </c>
      <c r="W51" s="85">
        <v>2341</v>
      </c>
      <c r="X51" s="28"/>
    </row>
    <row r="52" spans="1:28" ht="11.25">
      <c r="A52" s="104" t="s">
        <v>28</v>
      </c>
      <c r="B52" s="104"/>
      <c r="C52" s="104"/>
      <c r="D52" s="104"/>
      <c r="E52" s="104"/>
      <c r="F52" s="104"/>
      <c r="G52" s="104"/>
      <c r="H52" s="104"/>
      <c r="I52" s="104"/>
      <c r="J52" s="104"/>
      <c r="K52" s="104"/>
      <c r="L52" s="104"/>
      <c r="M52" s="104"/>
      <c r="N52" s="104"/>
      <c r="O52" s="104"/>
      <c r="P52" s="104"/>
      <c r="Q52" s="104"/>
      <c r="R52" s="104"/>
      <c r="S52" s="104"/>
      <c r="T52" s="104"/>
      <c r="U52" s="104"/>
      <c r="V52" s="104"/>
      <c r="X52" s="28"/>
      <c r="Y52" s="29"/>
      <c r="AB52" s="29"/>
    </row>
    <row r="53" spans="1:25" ht="11.25">
      <c r="A53" s="104"/>
      <c r="B53" s="104"/>
      <c r="C53" s="104"/>
      <c r="D53" s="104"/>
      <c r="E53" s="104"/>
      <c r="F53" s="104"/>
      <c r="G53" s="104"/>
      <c r="H53" s="104"/>
      <c r="I53" s="104"/>
      <c r="J53" s="104"/>
      <c r="K53" s="104"/>
      <c r="L53" s="104"/>
      <c r="M53" s="104"/>
      <c r="N53" s="104"/>
      <c r="O53" s="104"/>
      <c r="P53" s="104"/>
      <c r="Q53" s="104"/>
      <c r="R53" s="104"/>
      <c r="S53" s="104"/>
      <c r="T53" s="104"/>
      <c r="U53" s="104"/>
      <c r="V53" s="104"/>
      <c r="X53" s="28"/>
      <c r="Y53" s="29"/>
    </row>
    <row r="54" spans="1:22" ht="11.25">
      <c r="A54" s="104"/>
      <c r="B54" s="104"/>
      <c r="C54" s="104"/>
      <c r="D54" s="104"/>
      <c r="E54" s="104"/>
      <c r="F54" s="104"/>
      <c r="G54" s="104"/>
      <c r="H54" s="104"/>
      <c r="I54" s="104"/>
      <c r="J54" s="104"/>
      <c r="K54" s="104"/>
      <c r="L54" s="104"/>
      <c r="M54" s="104"/>
      <c r="N54" s="104"/>
      <c r="O54" s="104"/>
      <c r="P54" s="104"/>
      <c r="Q54" s="104"/>
      <c r="R54" s="104"/>
      <c r="S54" s="104"/>
      <c r="T54" s="104"/>
      <c r="U54" s="104"/>
      <c r="V54" s="104"/>
    </row>
    <row r="55" spans="1:22" ht="11.25">
      <c r="A55" s="104"/>
      <c r="B55" s="104"/>
      <c r="C55" s="104"/>
      <c r="D55" s="104"/>
      <c r="E55" s="104"/>
      <c r="F55" s="104"/>
      <c r="G55" s="104"/>
      <c r="H55" s="104"/>
      <c r="I55" s="104"/>
      <c r="J55" s="104"/>
      <c r="K55" s="104"/>
      <c r="L55" s="104"/>
      <c r="M55" s="104"/>
      <c r="N55" s="104"/>
      <c r="O55" s="104"/>
      <c r="P55" s="104"/>
      <c r="Q55" s="104"/>
      <c r="R55" s="104"/>
      <c r="S55" s="104"/>
      <c r="T55" s="104"/>
      <c r="U55" s="104"/>
      <c r="V55" s="104"/>
    </row>
    <row r="56" spans="1:22" ht="11.25">
      <c r="A56" s="104"/>
      <c r="B56" s="104"/>
      <c r="C56" s="104"/>
      <c r="D56" s="104"/>
      <c r="E56" s="104"/>
      <c r="F56" s="104"/>
      <c r="G56" s="104"/>
      <c r="H56" s="104"/>
      <c r="I56" s="104"/>
      <c r="J56" s="104"/>
      <c r="K56" s="104"/>
      <c r="L56" s="104"/>
      <c r="M56" s="104"/>
      <c r="N56" s="104"/>
      <c r="O56" s="104"/>
      <c r="P56" s="104"/>
      <c r="Q56" s="104"/>
      <c r="R56" s="104"/>
      <c r="S56" s="104"/>
      <c r="T56" s="104"/>
      <c r="U56" s="104"/>
      <c r="V56" s="104"/>
    </row>
  </sheetData>
  <sheetProtection formatCells="0" formatColumns="0" formatRows="0" insertColumns="0" insertRows="0" insertHyperlinks="0" deleteColumns="0" deleteRows="0" sort="0" autoFilter="0" pivotTables="0"/>
  <mergeCells count="11">
    <mergeCell ref="A52:V56"/>
    <mergeCell ref="B3:C3"/>
    <mergeCell ref="J4:K4"/>
    <mergeCell ref="L4:M4"/>
    <mergeCell ref="N4:O4"/>
    <mergeCell ref="P4:R4"/>
    <mergeCell ref="B1:C1"/>
    <mergeCell ref="B2:C2"/>
    <mergeCell ref="J1:W3"/>
    <mergeCell ref="U4:V4"/>
    <mergeCell ref="W4:W5"/>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Sadi Cilingir</cp:lastModifiedBy>
  <cp:lastPrinted>2015-01-21T23:11:37Z</cp:lastPrinted>
  <dcterms:created xsi:type="dcterms:W3CDTF">2006-03-15T09:07:04Z</dcterms:created>
  <dcterms:modified xsi:type="dcterms:W3CDTF">2016-02-15T20:43:01Z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