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120" windowWidth="15480" windowHeight="6240" tabRatio="666" activeTab="0"/>
  </bookViews>
  <sheets>
    <sheet name="29.1-4.2.2016 (hafta) detay" sheetId="1" r:id="rId1"/>
  </sheets>
  <definedNames>
    <definedName name="_xlnm.Print_Area" localSheetId="0">'29.1-4.2.2016 (hafta) detay'!#REF!</definedName>
  </definedNames>
  <calcPr fullCalcOnLoad="1"/>
</workbook>
</file>

<file path=xl/sharedStrings.xml><?xml version="1.0" encoding="utf-8"?>
<sst xmlns="http://schemas.openxmlformats.org/spreadsheetml/2006/main" count="197" uniqueCount="118">
  <si>
    <t xml:space="preserve"> </t>
  </si>
  <si>
    <t>PİNEMA</t>
  </si>
  <si>
    <t>http://www.antraktsinema.com</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</si>
  <si>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</si>
  <si>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TME</t>
  </si>
  <si>
    <t>LES VACANCES DU PETIT NICOLAS</t>
  </si>
  <si>
    <t>PITIRCIK TATİLDE</t>
  </si>
  <si>
    <t>MARS DAĞITIM</t>
  </si>
  <si>
    <t>Türkiye Haftalık Bilet Satışı ve Hasılat Raporu</t>
  </si>
  <si>
    <t>CUMA</t>
  </si>
  <si>
    <t>CUMARTESİ</t>
  </si>
  <si>
    <t>PAZAR</t>
  </si>
  <si>
    <t>HAFTA SONU TOPLAM</t>
  </si>
  <si>
    <t>HAFTALIK</t>
  </si>
  <si>
    <t>KÜMÜLATİF</t>
  </si>
  <si>
    <t>FİLMİN ORİJİNAL ADI</t>
  </si>
  <si>
    <t>FİLMİN TÜRKÇE ADI</t>
  </si>
  <si>
    <t>VİZYON TARİHİ</t>
  </si>
  <si>
    <t>DAĞITIM</t>
  </si>
  <si>
    <t>KOPYA</t>
  </si>
  <si>
    <t>PERDE</t>
  </si>
  <si>
    <t>HAFTA</t>
  </si>
  <si>
    <t>HASILAT</t>
  </si>
  <si>
    <t>BİLET SATIŞ</t>
  </si>
  <si>
    <t>ORTALAMA
BİLET ADEDİ</t>
  </si>
  <si>
    <t>BİLET</t>
  </si>
  <si>
    <t>BİLET       %</t>
  </si>
  <si>
    <t>YENİ</t>
  </si>
  <si>
    <r>
      <t xml:space="preserve">HASILAT </t>
    </r>
    <r>
      <rPr>
        <b/>
        <sz val="7"/>
        <color indexed="10"/>
        <rFont val="Webdings"/>
        <family val="1"/>
      </rPr>
      <t>6</t>
    </r>
  </si>
  <si>
    <t>DAS KLEINE  GESPENST</t>
  </si>
  <si>
    <t>SEVİMLİ HAYALET</t>
  </si>
  <si>
    <t>PİNEMART</t>
  </si>
  <si>
    <t>TOUS A I'QUEST: UNE AVENTURE DE LUCKY LUKE</t>
  </si>
  <si>
    <t>RET KİT: BATIYA HÜCUM</t>
  </si>
  <si>
    <t>BİLET %</t>
  </si>
  <si>
    <t>BASKIN</t>
  </si>
  <si>
    <t>ŞEYTAN-I RACİM 2: İFRİT</t>
  </si>
  <si>
    <t>Antrakt ID</t>
  </si>
  <si>
    <t>*Sorted according to Weekend Total G.B.O.. "Turkey's Weekly &amp; Weekend Market Datas" chart which is given above displays the number of admissions and box offices of the films which are released in the  stated week by Turkish distributers. The chart and the attached pages is being prepared by Antrakt Cinema Newspaper as a common acknowledgement of all Turkish distributers. Antrakt Cinema Newspaper is preparing this chart as collecting all data from distributers and organizing them. It is not permitted to multiply or to sell these data which are displayed on this chart and attachments. It is necessary to ask approval of Antrakt Cinema Newspaper in order to quote, to copy or to publish. Hafta sonu toplam hasılat sütununa göre sıralanmıştır. Yukarıdaki Turkey's Weekly &amp;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Antrakt Sinema Gazetesi'ne hazırlattırılmaktadır. Antrakt Sinema Gazetesi yukarıdaki ve ekindeki tabloları dağıtımcı firmalardan gönderilen özel bilgileri bir araya getirerek oluşturmaktadır. Yukarıdaki ve ekindeki tabloların içerdiği veriler çoğaltılamaz, satılamaz. Alıntı veya kopyalama yapılırken Antrakt Sinema Gazetesi'nden ve bağımlı olduğu Bir Film, Chantier Films, Cine Film,  İFP, M3 Film, MC Film, Mars Dağıtım, Medyavizyon, Pinema, Özen Film, The Moments Entertainment,  UIP Turkey, Umut Sanat, Warner Bros. Turkey'in yerel ofislerinden izin alınmalıdır. Antrakt şirketlere ait verileri reklam amaçlı kullanamaz. Verilerin izinsiz alınıp değiştirilmesi, amacı dışında kullanılması halinde Antrakt'ın sorumluluğu bulunmamaktadır.</t>
  </si>
  <si>
    <t>ALBERT</t>
  </si>
  <si>
    <t>KAPTAN CİNGÖZ MACERA PEŞİNDE</t>
  </si>
  <si>
    <t>KARA BELA</t>
  </si>
  <si>
    <t>LE PETIT PRINCE</t>
  </si>
  <si>
    <t>KÜÇÜK PRENS</t>
  </si>
  <si>
    <t>KAFES</t>
  </si>
  <si>
    <t>THE MARTIAN</t>
  </si>
  <si>
    <t>MARSLI</t>
  </si>
  <si>
    <t>MY LITTLE PONNY: EQUESTRIA GIRLS - FRIENDSHIP GAMES</t>
  </si>
  <si>
    <t>ARKADAŞLIK OYUNLARI</t>
  </si>
  <si>
    <t>DER KLEINE RABE SOCKE</t>
  </si>
  <si>
    <t>AFACANLAR TAKIMI: BÜYÜK YARIŞ</t>
  </si>
  <si>
    <t>LEIUTAJATEKULA LOTTE</t>
  </si>
  <si>
    <t>SEVİMLİ KÖPEK LOTTE</t>
  </si>
  <si>
    <t>THE PEANUTS MOVIE</t>
  </si>
  <si>
    <t>SNOOPY VE CHARLIE BROWN PEANUTS FİLMİ</t>
  </si>
  <si>
    <t>PIRDİNO: SÜRPRİZ YUMURTA</t>
  </si>
  <si>
    <t>SARMAŞIK</t>
  </si>
  <si>
    <t>DÜĞÜN DERNEK 2: SÜNNET</t>
  </si>
  <si>
    <t>AZAP</t>
  </si>
  <si>
    <t>FROG KINGDOM</t>
  </si>
  <si>
    <t>KURBAĞA KRALLIĞI</t>
  </si>
  <si>
    <t>ÇILGIN DOSTLAR: KORKAK KAHRAMAN</t>
  </si>
  <si>
    <t>OPEN SEASON: SCARED SILLY</t>
  </si>
  <si>
    <t>NADİDE HAYAT</t>
  </si>
  <si>
    <t>STAR WARS: EPISODE VII - THE FORCE AWAKENS</t>
  </si>
  <si>
    <t>STAR WARS: GÜÇ UYANIYOR</t>
  </si>
  <si>
    <t>DHEEPAN</t>
  </si>
  <si>
    <t>ERTUĞRUL 1890</t>
  </si>
  <si>
    <t>THE LOBSTER</t>
  </si>
  <si>
    <t>DELİBAL</t>
  </si>
  <si>
    <t>BASKIN: KARABASAN</t>
  </si>
  <si>
    <t>ALVIN VE SİNCAPLAR: YOL MACERASI</t>
  </si>
  <si>
    <t>ALVIN AND THE CHIPMUNKS: THE ROAD CHIP</t>
  </si>
  <si>
    <t>KOCAN KADAR KONUŞ: DİRİLİŞ</t>
  </si>
  <si>
    <t>AGENT F.O.X.</t>
  </si>
  <si>
    <t>SEVİMLİ TİLKİ</t>
  </si>
  <si>
    <t>LES PROFS</t>
  </si>
  <si>
    <t>AMMAN HOCAM 1</t>
  </si>
  <si>
    <t>THE HATEFUL EIGHT</t>
  </si>
  <si>
    <t>JOY</t>
  </si>
  <si>
    <t>THE BIG SHORT</t>
  </si>
  <si>
    <t>BÜYÜK AÇIK</t>
  </si>
  <si>
    <t>CREED</t>
  </si>
  <si>
    <t>CREED: EFSANENİN DOĞUŞU</t>
  </si>
  <si>
    <t>DİREN!</t>
  </si>
  <si>
    <t>EL CLUB</t>
  </si>
  <si>
    <t>THE CLUB</t>
  </si>
  <si>
    <t>IM LABYRINTH DES SCHWEIGENS</t>
  </si>
  <si>
    <t>LES SUFFRAGETTES</t>
  </si>
  <si>
    <t>UIP TURKEY</t>
  </si>
  <si>
    <t>WARNER BROS. TURKEY</t>
  </si>
  <si>
    <t>CHANTIER FILMS</t>
  </si>
  <si>
    <t>ÖZEN FİLM</t>
  </si>
  <si>
    <t>BİR FİLM</t>
  </si>
  <si>
    <t>MC FİLM</t>
  </si>
  <si>
    <t>M3 FİLM</t>
  </si>
  <si>
    <t>KARDEŞİM BENİM</t>
  </si>
  <si>
    <t>BİZANS OYUNLARI - GEYM OF BİZANS</t>
  </si>
  <si>
    <t>İYİ BİR DİNOZOR</t>
  </si>
  <si>
    <t>THE GOOD DINOSAUR</t>
  </si>
  <si>
    <t>YOUTH</t>
  </si>
  <si>
    <t>GENÇLİK</t>
  </si>
  <si>
    <t>NORM OF THE NORTH</t>
  </si>
  <si>
    <t>KARLAR KRALI NORM</t>
  </si>
  <si>
    <t>ŞEVKAT YERİMDAR 2</t>
  </si>
  <si>
    <t>ÇILGIN İHTİYAR</t>
  </si>
  <si>
    <t>DIRTY GRANDPA</t>
  </si>
  <si>
    <t>THE REVENANT</t>
  </si>
  <si>
    <t>DİRİLİŞ</t>
  </si>
  <si>
    <t>DEDEMİN FİŞİ</t>
  </si>
  <si>
    <t>KÖSTEBEKGİLLER 2: GÖLGENİN TILSIMI</t>
  </si>
  <si>
    <t>HER ŞEY AŞKTAN</t>
  </si>
  <si>
    <t>SPOTLIGHT</t>
  </si>
  <si>
    <t>İFTARLIK GAZOZ</t>
  </si>
  <si>
    <t>ZOR SAATLER</t>
  </si>
  <si>
    <t>THE FINEST HOURS</t>
  </si>
  <si>
    <t>29 OCAK - 4 ŞUBAT 2016 / 5. VİZYON HAFTASI</t>
  </si>
  <si>
    <t>YALAN LABİRENTİ</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</si>
</sst>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RY&quot;_);\(#,##0\ &quot;TRY&quot;\)"/>
    <numFmt numFmtId="165" formatCode="#,##0\ &quot;TRY&quot;_);[Red]\(#,##0\ &quot;TRY&quot;\)"/>
    <numFmt numFmtId="166" formatCode="#,##0.00\ &quot;TRY&quot;_);\(#,##0.00\ &quot;TRY&quot;\)"/>
    <numFmt numFmtId="167" formatCode="#,##0.00\ &quot;TRY&quot;_);[Red]\(#,##0.00\ &quot;TRY&quot;\)"/>
    <numFmt numFmtId="168" formatCode="_ * #,##0_)\ &quot;TRY&quot;_ ;_ * \(#,##0\)\ &quot;TRY&quot;_ ;_ * &quot;-&quot;_)\ &quot;TRY&quot;_ ;_ @_ "/>
    <numFmt numFmtId="169" formatCode="_ * #,##0_)\ _T_R_Y_ ;_ * \(#,##0\)\ _T_R_Y_ ;_ * &quot;-&quot;_)\ _T_R_Y_ ;_ @_ "/>
    <numFmt numFmtId="170" formatCode="_ * #,##0.00_)\ &quot;TRY&quot;_ ;_ * \(#,##0.00\)\ &quot;TRY&quot;_ ;_ * &quot;-&quot;??_)\ &quot;TRY&quot;_ ;_ @_ "/>
    <numFmt numFmtId="171" formatCode="_ * #,##0.00_)\ _T_R_Y_ ;_ * \(#,##0.00\)\ _T_R_Y_ ;_ * &quot;-&quot;??_)\ _T_R_Y_ ;_ @_ "/>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_(* #,##0.00_);_(* \(#,##0.00\);_(* &quot;-&quot;??_);_(@_)"/>
    <numFmt numFmtId="181" formatCode="#,##0.00\ "/>
    <numFmt numFmtId="182" formatCode="#,##0\ "/>
    <numFmt numFmtId="183" formatCode="#,##0.00\ \ "/>
    <numFmt numFmtId="184" formatCode="0\ %\ "/>
    <numFmt numFmtId="185" formatCode="dd/mm/yy;@"/>
    <numFmt numFmtId="186" formatCode="[$-F400]h:mm:ss\ AM/PM"/>
    <numFmt numFmtId="187" formatCode="&quot;Evet&quot;;&quot;Evet&quot;;&quot;Hayır&quot;"/>
    <numFmt numFmtId="188" formatCode="&quot;Doğru&quot;;&quot;Doğru&quot;;&quot;Yanlış&quot;"/>
    <numFmt numFmtId="189" formatCode="&quot;Açık&quot;;&quot;Açık&quot;;&quot;Kapalı&quot;"/>
    <numFmt numFmtId="190" formatCode="[$¥€-2]\ #,##0.00_);[Red]\([$€-2]\ #,##0.00\)"/>
    <numFmt numFmtId="191" formatCode="#,##0.00\ &quot;TL&quot;"/>
    <numFmt numFmtId="192" formatCode="###\ ##\ ##"/>
    <numFmt numFmtId="193" formatCode="\(###\)"/>
    <numFmt numFmtId="194" formatCode="\(###\ ##\ ##\)"/>
    <numFmt numFmtId="195" formatCode="#,##0.0;[Red]#,##0.0"/>
    <numFmt numFmtId="196" formatCode="#,##0;[Red]#,##0"/>
    <numFmt numFmtId="197" formatCode="mmm/yyyy"/>
    <numFmt numFmtId="198" formatCode="#,##0.00\ [$₺-41F]"/>
    <numFmt numFmtId="199" formatCode="#,##0.00_ ;\-#,##0.00\ "/>
    <numFmt numFmtId="200" formatCode="_-* #,##0.00\ _Y_T_L_-;\-* #,##0.00\ _Y_T_L_-;_-* &quot;-&quot;??\ _Y_T_L_-;_-@_-"/>
    <numFmt numFmtId="201" formatCode="_(* #,##0_);_(* \(#,##0\);_(* &quot;-&quot;??_);_(@_)"/>
    <numFmt numFmtId="202" formatCode="0.00\ "/>
    <numFmt numFmtId="203" formatCode="[$-41F]d\ mmmm\ yy;@"/>
    <numFmt numFmtId="204" formatCode="#,##0.00\ _T_L"/>
    <numFmt numFmtId="205" formatCode="_-* #,##0\ _T_L_-;\-* #,##0\ _T_L_-;_-* &quot;-&quot;??\ _T_L_-;_-@_-"/>
    <numFmt numFmtId="206" formatCode="[$€-2]\ #,##0.00_);[Red]\([$€-2]\ #,##0.00\)"/>
    <numFmt numFmtId="207" formatCode="[$-41F]dd\ mmmm\ yyyy\ dddd"/>
    <numFmt numFmtId="208" formatCode="#,##0.\-\ "/>
    <numFmt numFmtId="209" formatCode="#,##0\ \ "/>
    <numFmt numFmtId="210" formatCode="dd/mm/yy"/>
    <numFmt numFmtId="211" formatCode="[$-41F]d\ mmmm\ yyyy\ dddd"/>
    <numFmt numFmtId="212" formatCode="d/m/yy;@"/>
    <numFmt numFmtId="213" formatCode="_-* #,##0\ _₺_-;\-* #,##0\ _₺_-;_-* &quot;-&quot;??\ _₺_-;_-@_-"/>
    <numFmt numFmtId="214" formatCode="#,##0.00\ _Y_T_L"/>
  </numFmts>
  <fonts count="75">
    <font>
      <sz val="10"/>
      <name val="Arial"/>
      <family val="0"/>
    </font>
    <font>
      <sz val="8"/>
      <name val="Arial"/>
      <family val="2"/>
    </font>
    <font>
      <u val="single"/>
      <sz val="10"/>
      <color indexed="12"/>
      <name val="Arial"/>
      <family val="2"/>
    </font>
    <font>
      <u val="single"/>
      <sz val="10"/>
      <color indexed="36"/>
      <name val="Arial"/>
      <family val="2"/>
    </font>
    <font>
      <sz val="7"/>
      <name val="Arial"/>
      <family val="2"/>
    </font>
    <font>
      <u val="single"/>
      <sz val="8"/>
      <name val="Arial"/>
      <family val="2"/>
    </font>
    <font>
      <b/>
      <sz val="7"/>
      <name val="Arial"/>
      <family val="2"/>
    </font>
    <font>
      <b/>
      <sz val="7"/>
      <name val="Verdana"/>
      <family val="2"/>
    </font>
    <font>
      <sz val="7"/>
      <name val="Verdana"/>
      <family val="2"/>
    </font>
    <font>
      <sz val="7"/>
      <name val="Calibri"/>
      <family val="2"/>
    </font>
    <font>
      <sz val="11"/>
      <color indexed="8"/>
      <name val="Calibri"/>
      <family val="2"/>
    </font>
    <font>
      <b/>
      <sz val="8"/>
      <name val="Corbel"/>
      <family val="2"/>
    </font>
    <font>
      <b/>
      <sz val="5"/>
      <name val="Corbel"/>
      <family val="2"/>
    </font>
    <font>
      <b/>
      <sz val="5"/>
      <name val="Arial"/>
      <family val="2"/>
    </font>
    <font>
      <sz val="5"/>
      <name val="Arial"/>
      <family val="2"/>
    </font>
    <font>
      <b/>
      <sz val="7"/>
      <color indexed="10"/>
      <name val="Webdings"/>
      <family val="1"/>
    </font>
    <font>
      <i/>
      <sz val="7"/>
      <name val="Corbel"/>
      <family val="2"/>
    </font>
    <font>
      <sz val="10"/>
      <name val="Verdana"/>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name val="Calibri"/>
      <family val="2"/>
    </font>
    <font>
      <sz val="10"/>
      <color indexed="9"/>
      <name val="Calibri"/>
      <family val="2"/>
    </font>
    <font>
      <sz val="7"/>
      <color indexed="9"/>
      <name val="Calibri"/>
      <family val="2"/>
    </font>
    <font>
      <sz val="7"/>
      <color indexed="23"/>
      <name val="Calibri"/>
      <family val="2"/>
    </font>
    <font>
      <b/>
      <sz val="7"/>
      <color indexed="23"/>
      <name val="Calibri"/>
      <family val="2"/>
    </font>
    <font>
      <sz val="7"/>
      <color indexed="19"/>
      <name val="Arial"/>
      <family val="2"/>
    </font>
    <font>
      <b/>
      <sz val="7"/>
      <color indexed="9"/>
      <name val="Calibri"/>
      <family val="2"/>
    </font>
    <font>
      <b/>
      <sz val="7"/>
      <color indexed="57"/>
      <name val="Calibri"/>
      <family val="2"/>
    </font>
    <font>
      <sz val="7"/>
      <color indexed="19"/>
      <name val="Calibri"/>
      <family val="2"/>
    </font>
    <font>
      <sz val="6"/>
      <color indexed="9"/>
      <name val="Calibri"/>
      <family val="2"/>
    </font>
    <font>
      <sz val="7"/>
      <color indexed="15"/>
      <name val="Calibri"/>
      <family val="2"/>
    </font>
    <font>
      <b/>
      <sz val="9"/>
      <name val="Calibri"/>
      <family val="2"/>
    </font>
    <font>
      <b/>
      <sz val="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0"/>
      <name val="Calibri"/>
      <family val="2"/>
    </font>
    <font>
      <sz val="7"/>
      <color theme="0"/>
      <name val="Calibri"/>
      <family val="2"/>
    </font>
    <font>
      <sz val="7"/>
      <color theme="1" tint="0.34999001026153564"/>
      <name val="Calibri"/>
      <family val="2"/>
    </font>
    <font>
      <b/>
      <sz val="7"/>
      <color theme="1" tint="0.34999001026153564"/>
      <name val="Calibri"/>
      <family val="2"/>
    </font>
    <font>
      <sz val="7"/>
      <color theme="5" tint="-0.4999699890613556"/>
      <name val="Arial"/>
      <family val="2"/>
    </font>
    <font>
      <b/>
      <sz val="7"/>
      <color theme="0"/>
      <name val="Calibri"/>
      <family val="2"/>
    </font>
    <font>
      <b/>
      <sz val="7"/>
      <color theme="8" tint="-0.4999699890613556"/>
      <name val="Calibri"/>
      <family val="2"/>
    </font>
    <font>
      <sz val="7"/>
      <color theme="1" tint="0.49998000264167786"/>
      <name val="Calibri"/>
      <family val="2"/>
    </font>
    <font>
      <sz val="7"/>
      <color theme="5" tint="-0.4999699890613556"/>
      <name val="Calibri"/>
      <family val="2"/>
    </font>
    <font>
      <sz val="6"/>
      <color theme="0"/>
      <name val="Calibri"/>
      <family val="2"/>
    </font>
    <font>
      <sz val="7"/>
      <color rgb="FF00B0F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0" tint="-0.1499900072813034"/>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color indexed="63"/>
      </top>
      <bottom style="thin">
        <color theme="0" tint="-0.3499799966812134"/>
      </bottom>
    </border>
    <border>
      <left>
        <color indexed="63"/>
      </left>
      <right style="thin">
        <color theme="0" tint="-0.3499799966812134"/>
      </right>
      <top style="thin">
        <color theme="0" tint="-0.3499799966812134"/>
      </top>
      <bottom>
        <color indexed="63"/>
      </bottom>
    </border>
    <border>
      <left>
        <color indexed="63"/>
      </left>
      <right>
        <color indexed="63"/>
      </right>
      <top>
        <color indexed="63"/>
      </top>
      <bottom style="thin">
        <color theme="0" tint="-0.3499799966812134"/>
      </botto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s>
  <cellStyleXfs count="1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0" fontId="10" fillId="0" borderId="0" applyFont="0" applyFill="0" applyBorder="0" applyAlignment="0" applyProtection="0"/>
    <xf numFmtId="0" fontId="55" fillId="20" borderId="5" applyNumberFormat="0" applyAlignment="0" applyProtection="0"/>
    <xf numFmtId="0" fontId="56" fillId="21" borderId="6" applyNumberFormat="0" applyAlignment="0" applyProtection="0"/>
    <xf numFmtId="0" fontId="57" fillId="20" borderId="6" applyNumberFormat="0" applyAlignment="0" applyProtection="0"/>
    <xf numFmtId="0" fontId="58" fillId="22" borderId="7" applyNumberFormat="0" applyAlignment="0" applyProtection="0"/>
    <xf numFmtId="0" fontId="59"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0" fillId="24" borderId="0" applyNumberFormat="0" applyBorder="0" applyAlignment="0" applyProtection="0"/>
    <xf numFmtId="203" fontId="4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203" fontId="0" fillId="0" borderId="0">
      <alignment/>
      <protection/>
    </xf>
    <xf numFmtId="0" fontId="0" fillId="0" borderId="0">
      <alignment/>
      <protection/>
    </xf>
    <xf numFmtId="0" fontId="0" fillId="0" borderId="0">
      <alignment/>
      <protection/>
    </xf>
    <xf numFmtId="0" fontId="0" fillId="0" borderId="0">
      <alignment/>
      <protection/>
    </xf>
    <xf numFmtId="203" fontId="47" fillId="0" borderId="0">
      <alignment/>
      <protection/>
    </xf>
    <xf numFmtId="0" fontId="0" fillId="0" borderId="0">
      <alignment/>
      <protection/>
    </xf>
    <xf numFmtId="203" fontId="0" fillId="0" borderId="0">
      <alignment/>
      <protection/>
    </xf>
    <xf numFmtId="0" fontId="47" fillId="0" borderId="0">
      <alignment/>
      <protection/>
    </xf>
    <xf numFmtId="203" fontId="47" fillId="0" borderId="0">
      <alignment/>
      <protection/>
    </xf>
    <xf numFmtId="203" fontId="47" fillId="0" borderId="0">
      <alignment/>
      <protection/>
    </xf>
    <xf numFmtId="203" fontId="47" fillId="0" borderId="0">
      <alignment/>
      <protection/>
    </xf>
    <xf numFmtId="203" fontId="47" fillId="0" borderId="0">
      <alignment/>
      <protection/>
    </xf>
    <xf numFmtId="0" fontId="0" fillId="0" borderId="0">
      <alignment/>
      <protection/>
    </xf>
    <xf numFmtId="0" fontId="0" fillId="0" borderId="0">
      <alignment/>
      <protection/>
    </xf>
    <xf numFmtId="203" fontId="47" fillId="0" borderId="0">
      <alignment/>
      <protection/>
    </xf>
    <xf numFmtId="203" fontId="47" fillId="0" borderId="0">
      <alignment/>
      <protection/>
    </xf>
    <xf numFmtId="0" fontId="47" fillId="0" borderId="0">
      <alignment/>
      <protection/>
    </xf>
    <xf numFmtId="0" fontId="0" fillId="0" borderId="0">
      <alignment/>
      <protection/>
    </xf>
    <xf numFmtId="203" fontId="0" fillId="0" borderId="0">
      <alignment/>
      <protection/>
    </xf>
    <xf numFmtId="203" fontId="47" fillId="0" borderId="0">
      <alignment/>
      <protection/>
    </xf>
    <xf numFmtId="203" fontId="47" fillId="0" borderId="0">
      <alignment/>
      <protection/>
    </xf>
    <xf numFmtId="0" fontId="0" fillId="25" borderId="8" applyNumberFormat="0" applyFont="0" applyAlignment="0" applyProtection="0"/>
    <xf numFmtId="0" fontId="61" fillId="26" borderId="0" applyNumberFormat="0" applyBorder="0" applyAlignment="0" applyProtection="0"/>
    <xf numFmtId="0" fontId="58" fillId="27" borderId="9">
      <alignment horizontal="center" vertical="center"/>
      <protection/>
    </xf>
    <xf numFmtId="178" fontId="0" fillId="0" borderId="0" applyFont="0" applyFill="0" applyBorder="0" applyAlignment="0" applyProtection="0"/>
    <xf numFmtId="176" fontId="0"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62" fillId="0" borderId="10" applyNumberFormat="0" applyFill="0" applyAlignment="0" applyProtection="0"/>
    <xf numFmtId="0" fontId="63" fillId="0" borderId="0" applyNumberForma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200" fontId="47" fillId="0" borderId="0" applyFont="0" applyFill="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48"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13">
    <xf numFmtId="0" fontId="0" fillId="0" borderId="0" xfId="0" applyAlignment="1">
      <alignment/>
    </xf>
    <xf numFmtId="0" fontId="1" fillId="34" borderId="0" xfId="0" applyFont="1" applyFill="1" applyBorder="1" applyAlignment="1" applyProtection="1">
      <alignment vertical="center"/>
      <protection/>
    </xf>
    <xf numFmtId="14" fontId="9"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4" fontId="4" fillId="34" borderId="0" xfId="0" applyNumberFormat="1" applyFont="1" applyFill="1" applyBorder="1" applyAlignment="1" applyProtection="1">
      <alignment horizontal="right" vertical="center"/>
      <protection/>
    </xf>
    <xf numFmtId="3" fontId="4" fillId="34" borderId="0" xfId="0" applyNumberFormat="1" applyFont="1" applyFill="1" applyBorder="1" applyAlignment="1" applyProtection="1">
      <alignment horizontal="right" vertical="center"/>
      <protection/>
    </xf>
    <xf numFmtId="4" fontId="6"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4" fontId="7"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3" fontId="8" fillId="34" borderId="0" xfId="0" applyNumberFormat="1" applyFont="1" applyFill="1" applyBorder="1" applyAlignment="1" applyProtection="1">
      <alignment horizontal="right" vertical="center"/>
      <protection/>
    </xf>
    <xf numFmtId="4" fontId="8" fillId="34" borderId="0" xfId="0" applyNumberFormat="1" applyFont="1" applyFill="1" applyBorder="1" applyAlignment="1" applyProtection="1">
      <alignment horizontal="right" vertical="center"/>
      <protection/>
    </xf>
    <xf numFmtId="184" fontId="8"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34" fillId="35" borderId="0" xfId="0" applyFont="1" applyFill="1" applyBorder="1" applyAlignment="1" applyProtection="1">
      <alignment horizontal="right" vertical="center" wrapText="1"/>
      <protection locked="0"/>
    </xf>
    <xf numFmtId="0" fontId="64" fillId="35" borderId="0" xfId="0" applyFont="1" applyFill="1" applyAlignment="1">
      <alignment vertical="center"/>
    </xf>
    <xf numFmtId="0" fontId="64" fillId="35" borderId="0" xfId="0" applyFont="1" applyFill="1" applyAlignment="1">
      <alignment horizontal="center" vertical="center"/>
    </xf>
    <xf numFmtId="0" fontId="0" fillId="35" borderId="0" xfId="0" applyNumberFormat="1" applyFont="1" applyFill="1" applyAlignment="1">
      <alignment vertical="center"/>
    </xf>
    <xf numFmtId="0" fontId="0" fillId="35" borderId="0" xfId="0" applyNumberFormat="1" applyFont="1" applyFill="1" applyAlignment="1">
      <alignment horizontal="center" vertical="center"/>
    </xf>
    <xf numFmtId="0" fontId="0" fillId="35" borderId="0" xfId="0" applyFill="1" applyAlignment="1">
      <alignment horizontal="center" vertical="center"/>
    </xf>
    <xf numFmtId="0" fontId="11" fillId="35" borderId="0" xfId="0" applyFont="1" applyFill="1" applyBorder="1" applyAlignment="1" applyProtection="1">
      <alignment horizontal="left" vertical="center"/>
      <protection locked="0"/>
    </xf>
    <xf numFmtId="0" fontId="11" fillId="35" borderId="0" xfId="0" applyFont="1" applyFill="1" applyBorder="1" applyAlignment="1" applyProtection="1">
      <alignment horizontal="center" vertical="center"/>
      <protection locked="0"/>
    </xf>
    <xf numFmtId="0" fontId="34" fillId="35" borderId="0" xfId="0" applyFont="1" applyFill="1" applyBorder="1" applyAlignment="1" applyProtection="1">
      <alignment horizontal="right"/>
      <protection locked="0"/>
    </xf>
    <xf numFmtId="0" fontId="65" fillId="34" borderId="0" xfId="0" applyFont="1" applyFill="1" applyBorder="1" applyAlignment="1" applyProtection="1">
      <alignment horizontal="center"/>
      <protection locked="0"/>
    </xf>
    <xf numFmtId="0" fontId="34" fillId="35" borderId="0" xfId="0" applyFont="1" applyFill="1" applyBorder="1" applyAlignment="1" applyProtection="1">
      <alignment horizontal="right"/>
      <protection/>
    </xf>
    <xf numFmtId="0" fontId="65" fillId="34" borderId="0" xfId="0" applyFont="1" applyFill="1" applyBorder="1" applyAlignment="1" applyProtection="1">
      <alignment horizontal="center"/>
      <protection/>
    </xf>
    <xf numFmtId="0" fontId="66" fillId="35" borderId="11" xfId="0" applyFont="1" applyFill="1" applyBorder="1" applyAlignment="1">
      <alignment horizontal="center" vertical="center"/>
    </xf>
    <xf numFmtId="0" fontId="66" fillId="35" borderId="0" xfId="0" applyFont="1" applyFill="1" applyBorder="1" applyAlignment="1" applyProtection="1">
      <alignment vertical="center"/>
      <protection/>
    </xf>
    <xf numFmtId="0" fontId="67" fillId="35" borderId="0" xfId="0" applyFont="1" applyFill="1" applyBorder="1" applyAlignment="1" applyProtection="1">
      <alignment horizontal="left" vertical="center"/>
      <protection/>
    </xf>
    <xf numFmtId="2" fontId="66" fillId="35" borderId="11" xfId="0" applyNumberFormat="1" applyFont="1" applyFill="1" applyBorder="1" applyAlignment="1" applyProtection="1">
      <alignment horizontal="center" vertical="center"/>
      <protection/>
    </xf>
    <xf numFmtId="1" fontId="34" fillId="35" borderId="0" xfId="0" applyNumberFormat="1" applyFont="1" applyFill="1" applyBorder="1" applyAlignment="1" applyProtection="1">
      <alignment horizontal="right" vertical="center"/>
      <protection/>
    </xf>
    <xf numFmtId="0" fontId="34" fillId="34" borderId="0" xfId="0" applyFont="1" applyFill="1" applyBorder="1" applyAlignment="1" applyProtection="1">
      <alignment horizontal="right" vertical="center"/>
      <protection/>
    </xf>
    <xf numFmtId="0" fontId="4" fillId="34" borderId="0" xfId="0" applyFont="1" applyFill="1" applyBorder="1" applyAlignment="1" applyProtection="1">
      <alignment horizontal="center" vertical="center"/>
      <protection/>
    </xf>
    <xf numFmtId="0" fontId="11" fillId="35" borderId="0" xfId="0" applyFont="1" applyFill="1" applyBorder="1" applyAlignment="1" applyProtection="1">
      <alignment horizontal="center" vertical="center" wrapText="1"/>
      <protection locked="0"/>
    </xf>
    <xf numFmtId="3" fontId="68" fillId="34" borderId="0" xfId="0" applyNumberFormat="1" applyFont="1" applyFill="1" applyBorder="1" applyAlignment="1" applyProtection="1">
      <alignment horizontal="right" vertical="center"/>
      <protection/>
    </xf>
    <xf numFmtId="0" fontId="65" fillId="36" borderId="12" xfId="0" applyNumberFormat="1" applyFont="1" applyFill="1" applyBorder="1" applyAlignment="1" applyProtection="1">
      <alignment horizontal="center" wrapText="1"/>
      <protection locked="0"/>
    </xf>
    <xf numFmtId="179" fontId="69" fillId="36" borderId="12" xfId="44" applyFont="1" applyFill="1" applyBorder="1" applyAlignment="1" applyProtection="1">
      <alignment horizontal="center"/>
      <protection locked="0"/>
    </xf>
    <xf numFmtId="0" fontId="69" fillId="36" borderId="12" xfId="0" applyFont="1" applyFill="1" applyBorder="1" applyAlignment="1" applyProtection="1">
      <alignment horizontal="center"/>
      <protection locked="0"/>
    </xf>
    <xf numFmtId="2" fontId="65" fillId="36" borderId="13" xfId="0" applyNumberFormat="1" applyFont="1" applyFill="1" applyBorder="1" applyAlignment="1" applyProtection="1">
      <alignment horizontal="center" vertical="center"/>
      <protection/>
    </xf>
    <xf numFmtId="179" fontId="69" fillId="36" borderId="13" xfId="44" applyFont="1" applyFill="1" applyBorder="1" applyAlignment="1" applyProtection="1">
      <alignment horizontal="center" vertical="center"/>
      <protection/>
    </xf>
    <xf numFmtId="0" fontId="69" fillId="36" borderId="13" xfId="0" applyNumberFormat="1" applyFont="1" applyFill="1" applyBorder="1" applyAlignment="1" applyProtection="1">
      <alignment horizontal="center" vertical="center" textRotation="90"/>
      <protection locked="0"/>
    </xf>
    <xf numFmtId="4" fontId="69" fillId="36" borderId="13" xfId="0" applyNumberFormat="1" applyFont="1" applyFill="1" applyBorder="1" applyAlignment="1" applyProtection="1">
      <alignment horizontal="center" vertical="center" wrapText="1"/>
      <protection/>
    </xf>
    <xf numFmtId="0" fontId="69" fillId="36" borderId="13" xfId="0" applyFont="1" applyFill="1" applyBorder="1" applyAlignment="1" applyProtection="1">
      <alignment horizontal="center" vertical="center"/>
      <protection/>
    </xf>
    <xf numFmtId="3" fontId="69" fillId="36" borderId="13" xfId="0" applyNumberFormat="1" applyFont="1" applyFill="1" applyBorder="1" applyAlignment="1" applyProtection="1">
      <alignment horizontal="center" vertical="center" wrapText="1"/>
      <protection/>
    </xf>
    <xf numFmtId="4" fontId="69" fillId="37" borderId="13" xfId="0" applyNumberFormat="1" applyFont="1" applyFill="1" applyBorder="1" applyAlignment="1" applyProtection="1">
      <alignment horizontal="center" vertical="center" wrapText="1"/>
      <protection/>
    </xf>
    <xf numFmtId="3" fontId="69" fillId="37" borderId="13" xfId="0" applyNumberFormat="1" applyFont="1" applyFill="1" applyBorder="1" applyAlignment="1" applyProtection="1">
      <alignment horizontal="center" vertical="center" wrapText="1"/>
      <protection/>
    </xf>
    <xf numFmtId="3" fontId="69" fillId="37" borderId="13" xfId="0" applyNumberFormat="1" applyFont="1" applyFill="1" applyBorder="1" applyAlignment="1" applyProtection="1">
      <alignment horizontal="center" vertical="center" textRotation="90" wrapText="1"/>
      <protection/>
    </xf>
    <xf numFmtId="4" fontId="4" fillId="34" borderId="0" xfId="0" applyNumberFormat="1" applyFont="1" applyFill="1" applyBorder="1" applyAlignment="1" applyProtection="1">
      <alignment horizontal="center" vertical="center"/>
      <protection/>
    </xf>
    <xf numFmtId="3" fontId="4" fillId="34" borderId="0" xfId="0" applyNumberFormat="1" applyFont="1" applyFill="1" applyBorder="1" applyAlignment="1" applyProtection="1">
      <alignment horizontal="center" vertical="center"/>
      <protection/>
    </xf>
    <xf numFmtId="186" fontId="70" fillId="0" borderId="11" xfId="0" applyNumberFormat="1" applyFont="1" applyFill="1" applyBorder="1" applyAlignment="1">
      <alignment vertical="center"/>
    </xf>
    <xf numFmtId="0" fontId="70" fillId="0" borderId="11" xfId="0" applyFont="1" applyFill="1" applyBorder="1" applyAlignment="1">
      <alignment vertical="center"/>
    </xf>
    <xf numFmtId="186" fontId="66" fillId="0" borderId="11" xfId="0" applyNumberFormat="1" applyFont="1" applyFill="1" applyBorder="1" applyAlignment="1">
      <alignment vertical="center"/>
    </xf>
    <xf numFmtId="0" fontId="66" fillId="0" borderId="11" xfId="0" applyNumberFormat="1" applyFont="1" applyFill="1" applyBorder="1" applyAlignment="1" applyProtection="1">
      <alignment vertical="center"/>
      <protection/>
    </xf>
    <xf numFmtId="0" fontId="66" fillId="0" borderId="11" xfId="0" applyFont="1" applyFill="1" applyBorder="1" applyAlignment="1">
      <alignment horizontal="center" vertical="center"/>
    </xf>
    <xf numFmtId="0" fontId="66" fillId="0" borderId="11" xfId="0" applyFont="1" applyFill="1" applyBorder="1" applyAlignment="1" applyProtection="1">
      <alignment horizontal="center" vertical="center"/>
      <protection/>
    </xf>
    <xf numFmtId="0" fontId="66" fillId="0" borderId="11" xfId="0" applyNumberFormat="1" applyFont="1" applyFill="1" applyBorder="1" applyAlignment="1" applyProtection="1">
      <alignment vertical="center"/>
      <protection locked="0"/>
    </xf>
    <xf numFmtId="1" fontId="66" fillId="0" borderId="11" xfId="0" applyNumberFormat="1" applyFont="1" applyFill="1" applyBorder="1" applyAlignment="1">
      <alignment horizontal="center" vertical="center"/>
    </xf>
    <xf numFmtId="3" fontId="66" fillId="0" borderId="11" xfId="46" applyNumberFormat="1" applyFont="1" applyFill="1" applyBorder="1" applyAlignment="1" applyProtection="1">
      <alignment horizontal="right" vertical="center"/>
      <protection locked="0"/>
    </xf>
    <xf numFmtId="186" fontId="71" fillId="0" borderId="11" xfId="0" applyNumberFormat="1" applyFont="1" applyFill="1" applyBorder="1" applyAlignment="1">
      <alignment vertical="center"/>
    </xf>
    <xf numFmtId="4" fontId="70" fillId="0" borderId="11" xfId="0" applyNumberFormat="1" applyFont="1" applyFill="1" applyBorder="1" applyAlignment="1">
      <alignment vertical="center"/>
    </xf>
    <xf numFmtId="3" fontId="70" fillId="0" borderId="11" xfId="0" applyNumberFormat="1" applyFont="1" applyFill="1" applyBorder="1" applyAlignment="1">
      <alignment vertical="center"/>
    </xf>
    <xf numFmtId="3" fontId="72" fillId="0" borderId="11" xfId="130" applyNumberFormat="1" applyFont="1" applyFill="1" applyBorder="1" applyAlignment="1" applyProtection="1">
      <alignment vertical="center"/>
      <protection/>
    </xf>
    <xf numFmtId="3" fontId="66" fillId="0" borderId="11" xfId="0" applyNumberFormat="1" applyFont="1" applyFill="1" applyBorder="1" applyAlignment="1">
      <alignment vertical="center"/>
    </xf>
    <xf numFmtId="9" fontId="72" fillId="0" borderId="11" xfId="132" applyNumberFormat="1" applyFont="1" applyFill="1" applyBorder="1" applyAlignment="1" applyProtection="1">
      <alignment vertical="center"/>
      <protection/>
    </xf>
    <xf numFmtId="185" fontId="66" fillId="0" borderId="11" xfId="0" applyNumberFormat="1" applyFont="1" applyFill="1" applyBorder="1" applyAlignment="1" applyProtection="1">
      <alignment horizontal="center" vertical="center"/>
      <protection/>
    </xf>
    <xf numFmtId="4" fontId="66" fillId="0" borderId="11" xfId="46" applyNumberFormat="1" applyFont="1" applyFill="1" applyBorder="1" applyAlignment="1">
      <alignment vertical="center"/>
    </xf>
    <xf numFmtId="3" fontId="66" fillId="0" borderId="11" xfId="46" applyNumberFormat="1" applyFont="1" applyFill="1" applyBorder="1" applyAlignment="1">
      <alignment vertical="center"/>
    </xf>
    <xf numFmtId="0" fontId="73" fillId="35" borderId="0" xfId="0" applyFont="1" applyFill="1" applyBorder="1" applyAlignment="1" applyProtection="1">
      <alignment horizontal="center" vertical="center"/>
      <protection/>
    </xf>
    <xf numFmtId="0" fontId="74" fillId="0" borderId="11" xfId="0" applyFont="1" applyFill="1" applyBorder="1" applyAlignment="1" applyProtection="1">
      <alignment horizontal="center" vertical="center"/>
      <protection locked="0"/>
    </xf>
    <xf numFmtId="0" fontId="74" fillId="0" borderId="11" xfId="0" applyFont="1" applyFill="1" applyBorder="1" applyAlignment="1">
      <alignment horizontal="center" vertical="center"/>
    </xf>
    <xf numFmtId="4" fontId="70" fillId="0" borderId="11" xfId="44" applyNumberFormat="1" applyFont="1" applyFill="1" applyBorder="1" applyAlignment="1" applyProtection="1">
      <alignment vertical="center"/>
      <protection locked="0"/>
    </xf>
    <xf numFmtId="3" fontId="70" fillId="0" borderId="11" xfId="44" applyNumberFormat="1" applyFont="1" applyFill="1" applyBorder="1" applyAlignment="1" applyProtection="1">
      <alignment vertical="center"/>
      <protection locked="0"/>
    </xf>
    <xf numFmtId="3" fontId="70" fillId="0" borderId="11" xfId="46" applyNumberFormat="1" applyFont="1" applyFill="1" applyBorder="1" applyAlignment="1" applyProtection="1">
      <alignment vertical="center"/>
      <protection locked="0"/>
    </xf>
    <xf numFmtId="4" fontId="66" fillId="0" borderId="11" xfId="46" applyNumberFormat="1" applyFont="1" applyFill="1" applyBorder="1" applyAlignment="1" applyProtection="1">
      <alignment vertical="center"/>
      <protection locked="0"/>
    </xf>
    <xf numFmtId="3" fontId="66" fillId="0" borderId="11" xfId="46" applyNumberFormat="1" applyFont="1" applyFill="1" applyBorder="1" applyAlignment="1" applyProtection="1">
      <alignment vertical="center"/>
      <protection locked="0"/>
    </xf>
    <xf numFmtId="4" fontId="66" fillId="0" borderId="11" xfId="44" applyNumberFormat="1" applyFont="1" applyFill="1" applyBorder="1" applyAlignment="1" applyProtection="1">
      <alignment vertical="center"/>
      <protection locked="0"/>
    </xf>
    <xf numFmtId="3" fontId="66" fillId="0" borderId="11" xfId="44" applyNumberFormat="1" applyFont="1" applyFill="1" applyBorder="1" applyAlignment="1" applyProtection="1">
      <alignment vertical="center"/>
      <protection locked="0"/>
    </xf>
    <xf numFmtId="4" fontId="66" fillId="0" borderId="11" xfId="44" applyNumberFormat="1" applyFont="1" applyFill="1" applyBorder="1" applyAlignment="1" applyProtection="1">
      <alignment horizontal="right" vertical="center"/>
      <protection locked="0"/>
    </xf>
    <xf numFmtId="3" fontId="66" fillId="0" borderId="11" xfId="44" applyNumberFormat="1" applyFont="1" applyFill="1" applyBorder="1" applyAlignment="1" applyProtection="1">
      <alignment horizontal="right" vertical="center"/>
      <protection locked="0"/>
    </xf>
    <xf numFmtId="9" fontId="72" fillId="0" borderId="11" xfId="132" applyNumberFormat="1" applyFont="1" applyFill="1" applyBorder="1" applyAlignment="1" applyProtection="1">
      <alignment horizontal="right" vertical="center"/>
      <protection/>
    </xf>
    <xf numFmtId="185" fontId="66" fillId="0" borderId="11" xfId="0" applyNumberFormat="1" applyFont="1" applyFill="1" applyBorder="1" applyAlignment="1" applyProtection="1">
      <alignment horizontal="center" vertical="center"/>
      <protection locked="0"/>
    </xf>
    <xf numFmtId="185" fontId="64" fillId="35" borderId="0" xfId="0" applyNumberFormat="1" applyFont="1" applyFill="1" applyAlignment="1">
      <alignment horizontal="center" vertical="center"/>
    </xf>
    <xf numFmtId="185" fontId="0" fillId="35" borderId="0" xfId="0" applyNumberFormat="1" applyFont="1" applyFill="1" applyAlignment="1">
      <alignment horizontal="center" vertical="center"/>
    </xf>
    <xf numFmtId="185" fontId="11" fillId="35" borderId="0" xfId="0" applyNumberFormat="1" applyFont="1" applyFill="1" applyBorder="1" applyAlignment="1" applyProtection="1">
      <alignment horizontal="center" vertical="center"/>
      <protection locked="0"/>
    </xf>
    <xf numFmtId="185" fontId="69" fillId="36" borderId="12" xfId="0" applyNumberFormat="1" applyFont="1" applyFill="1" applyBorder="1" applyAlignment="1" applyProtection="1">
      <alignment horizontal="center"/>
      <protection locked="0"/>
    </xf>
    <xf numFmtId="185" fontId="69" fillId="36" borderId="13" xfId="0" applyNumberFormat="1" applyFont="1" applyFill="1" applyBorder="1" applyAlignment="1" applyProtection="1">
      <alignment horizontal="center" vertical="center" textRotation="90"/>
      <protection/>
    </xf>
    <xf numFmtId="185" fontId="6" fillId="34" borderId="0" xfId="0" applyNumberFormat="1" applyFont="1" applyFill="1" applyBorder="1" applyAlignment="1" applyProtection="1">
      <alignment horizontal="center" vertical="center"/>
      <protection/>
    </xf>
    <xf numFmtId="2" fontId="9" fillId="38" borderId="11" xfId="0" applyNumberFormat="1" applyFont="1" applyFill="1" applyBorder="1" applyAlignment="1" applyProtection="1">
      <alignment horizontal="center" vertical="center"/>
      <protection/>
    </xf>
    <xf numFmtId="0" fontId="69" fillId="36" borderId="12" xfId="0" applyFont="1" applyFill="1" applyBorder="1" applyAlignment="1">
      <alignment horizontal="center" vertical="center" wrapText="1"/>
    </xf>
    <xf numFmtId="0" fontId="69" fillId="36" borderId="14" xfId="0" applyFont="1" applyFill="1" applyBorder="1" applyAlignment="1">
      <alignment horizontal="center" vertical="center" wrapText="1"/>
    </xf>
    <xf numFmtId="0" fontId="73" fillId="35" borderId="11" xfId="0" applyFont="1" applyFill="1" applyBorder="1" applyAlignment="1">
      <alignment horizontal="center"/>
    </xf>
    <xf numFmtId="14" fontId="16" fillId="34" borderId="0" xfId="0" applyNumberFormat="1" applyFont="1" applyFill="1" applyBorder="1" applyAlignment="1" applyProtection="1">
      <alignment horizontal="left" vertical="center" wrapText="1"/>
      <protection/>
    </xf>
    <xf numFmtId="0" fontId="69" fillId="36" borderId="12" xfId="0" applyFont="1" applyFill="1" applyBorder="1" applyAlignment="1">
      <alignment horizontal="center" vertical="center" wrapText="1"/>
    </xf>
    <xf numFmtId="0" fontId="65" fillId="0" borderId="12" xfId="0" applyFont="1" applyBorder="1" applyAlignment="1">
      <alignment horizontal="center" wrapText="1"/>
    </xf>
    <xf numFmtId="3" fontId="12" fillId="35" borderId="0" xfId="0" applyNumberFormat="1" applyFont="1" applyFill="1" applyBorder="1" applyAlignment="1" applyProtection="1">
      <alignment horizontal="right" vertical="center" wrapText="1"/>
      <protection locked="0"/>
    </xf>
    <xf numFmtId="0" fontId="13" fillId="35" borderId="0" xfId="0" applyFont="1" applyFill="1" applyAlignment="1" applyProtection="1">
      <alignment wrapText="1"/>
      <protection locked="0"/>
    </xf>
    <xf numFmtId="0" fontId="0" fillId="0" borderId="0" xfId="0" applyAlignment="1">
      <alignment wrapText="1"/>
    </xf>
    <xf numFmtId="0" fontId="14" fillId="35" borderId="0" xfId="0" applyFont="1" applyFill="1" applyAlignment="1">
      <alignment wrapText="1"/>
    </xf>
    <xf numFmtId="0" fontId="14" fillId="35" borderId="15" xfId="0" applyFont="1" applyFill="1" applyBorder="1" applyAlignment="1">
      <alignment wrapText="1"/>
    </xf>
    <xf numFmtId="0" fontId="0" fillId="0" borderId="15" xfId="0" applyBorder="1" applyAlignment="1">
      <alignment wrapText="1"/>
    </xf>
    <xf numFmtId="0" fontId="69" fillId="37" borderId="12" xfId="0" applyFont="1" applyFill="1" applyBorder="1" applyAlignment="1">
      <alignment horizontal="center" vertical="center" wrapText="1"/>
    </xf>
    <xf numFmtId="3" fontId="69" fillId="37" borderId="12" xfId="0" applyNumberFormat="1" applyFont="1" applyFill="1" applyBorder="1" applyAlignment="1" applyProtection="1">
      <alignment horizontal="center" vertical="center" textRotation="90" wrapText="1"/>
      <protection/>
    </xf>
    <xf numFmtId="0" fontId="65" fillId="0" borderId="13" xfId="0" applyFont="1" applyBorder="1" applyAlignment="1">
      <alignment horizontal="center" vertical="center" textRotation="90" wrapText="1"/>
    </xf>
    <xf numFmtId="0" fontId="45" fillId="35" borderId="15" xfId="0" applyNumberFormat="1" applyFont="1" applyFill="1" applyBorder="1" applyAlignment="1" applyProtection="1">
      <alignment horizontal="center" vertical="center" wrapText="1"/>
      <protection locked="0"/>
    </xf>
    <xf numFmtId="0" fontId="69" fillId="36" borderId="16" xfId="0" applyFont="1" applyFill="1" applyBorder="1" applyAlignment="1">
      <alignment horizontal="center" vertical="center" wrapText="1"/>
    </xf>
    <xf numFmtId="0" fontId="69" fillId="36" borderId="14" xfId="0" applyFont="1" applyFill="1" applyBorder="1" applyAlignment="1">
      <alignment horizontal="center" vertical="center" wrapText="1"/>
    </xf>
    <xf numFmtId="0" fontId="69" fillId="37" borderId="16" xfId="0" applyFont="1" applyFill="1" applyBorder="1" applyAlignment="1">
      <alignment horizontal="center" vertical="center" wrapText="1"/>
    </xf>
    <xf numFmtId="0" fontId="69" fillId="37" borderId="14" xfId="0" applyFont="1" applyFill="1" applyBorder="1" applyAlignment="1">
      <alignment horizontal="center" vertical="center" wrapText="1"/>
    </xf>
    <xf numFmtId="0" fontId="69" fillId="37" borderId="17" xfId="0" applyFont="1" applyFill="1" applyBorder="1" applyAlignment="1">
      <alignment horizontal="center" vertical="center" wrapText="1"/>
    </xf>
    <xf numFmtId="0" fontId="46" fillId="35" borderId="0" xfId="0" applyNumberFormat="1" applyFont="1" applyFill="1" applyBorder="1" applyAlignment="1" applyProtection="1">
      <alignment horizontal="center" vertical="center" wrapText="1"/>
      <protection locked="0"/>
    </xf>
    <xf numFmtId="2" fontId="5" fillId="35" borderId="0" xfId="69" applyNumberFormat="1" applyFont="1" applyFill="1" applyBorder="1" applyAlignment="1" applyProtection="1">
      <alignment horizontal="center" vertical="center" wrapText="1"/>
      <protection locked="0"/>
    </xf>
    <xf numFmtId="0" fontId="1" fillId="35" borderId="0" xfId="0" applyFont="1" applyFill="1" applyAlignment="1">
      <alignment vertical="center" wrapText="1"/>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62"/>
  <sheetViews>
    <sheetView tabSelected="1" zoomScalePageLayoutView="0" workbookViewId="0" topLeftCell="A1">
      <pane xSplit="3" ySplit="5" topLeftCell="E6" activePane="bottomRight" state="frozen"/>
      <selection pane="topLeft" activeCell="A1" sqref="A1"/>
      <selection pane="topRight" activeCell="D1" sqref="D1"/>
      <selection pane="bottomLeft" activeCell="A6" sqref="A6"/>
      <selection pane="bottomRight" activeCell="A4" sqref="A4"/>
    </sheetView>
  </sheetViews>
  <sheetFormatPr defaultColWidth="4.57421875" defaultRowHeight="12.75"/>
  <cols>
    <col min="1" max="1" width="3.00390625" style="32" bestFit="1" customWidth="1"/>
    <col min="2" max="2" width="3.28125" style="2" bestFit="1" customWidth="1"/>
    <col min="3" max="3" width="32.421875" style="1" bestFit="1" customWidth="1"/>
    <col min="4" max="4" width="25.140625" style="4" bestFit="1" customWidth="1"/>
    <col min="5" max="5" width="5.8515625" style="87" bestFit="1" customWidth="1"/>
    <col min="6" max="6" width="13.57421875" style="3" bestFit="1" customWidth="1"/>
    <col min="7" max="7" width="3.140625" style="33" bestFit="1" customWidth="1"/>
    <col min="8" max="8" width="3.140625" style="48" bestFit="1" customWidth="1"/>
    <col min="9" max="9" width="2.8515625" style="49" bestFit="1" customWidth="1"/>
    <col min="10" max="10" width="7.28125" style="5" hidden="1" customWidth="1"/>
    <col min="11" max="11" width="6.7109375" style="6" hidden="1" customWidth="1"/>
    <col min="12" max="12" width="8.421875" style="5" hidden="1" customWidth="1"/>
    <col min="13" max="13" width="6.7109375" style="6" hidden="1" customWidth="1"/>
    <col min="14" max="14" width="8.421875" style="7" hidden="1" customWidth="1"/>
    <col min="15" max="15" width="6.7109375" style="8" hidden="1" customWidth="1"/>
    <col min="16" max="16" width="8.421875" style="9" hidden="1" customWidth="1"/>
    <col min="17" max="17" width="6.7109375" style="10" hidden="1" customWidth="1"/>
    <col min="18" max="18" width="4.28125" style="11" hidden="1" customWidth="1"/>
    <col min="19" max="19" width="5.57421875" style="12" hidden="1" customWidth="1"/>
    <col min="20" max="20" width="4.421875" style="13" hidden="1" customWidth="1"/>
    <col min="21" max="21" width="8.421875" style="7" bestFit="1" customWidth="1"/>
    <col min="22" max="22" width="5.57421875" style="8" bestFit="1" customWidth="1"/>
    <col min="23" max="23" width="6.00390625" style="6" bestFit="1" customWidth="1"/>
    <col min="24" max="24" width="5.57421875" style="5" bestFit="1" customWidth="1"/>
    <col min="25" max="25" width="4.00390625" style="6" bestFit="1" customWidth="1"/>
    <col min="26" max="26" width="9.140625" style="7" bestFit="1" customWidth="1"/>
    <col min="27" max="27" width="6.7109375" style="14" bestFit="1" customWidth="1"/>
    <col min="28" max="28" width="3.140625" style="68" customWidth="1"/>
    <col min="29" max="29" width="9.140625" style="1" bestFit="1" customWidth="1"/>
    <col min="30" max="30" width="5.57421875" style="1" bestFit="1" customWidth="1"/>
    <col min="31" max="16384" width="4.57421875" style="1" customWidth="1"/>
  </cols>
  <sheetData>
    <row r="1" spans="1:28" s="34" customFormat="1" ht="12.75">
      <c r="A1" s="15" t="s">
        <v>0</v>
      </c>
      <c r="B1" s="110" t="s">
        <v>8</v>
      </c>
      <c r="C1" s="110"/>
      <c r="D1" s="16"/>
      <c r="E1" s="82"/>
      <c r="F1" s="16"/>
      <c r="G1" s="17"/>
      <c r="H1" s="17"/>
      <c r="I1" s="17"/>
      <c r="J1" s="95" t="s">
        <v>3</v>
      </c>
      <c r="K1" s="96"/>
      <c r="L1" s="96"/>
      <c r="M1" s="96"/>
      <c r="N1" s="96"/>
      <c r="O1" s="96"/>
      <c r="P1" s="96"/>
      <c r="Q1" s="96"/>
      <c r="R1" s="96"/>
      <c r="S1" s="96"/>
      <c r="T1" s="96"/>
      <c r="U1" s="96"/>
      <c r="V1" s="96"/>
      <c r="W1" s="96"/>
      <c r="X1" s="96"/>
      <c r="Y1" s="96"/>
      <c r="Z1" s="96"/>
      <c r="AA1" s="96"/>
      <c r="AB1" s="97"/>
    </row>
    <row r="2" spans="1:28" s="34" customFormat="1" ht="12.75">
      <c r="A2" s="15"/>
      <c r="B2" s="111" t="s">
        <v>2</v>
      </c>
      <c r="C2" s="112"/>
      <c r="D2" s="18"/>
      <c r="E2" s="83"/>
      <c r="F2" s="18"/>
      <c r="G2" s="19"/>
      <c r="H2" s="19"/>
      <c r="I2" s="20"/>
      <c r="J2" s="98"/>
      <c r="K2" s="98"/>
      <c r="L2" s="98"/>
      <c r="M2" s="98"/>
      <c r="N2" s="98"/>
      <c r="O2" s="98"/>
      <c r="P2" s="98"/>
      <c r="Q2" s="98"/>
      <c r="R2" s="98"/>
      <c r="S2" s="98"/>
      <c r="T2" s="98"/>
      <c r="U2" s="98"/>
      <c r="V2" s="98"/>
      <c r="W2" s="98"/>
      <c r="X2" s="98"/>
      <c r="Y2" s="98"/>
      <c r="Z2" s="98"/>
      <c r="AA2" s="98"/>
      <c r="AB2" s="97"/>
    </row>
    <row r="3" spans="1:28" s="34" customFormat="1" ht="12">
      <c r="A3" s="15"/>
      <c r="B3" s="104" t="s">
        <v>116</v>
      </c>
      <c r="C3" s="104"/>
      <c r="D3" s="21"/>
      <c r="E3" s="84"/>
      <c r="F3" s="21"/>
      <c r="G3" s="22"/>
      <c r="H3" s="22"/>
      <c r="I3" s="22"/>
      <c r="J3" s="99"/>
      <c r="K3" s="99"/>
      <c r="L3" s="99"/>
      <c r="M3" s="99"/>
      <c r="N3" s="99"/>
      <c r="O3" s="99"/>
      <c r="P3" s="99"/>
      <c r="Q3" s="99"/>
      <c r="R3" s="99"/>
      <c r="S3" s="99"/>
      <c r="T3" s="99"/>
      <c r="U3" s="99"/>
      <c r="V3" s="99"/>
      <c r="W3" s="99"/>
      <c r="X3" s="99"/>
      <c r="Y3" s="99"/>
      <c r="Z3" s="99"/>
      <c r="AA3" s="99"/>
      <c r="AB3" s="100"/>
    </row>
    <row r="4" spans="1:28" s="24" customFormat="1" ht="11.25">
      <c r="A4" s="23"/>
      <c r="B4" s="36"/>
      <c r="C4" s="37"/>
      <c r="D4" s="37"/>
      <c r="E4" s="85"/>
      <c r="F4" s="38"/>
      <c r="G4" s="38"/>
      <c r="H4" s="38"/>
      <c r="I4" s="38"/>
      <c r="J4" s="105" t="s">
        <v>9</v>
      </c>
      <c r="K4" s="106"/>
      <c r="L4" s="107" t="s">
        <v>10</v>
      </c>
      <c r="M4" s="108"/>
      <c r="N4" s="107" t="s">
        <v>11</v>
      </c>
      <c r="O4" s="108"/>
      <c r="P4" s="107" t="s">
        <v>12</v>
      </c>
      <c r="Q4" s="109"/>
      <c r="R4" s="109"/>
      <c r="S4" s="90"/>
      <c r="T4" s="90"/>
      <c r="U4" s="93" t="s">
        <v>13</v>
      </c>
      <c r="V4" s="94"/>
      <c r="W4" s="89" t="s">
        <v>13</v>
      </c>
      <c r="X4" s="89"/>
      <c r="Y4" s="89"/>
      <c r="Z4" s="101" t="s">
        <v>14</v>
      </c>
      <c r="AA4" s="101"/>
      <c r="AB4" s="102" t="s">
        <v>37</v>
      </c>
    </row>
    <row r="5" spans="1:28" s="26" customFormat="1" ht="45.75">
      <c r="A5" s="25"/>
      <c r="B5" s="39"/>
      <c r="C5" s="40" t="s">
        <v>15</v>
      </c>
      <c r="D5" s="40" t="s">
        <v>16</v>
      </c>
      <c r="E5" s="86" t="s">
        <v>17</v>
      </c>
      <c r="F5" s="43" t="s">
        <v>18</v>
      </c>
      <c r="G5" s="41" t="s">
        <v>19</v>
      </c>
      <c r="H5" s="41" t="s">
        <v>20</v>
      </c>
      <c r="I5" s="41" t="s">
        <v>21</v>
      </c>
      <c r="J5" s="42" t="s">
        <v>22</v>
      </c>
      <c r="K5" s="44" t="s">
        <v>23</v>
      </c>
      <c r="L5" s="45" t="s">
        <v>22</v>
      </c>
      <c r="M5" s="46" t="s">
        <v>23</v>
      </c>
      <c r="N5" s="45" t="s">
        <v>22</v>
      </c>
      <c r="O5" s="46" t="s">
        <v>23</v>
      </c>
      <c r="P5" s="45" t="s">
        <v>28</v>
      </c>
      <c r="Q5" s="46" t="s">
        <v>23</v>
      </c>
      <c r="R5" s="47" t="s">
        <v>24</v>
      </c>
      <c r="S5" s="46" t="s">
        <v>25</v>
      </c>
      <c r="T5" s="47" t="s">
        <v>34</v>
      </c>
      <c r="U5" s="45" t="s">
        <v>28</v>
      </c>
      <c r="V5" s="46" t="s">
        <v>25</v>
      </c>
      <c r="W5" s="47" t="s">
        <v>24</v>
      </c>
      <c r="X5" s="46" t="s">
        <v>25</v>
      </c>
      <c r="Y5" s="47" t="s">
        <v>26</v>
      </c>
      <c r="Z5" s="45" t="s">
        <v>22</v>
      </c>
      <c r="AA5" s="46" t="s">
        <v>23</v>
      </c>
      <c r="AB5" s="103"/>
    </row>
    <row r="6" spans="20:25" ht="11.25">
      <c r="T6" s="64">
        <f>IF(S6&lt;&gt;0,-(S6-Q6)/S6,"")</f>
      </c>
      <c r="Y6" s="35"/>
    </row>
    <row r="7" spans="1:29" s="29" customFormat="1" ht="11.25">
      <c r="A7" s="31">
        <v>1</v>
      </c>
      <c r="B7" s="30"/>
      <c r="C7" s="51" t="s">
        <v>109</v>
      </c>
      <c r="D7" s="56" t="s">
        <v>109</v>
      </c>
      <c r="E7" s="81">
        <v>42391</v>
      </c>
      <c r="F7" s="53" t="s">
        <v>89</v>
      </c>
      <c r="G7" s="57">
        <v>280</v>
      </c>
      <c r="H7" s="70">
        <v>328</v>
      </c>
      <c r="I7" s="55">
        <v>2</v>
      </c>
      <c r="J7" s="66">
        <v>837062</v>
      </c>
      <c r="K7" s="67">
        <v>71168</v>
      </c>
      <c r="L7" s="66">
        <v>1285681</v>
      </c>
      <c r="M7" s="67">
        <v>106526</v>
      </c>
      <c r="N7" s="66">
        <v>1458987</v>
      </c>
      <c r="O7" s="67">
        <v>121267</v>
      </c>
      <c r="P7" s="60">
        <f aca="true" t="shared" si="0" ref="P7:P38">J7+L7+N7</f>
        <v>3581730</v>
      </c>
      <c r="Q7" s="61">
        <f aca="true" t="shared" si="1" ref="Q7:Q38">K7+M7+O7</f>
        <v>298961</v>
      </c>
      <c r="R7" s="62">
        <f aca="true" t="shared" si="2" ref="R7:R38">Q7/H7</f>
        <v>911.4664634146342</v>
      </c>
      <c r="S7" s="63">
        <v>305029</v>
      </c>
      <c r="T7" s="64">
        <f>IF(S7&lt;&gt;0,-(S7-Q7)/S7,"")</f>
        <v>-0.019893190483527796</v>
      </c>
      <c r="U7" s="71">
        <v>6817478</v>
      </c>
      <c r="V7" s="73">
        <v>601447</v>
      </c>
      <c r="W7" s="62">
        <f aca="true" t="shared" si="3" ref="W7:W38">V7/H7</f>
        <v>1833.6798780487804</v>
      </c>
      <c r="X7" s="58">
        <v>616230</v>
      </c>
      <c r="Y7" s="80">
        <f>IF(X7&lt;&gt;0,-(X7-V7)/X7,"")</f>
        <v>-0.023989419534913913</v>
      </c>
      <c r="Z7" s="74">
        <v>13826328</v>
      </c>
      <c r="AA7" s="75">
        <v>1218300</v>
      </c>
      <c r="AB7" s="91">
        <v>2395</v>
      </c>
      <c r="AC7" s="28"/>
    </row>
    <row r="8" spans="1:29" s="29" customFormat="1" ht="11.25">
      <c r="A8" s="31">
        <v>2</v>
      </c>
      <c r="B8" s="30"/>
      <c r="C8" s="50" t="s">
        <v>96</v>
      </c>
      <c r="D8" s="52" t="s">
        <v>96</v>
      </c>
      <c r="E8" s="65">
        <v>42384</v>
      </c>
      <c r="F8" s="53" t="s">
        <v>7</v>
      </c>
      <c r="G8" s="54">
        <v>340</v>
      </c>
      <c r="H8" s="70">
        <v>351</v>
      </c>
      <c r="I8" s="55">
        <v>3</v>
      </c>
      <c r="J8" s="66">
        <v>583861.5</v>
      </c>
      <c r="K8" s="67">
        <v>50741</v>
      </c>
      <c r="L8" s="66">
        <v>802063.5</v>
      </c>
      <c r="M8" s="67">
        <v>67429</v>
      </c>
      <c r="N8" s="66">
        <v>903904.5</v>
      </c>
      <c r="O8" s="67">
        <v>75929</v>
      </c>
      <c r="P8" s="60">
        <f t="shared" si="0"/>
        <v>2289829.5</v>
      </c>
      <c r="Q8" s="61">
        <f t="shared" si="1"/>
        <v>194099</v>
      </c>
      <c r="R8" s="62">
        <f t="shared" si="2"/>
        <v>552.988603988604</v>
      </c>
      <c r="S8" s="63">
        <v>313548</v>
      </c>
      <c r="T8" s="64">
        <f>IF(S8&lt;&gt;0,-(S8-Q8)/S8,"")</f>
        <v>-0.3809592151759858</v>
      </c>
      <c r="U8" s="71">
        <v>4468395.45</v>
      </c>
      <c r="V8" s="72">
        <v>401731</v>
      </c>
      <c r="W8" s="62">
        <f t="shared" si="3"/>
        <v>1144.5327635327635</v>
      </c>
      <c r="X8" s="79">
        <v>582431</v>
      </c>
      <c r="Y8" s="80">
        <f>IF(X8&lt;&gt;0,-(X8-V8)/X8,"")</f>
        <v>-0.3102513430775491</v>
      </c>
      <c r="Z8" s="76">
        <v>18874443.83</v>
      </c>
      <c r="AA8" s="77">
        <v>1686185</v>
      </c>
      <c r="AB8" s="91">
        <v>2402</v>
      </c>
      <c r="AC8" s="28"/>
    </row>
    <row r="9" spans="1:29" s="29" customFormat="1" ht="11.25">
      <c r="A9" s="31">
        <v>3</v>
      </c>
      <c r="B9" s="88" t="s">
        <v>27</v>
      </c>
      <c r="C9" s="50" t="s">
        <v>113</v>
      </c>
      <c r="D9" s="52" t="s">
        <v>113</v>
      </c>
      <c r="E9" s="65">
        <v>42398</v>
      </c>
      <c r="F9" s="53" t="s">
        <v>7</v>
      </c>
      <c r="G9" s="54">
        <v>307</v>
      </c>
      <c r="H9" s="70">
        <v>326</v>
      </c>
      <c r="I9" s="55">
        <v>1</v>
      </c>
      <c r="J9" s="66">
        <v>622373</v>
      </c>
      <c r="K9" s="67">
        <v>50938</v>
      </c>
      <c r="L9" s="66">
        <v>849112</v>
      </c>
      <c r="M9" s="67">
        <v>66355</v>
      </c>
      <c r="N9" s="66">
        <v>968310</v>
      </c>
      <c r="O9" s="67">
        <v>76857</v>
      </c>
      <c r="P9" s="60">
        <f t="shared" si="0"/>
        <v>2439795</v>
      </c>
      <c r="Q9" s="61">
        <f t="shared" si="1"/>
        <v>194150</v>
      </c>
      <c r="R9" s="62">
        <f t="shared" si="2"/>
        <v>595.5521472392638</v>
      </c>
      <c r="S9" s="63"/>
      <c r="T9" s="64"/>
      <c r="U9" s="71">
        <v>4336251.99</v>
      </c>
      <c r="V9" s="72">
        <v>365620</v>
      </c>
      <c r="W9" s="62">
        <f t="shared" si="3"/>
        <v>1121.5337423312883</v>
      </c>
      <c r="X9" s="79"/>
      <c r="Y9" s="80"/>
      <c r="Z9" s="76">
        <v>4336251.99</v>
      </c>
      <c r="AA9" s="77">
        <v>365620</v>
      </c>
      <c r="AB9" s="91">
        <v>2397</v>
      </c>
      <c r="AC9" s="28"/>
    </row>
    <row r="10" spans="1:29" s="29" customFormat="1" ht="11.25">
      <c r="A10" s="31">
        <v>4</v>
      </c>
      <c r="B10" s="30"/>
      <c r="C10" s="51" t="s">
        <v>99</v>
      </c>
      <c r="D10" s="56" t="s">
        <v>98</v>
      </c>
      <c r="E10" s="81">
        <v>42384</v>
      </c>
      <c r="F10" s="53" t="s">
        <v>89</v>
      </c>
      <c r="G10" s="57">
        <v>193</v>
      </c>
      <c r="H10" s="70">
        <v>196</v>
      </c>
      <c r="I10" s="55">
        <v>3</v>
      </c>
      <c r="J10" s="66">
        <v>348420</v>
      </c>
      <c r="K10" s="67">
        <v>26998</v>
      </c>
      <c r="L10" s="66">
        <v>494858</v>
      </c>
      <c r="M10" s="67">
        <v>37532</v>
      </c>
      <c r="N10" s="66">
        <v>531794</v>
      </c>
      <c r="O10" s="67">
        <v>40295</v>
      </c>
      <c r="P10" s="60">
        <f t="shared" si="0"/>
        <v>1375072</v>
      </c>
      <c r="Q10" s="61">
        <f t="shared" si="1"/>
        <v>104825</v>
      </c>
      <c r="R10" s="62">
        <f t="shared" si="2"/>
        <v>534.8214285714286</v>
      </c>
      <c r="S10" s="63">
        <v>91432</v>
      </c>
      <c r="T10" s="64">
        <f>IF(S10&lt;&gt;0,-(S10-Q10)/S10,"")</f>
        <v>0.14648044448333186</v>
      </c>
      <c r="U10" s="71">
        <v>2747091</v>
      </c>
      <c r="V10" s="73">
        <v>221294</v>
      </c>
      <c r="W10" s="62">
        <f t="shared" si="3"/>
        <v>1129.0510204081634</v>
      </c>
      <c r="X10" s="58">
        <v>210252</v>
      </c>
      <c r="Y10" s="80">
        <f>IF(X10&lt;&gt;0,-(X10-V10)/X10,"")</f>
        <v>0.05251793086391568</v>
      </c>
      <c r="Z10" s="74">
        <v>7008398</v>
      </c>
      <c r="AA10" s="75">
        <v>563742</v>
      </c>
      <c r="AB10" s="91">
        <v>1400</v>
      </c>
      <c r="AC10" s="28"/>
    </row>
    <row r="11" spans="1:29" s="29" customFormat="1" ht="11.25">
      <c r="A11" s="31">
        <v>5</v>
      </c>
      <c r="B11" s="30"/>
      <c r="C11" s="51" t="s">
        <v>107</v>
      </c>
      <c r="D11" s="56" t="s">
        <v>108</v>
      </c>
      <c r="E11" s="81">
        <v>42391</v>
      </c>
      <c r="F11" s="53" t="s">
        <v>4</v>
      </c>
      <c r="G11" s="57">
        <v>136</v>
      </c>
      <c r="H11" s="70">
        <v>154</v>
      </c>
      <c r="I11" s="55">
        <v>2</v>
      </c>
      <c r="J11" s="66">
        <v>347501.75</v>
      </c>
      <c r="K11" s="67">
        <v>24034</v>
      </c>
      <c r="L11" s="66">
        <v>498402</v>
      </c>
      <c r="M11" s="67">
        <v>33940</v>
      </c>
      <c r="N11" s="66">
        <v>503240</v>
      </c>
      <c r="O11" s="67">
        <v>34600</v>
      </c>
      <c r="P11" s="60">
        <f t="shared" si="0"/>
        <v>1349143.75</v>
      </c>
      <c r="Q11" s="61">
        <f t="shared" si="1"/>
        <v>92574</v>
      </c>
      <c r="R11" s="62">
        <f t="shared" si="2"/>
        <v>601.1298701298701</v>
      </c>
      <c r="S11" s="63">
        <v>119930</v>
      </c>
      <c r="T11" s="64">
        <f>IF(S11&lt;&gt;0,-(S11-Q11)/S11,"")</f>
        <v>-0.2280997248394897</v>
      </c>
      <c r="U11" s="71">
        <v>2252311.63</v>
      </c>
      <c r="V11" s="72">
        <v>164343</v>
      </c>
      <c r="W11" s="62">
        <f t="shared" si="3"/>
        <v>1067.1623376623377</v>
      </c>
      <c r="X11" s="58">
        <v>215000</v>
      </c>
      <c r="Y11" s="80">
        <f>IF(X11&lt;&gt;0,-(X11-V11)/X11,"")</f>
        <v>-0.23561395348837208</v>
      </c>
      <c r="Z11" s="74">
        <v>5298160.359999999</v>
      </c>
      <c r="AA11" s="75">
        <v>379343</v>
      </c>
      <c r="AB11" s="91">
        <v>2396</v>
      </c>
      <c r="AC11" s="28"/>
    </row>
    <row r="12" spans="1:29" s="29" customFormat="1" ht="11.25">
      <c r="A12" s="31">
        <v>6</v>
      </c>
      <c r="B12" s="88" t="s">
        <v>27</v>
      </c>
      <c r="C12" s="51" t="s">
        <v>111</v>
      </c>
      <c r="D12" s="56" t="s">
        <v>111</v>
      </c>
      <c r="E12" s="81">
        <v>42398</v>
      </c>
      <c r="F12" s="53" t="s">
        <v>90</v>
      </c>
      <c r="G12" s="57">
        <v>278</v>
      </c>
      <c r="H12" s="70">
        <v>280</v>
      </c>
      <c r="I12" s="55">
        <v>1</v>
      </c>
      <c r="J12" s="66">
        <v>263484</v>
      </c>
      <c r="K12" s="67">
        <v>22387</v>
      </c>
      <c r="L12" s="66">
        <v>372263</v>
      </c>
      <c r="M12" s="67">
        <v>30788</v>
      </c>
      <c r="N12" s="66">
        <v>409210</v>
      </c>
      <c r="O12" s="67">
        <v>33704</v>
      </c>
      <c r="P12" s="60">
        <f t="shared" si="0"/>
        <v>1044957</v>
      </c>
      <c r="Q12" s="61">
        <f t="shared" si="1"/>
        <v>86879</v>
      </c>
      <c r="R12" s="62">
        <f t="shared" si="2"/>
        <v>310.28214285714284</v>
      </c>
      <c r="S12" s="63"/>
      <c r="T12" s="64"/>
      <c r="U12" s="71">
        <v>2066509</v>
      </c>
      <c r="V12" s="72">
        <v>182476</v>
      </c>
      <c r="W12" s="62">
        <f t="shared" si="3"/>
        <v>651.7</v>
      </c>
      <c r="X12" s="58"/>
      <c r="Y12" s="80"/>
      <c r="Z12" s="74">
        <v>2066509</v>
      </c>
      <c r="AA12" s="75">
        <v>182476</v>
      </c>
      <c r="AB12" s="91">
        <v>2409</v>
      </c>
      <c r="AC12" s="28"/>
    </row>
    <row r="13" spans="1:29" s="29" customFormat="1" ht="11.25">
      <c r="A13" s="31">
        <v>7</v>
      </c>
      <c r="B13" s="30"/>
      <c r="C13" s="50" t="s">
        <v>97</v>
      </c>
      <c r="D13" s="52" t="s">
        <v>97</v>
      </c>
      <c r="E13" s="65">
        <v>42384</v>
      </c>
      <c r="F13" s="53" t="s">
        <v>7</v>
      </c>
      <c r="G13" s="54">
        <v>336</v>
      </c>
      <c r="H13" s="70">
        <v>266</v>
      </c>
      <c r="I13" s="55">
        <v>3</v>
      </c>
      <c r="J13" s="66">
        <v>136006</v>
      </c>
      <c r="K13" s="67">
        <v>12219</v>
      </c>
      <c r="L13" s="66">
        <v>188064</v>
      </c>
      <c r="M13" s="67">
        <v>16496</v>
      </c>
      <c r="N13" s="66">
        <v>244671</v>
      </c>
      <c r="O13" s="67">
        <v>21293</v>
      </c>
      <c r="P13" s="60">
        <f t="shared" si="0"/>
        <v>568741</v>
      </c>
      <c r="Q13" s="61">
        <f t="shared" si="1"/>
        <v>50008</v>
      </c>
      <c r="R13" s="62">
        <f t="shared" si="2"/>
        <v>188</v>
      </c>
      <c r="S13" s="63">
        <v>106772</v>
      </c>
      <c r="T13" s="64">
        <f>IF(S13&lt;&gt;0,-(S13-Q13)/S13,"")</f>
        <v>-0.5316375079608886</v>
      </c>
      <c r="U13" s="71">
        <v>1057209.16</v>
      </c>
      <c r="V13" s="72">
        <v>96268</v>
      </c>
      <c r="W13" s="62">
        <f t="shared" si="3"/>
        <v>361.90977443609023</v>
      </c>
      <c r="X13" s="79">
        <v>182832</v>
      </c>
      <c r="Y13" s="80">
        <f>IF(X13&lt;&gt;0,-(X13-V13)/X13,"")</f>
        <v>-0.473461976021703</v>
      </c>
      <c r="Z13" s="76">
        <v>6462860.88</v>
      </c>
      <c r="AA13" s="77">
        <v>575608</v>
      </c>
      <c r="AB13" s="91">
        <v>2392</v>
      </c>
      <c r="AC13" s="28"/>
    </row>
    <row r="14" spans="1:29" s="29" customFormat="1" ht="11.25">
      <c r="A14" s="31">
        <v>8</v>
      </c>
      <c r="B14" s="30"/>
      <c r="C14" s="51" t="s">
        <v>73</v>
      </c>
      <c r="D14" s="56" t="s">
        <v>73</v>
      </c>
      <c r="E14" s="81">
        <v>42370</v>
      </c>
      <c r="F14" s="53" t="s">
        <v>89</v>
      </c>
      <c r="G14" s="57">
        <v>320</v>
      </c>
      <c r="H14" s="70">
        <v>226</v>
      </c>
      <c r="I14" s="55">
        <v>5</v>
      </c>
      <c r="J14" s="66">
        <v>138299</v>
      </c>
      <c r="K14" s="67">
        <v>10778</v>
      </c>
      <c r="L14" s="66">
        <v>195831</v>
      </c>
      <c r="M14" s="67">
        <v>14988</v>
      </c>
      <c r="N14" s="66">
        <v>216490</v>
      </c>
      <c r="O14" s="67">
        <v>16455</v>
      </c>
      <c r="P14" s="60">
        <f t="shared" si="0"/>
        <v>550620</v>
      </c>
      <c r="Q14" s="61">
        <f t="shared" si="1"/>
        <v>42221</v>
      </c>
      <c r="R14" s="62">
        <f t="shared" si="2"/>
        <v>186.81858407079645</v>
      </c>
      <c r="S14" s="63">
        <v>90747</v>
      </c>
      <c r="T14" s="64">
        <f>IF(S14&lt;&gt;0,-(S14-Q14)/S14,"")</f>
        <v>-0.534739440422273</v>
      </c>
      <c r="U14" s="71">
        <v>1027371</v>
      </c>
      <c r="V14" s="73">
        <v>83397</v>
      </c>
      <c r="W14" s="62">
        <f t="shared" si="3"/>
        <v>369.0132743362832</v>
      </c>
      <c r="X14" s="58">
        <v>164616</v>
      </c>
      <c r="Y14" s="80">
        <f>IF(X14&lt;&gt;0,-(X14-V14)/X14,"")</f>
        <v>-0.49338460416970403</v>
      </c>
      <c r="Z14" s="74">
        <v>15603312</v>
      </c>
      <c r="AA14" s="75">
        <v>1308099</v>
      </c>
      <c r="AB14" s="91">
        <v>2378</v>
      </c>
      <c r="AC14" s="28"/>
    </row>
    <row r="15" spans="1:29" s="29" customFormat="1" ht="11.25">
      <c r="A15" s="31">
        <v>9</v>
      </c>
      <c r="B15" s="30"/>
      <c r="C15" s="51" t="s">
        <v>110</v>
      </c>
      <c r="D15" s="56" t="s">
        <v>110</v>
      </c>
      <c r="E15" s="81">
        <v>42391</v>
      </c>
      <c r="F15" s="53" t="s">
        <v>90</v>
      </c>
      <c r="G15" s="57">
        <v>232</v>
      </c>
      <c r="H15" s="70">
        <v>190</v>
      </c>
      <c r="I15" s="55">
        <v>2</v>
      </c>
      <c r="J15" s="66">
        <v>108020</v>
      </c>
      <c r="K15" s="67">
        <v>9831</v>
      </c>
      <c r="L15" s="66">
        <v>154858</v>
      </c>
      <c r="M15" s="67">
        <v>13902</v>
      </c>
      <c r="N15" s="66">
        <v>175753</v>
      </c>
      <c r="O15" s="67">
        <v>15601</v>
      </c>
      <c r="P15" s="60">
        <f t="shared" si="0"/>
        <v>438631</v>
      </c>
      <c r="Q15" s="61">
        <f t="shared" si="1"/>
        <v>39334</v>
      </c>
      <c r="R15" s="62">
        <f t="shared" si="2"/>
        <v>207.02105263157895</v>
      </c>
      <c r="S15" s="63">
        <v>47305</v>
      </c>
      <c r="T15" s="64">
        <f>IF(S15&lt;&gt;0,-(S15-Q15)/S15,"")</f>
        <v>-0.1685022724870521</v>
      </c>
      <c r="U15" s="71">
        <v>885767</v>
      </c>
      <c r="V15" s="72">
        <v>83231</v>
      </c>
      <c r="W15" s="62">
        <f t="shared" si="3"/>
        <v>438.0578947368421</v>
      </c>
      <c r="X15" s="58">
        <v>108663</v>
      </c>
      <c r="Y15" s="80">
        <f>IF(X15&lt;&gt;0,-(X15-V15)/X15,"")</f>
        <v>-0.2340447070299918</v>
      </c>
      <c r="Z15" s="74">
        <v>2082881</v>
      </c>
      <c r="AA15" s="75">
        <v>191894</v>
      </c>
      <c r="AB15" s="91">
        <v>2406</v>
      </c>
      <c r="AC15" s="28"/>
    </row>
    <row r="16" spans="1:29" s="29" customFormat="1" ht="11.25">
      <c r="A16" s="31">
        <v>10</v>
      </c>
      <c r="B16" s="30"/>
      <c r="C16" s="50" t="s">
        <v>102</v>
      </c>
      <c r="D16" s="52" t="s">
        <v>103</v>
      </c>
      <c r="E16" s="65">
        <v>42391</v>
      </c>
      <c r="F16" s="53" t="s">
        <v>7</v>
      </c>
      <c r="G16" s="54">
        <v>115</v>
      </c>
      <c r="H16" s="70">
        <v>108</v>
      </c>
      <c r="I16" s="55">
        <v>2</v>
      </c>
      <c r="J16" s="66">
        <v>74445.5</v>
      </c>
      <c r="K16" s="67">
        <v>5984</v>
      </c>
      <c r="L16" s="66">
        <v>104831.5</v>
      </c>
      <c r="M16" s="67">
        <v>8229</v>
      </c>
      <c r="N16" s="66">
        <v>113561</v>
      </c>
      <c r="O16" s="67">
        <v>8832</v>
      </c>
      <c r="P16" s="60">
        <f t="shared" si="0"/>
        <v>292838</v>
      </c>
      <c r="Q16" s="61">
        <f t="shared" si="1"/>
        <v>23045</v>
      </c>
      <c r="R16" s="62">
        <f t="shared" si="2"/>
        <v>213.37962962962962</v>
      </c>
      <c r="S16" s="63">
        <v>21589</v>
      </c>
      <c r="T16" s="64">
        <f>IF(S16&lt;&gt;0,-(S16-Q16)/S16,"")</f>
        <v>0.06744175274445319</v>
      </c>
      <c r="U16" s="71">
        <v>642996.5</v>
      </c>
      <c r="V16" s="72">
        <v>53825</v>
      </c>
      <c r="W16" s="62">
        <f t="shared" si="3"/>
        <v>498.3796296296296</v>
      </c>
      <c r="X16" s="79">
        <v>51956</v>
      </c>
      <c r="Y16" s="80">
        <f>IF(X16&lt;&gt;0,-(X16-V16)/X16,"")</f>
        <v>0.03597274616983601</v>
      </c>
      <c r="Z16" s="76">
        <v>1249326.42</v>
      </c>
      <c r="AA16" s="77">
        <v>105781</v>
      </c>
      <c r="AB16" s="91">
        <v>2398</v>
      </c>
      <c r="AC16" s="28"/>
    </row>
    <row r="17" spans="1:29" s="29" customFormat="1" ht="11.25">
      <c r="A17" s="31">
        <v>11</v>
      </c>
      <c r="B17" s="30"/>
      <c r="C17" s="51" t="s">
        <v>69</v>
      </c>
      <c r="D17" s="56" t="s">
        <v>69</v>
      </c>
      <c r="E17" s="81">
        <v>42363</v>
      </c>
      <c r="F17" s="53" t="s">
        <v>90</v>
      </c>
      <c r="G17" s="57">
        <v>120</v>
      </c>
      <c r="H17" s="70">
        <v>126</v>
      </c>
      <c r="I17" s="55">
        <v>6</v>
      </c>
      <c r="J17" s="66">
        <v>84105</v>
      </c>
      <c r="K17" s="67">
        <v>6579</v>
      </c>
      <c r="L17" s="66">
        <v>100419</v>
      </c>
      <c r="M17" s="67">
        <v>7748</v>
      </c>
      <c r="N17" s="66">
        <v>109894</v>
      </c>
      <c r="O17" s="67">
        <v>8595</v>
      </c>
      <c r="P17" s="60">
        <f t="shared" si="0"/>
        <v>294418</v>
      </c>
      <c r="Q17" s="61">
        <f t="shared" si="1"/>
        <v>22922</v>
      </c>
      <c r="R17" s="62">
        <f t="shared" si="2"/>
        <v>181.9206349206349</v>
      </c>
      <c r="S17" s="63">
        <v>81723</v>
      </c>
      <c r="T17" s="64">
        <f>IF(S17&lt;&gt;0,-(S17-Q17)/S17,"")</f>
        <v>-0.7195159257491771</v>
      </c>
      <c r="U17" s="71">
        <v>600844</v>
      </c>
      <c r="V17" s="72">
        <v>49054</v>
      </c>
      <c r="W17" s="62">
        <f t="shared" si="3"/>
        <v>389.3174603174603</v>
      </c>
      <c r="X17" s="58">
        <v>128090</v>
      </c>
      <c r="Y17" s="80">
        <f>IF(X17&lt;&gt;0,-(X17-V17)/X17,"")</f>
        <v>-0.6170348973378094</v>
      </c>
      <c r="Z17" s="74">
        <v>16651791</v>
      </c>
      <c r="AA17" s="75">
        <v>1452880</v>
      </c>
      <c r="AB17" s="91">
        <v>2377</v>
      </c>
      <c r="AC17" s="28"/>
    </row>
    <row r="18" spans="1:29" s="29" customFormat="1" ht="11.25">
      <c r="A18" s="31">
        <v>12</v>
      </c>
      <c r="B18" s="88" t="s">
        <v>27</v>
      </c>
      <c r="C18" s="51" t="s">
        <v>115</v>
      </c>
      <c r="D18" s="56" t="s">
        <v>114</v>
      </c>
      <c r="E18" s="81">
        <v>42398</v>
      </c>
      <c r="F18" s="53" t="s">
        <v>89</v>
      </c>
      <c r="G18" s="57">
        <v>76</v>
      </c>
      <c r="H18" s="70">
        <v>76</v>
      </c>
      <c r="I18" s="55">
        <v>1</v>
      </c>
      <c r="J18" s="66">
        <v>75530</v>
      </c>
      <c r="K18" s="67">
        <v>4700</v>
      </c>
      <c r="L18" s="66">
        <v>117508</v>
      </c>
      <c r="M18" s="67">
        <v>7154</v>
      </c>
      <c r="N18" s="66">
        <v>123182</v>
      </c>
      <c r="O18" s="67">
        <v>7462</v>
      </c>
      <c r="P18" s="60">
        <f t="shared" si="0"/>
        <v>316220</v>
      </c>
      <c r="Q18" s="61">
        <f t="shared" si="1"/>
        <v>19316</v>
      </c>
      <c r="R18" s="62">
        <f t="shared" si="2"/>
        <v>254.1578947368421</v>
      </c>
      <c r="S18" s="63"/>
      <c r="T18" s="64"/>
      <c r="U18" s="71">
        <v>540558</v>
      </c>
      <c r="V18" s="73">
        <v>34871</v>
      </c>
      <c r="W18" s="62">
        <f t="shared" si="3"/>
        <v>458.82894736842104</v>
      </c>
      <c r="X18" s="58"/>
      <c r="Y18" s="80"/>
      <c r="Z18" s="74">
        <v>540558</v>
      </c>
      <c r="AA18" s="75">
        <v>34871</v>
      </c>
      <c r="AB18" s="91">
        <v>2414</v>
      </c>
      <c r="AC18" s="28"/>
    </row>
    <row r="19" spans="1:29" s="29" customFormat="1" ht="11.25">
      <c r="A19" s="31">
        <v>13</v>
      </c>
      <c r="B19" s="30"/>
      <c r="C19" s="51" t="s">
        <v>72</v>
      </c>
      <c r="D19" s="56" t="s">
        <v>71</v>
      </c>
      <c r="E19" s="81">
        <v>42370</v>
      </c>
      <c r="F19" s="53" t="s">
        <v>4</v>
      </c>
      <c r="G19" s="57">
        <v>203</v>
      </c>
      <c r="H19" s="70">
        <v>54</v>
      </c>
      <c r="I19" s="55">
        <v>5</v>
      </c>
      <c r="J19" s="66">
        <v>59894</v>
      </c>
      <c r="K19" s="67">
        <v>4387</v>
      </c>
      <c r="L19" s="66">
        <v>73446.5</v>
      </c>
      <c r="M19" s="67">
        <v>5483</v>
      </c>
      <c r="N19" s="66">
        <v>78243</v>
      </c>
      <c r="O19" s="67">
        <v>6023</v>
      </c>
      <c r="P19" s="60">
        <f t="shared" si="0"/>
        <v>211583.5</v>
      </c>
      <c r="Q19" s="61">
        <f t="shared" si="1"/>
        <v>15893</v>
      </c>
      <c r="R19" s="62">
        <f t="shared" si="2"/>
        <v>294.31481481481484</v>
      </c>
      <c r="S19" s="63">
        <v>15150</v>
      </c>
      <c r="T19" s="64">
        <f>IF(S19&lt;&gt;0,-(S19-Q19)/S19,"")</f>
        <v>0.04904290429042904</v>
      </c>
      <c r="U19" s="71">
        <v>452191.02</v>
      </c>
      <c r="V19" s="72">
        <v>34849</v>
      </c>
      <c r="W19" s="62">
        <f t="shared" si="3"/>
        <v>645.3518518518518</v>
      </c>
      <c r="X19" s="58">
        <v>37600</v>
      </c>
      <c r="Y19" s="80">
        <f>IF(X19&lt;&gt;0,-(X19-V19)/X19,"")</f>
        <v>-0.07316489361702128</v>
      </c>
      <c r="Z19" s="74">
        <v>4356915.09</v>
      </c>
      <c r="AA19" s="75">
        <v>361143</v>
      </c>
      <c r="AB19" s="91">
        <v>2382</v>
      </c>
      <c r="AC19" s="28"/>
    </row>
    <row r="20" spans="1:29" s="29" customFormat="1" ht="11.25">
      <c r="A20" s="31">
        <v>14</v>
      </c>
      <c r="B20" s="30"/>
      <c r="C20" s="50" t="s">
        <v>57</v>
      </c>
      <c r="D20" s="52" t="s">
        <v>57</v>
      </c>
      <c r="E20" s="65">
        <v>42342</v>
      </c>
      <c r="F20" s="53" t="s">
        <v>7</v>
      </c>
      <c r="G20" s="54">
        <v>362</v>
      </c>
      <c r="H20" s="70">
        <v>62</v>
      </c>
      <c r="I20" s="55">
        <v>9</v>
      </c>
      <c r="J20" s="66">
        <v>51146</v>
      </c>
      <c r="K20" s="67">
        <v>3964</v>
      </c>
      <c r="L20" s="66">
        <v>74176</v>
      </c>
      <c r="M20" s="67">
        <v>5801</v>
      </c>
      <c r="N20" s="66">
        <v>81633</v>
      </c>
      <c r="O20" s="67">
        <v>6217</v>
      </c>
      <c r="P20" s="60">
        <f t="shared" si="0"/>
        <v>206955</v>
      </c>
      <c r="Q20" s="61">
        <f t="shared" si="1"/>
        <v>15982</v>
      </c>
      <c r="R20" s="62">
        <f t="shared" si="2"/>
        <v>257.7741935483871</v>
      </c>
      <c r="S20" s="63">
        <v>45885</v>
      </c>
      <c r="T20" s="64">
        <f>IF(S20&lt;&gt;0,-(S20-Q20)/S20,"")</f>
        <v>-0.6516944535251171</v>
      </c>
      <c r="U20" s="71">
        <v>397607.5</v>
      </c>
      <c r="V20" s="72">
        <v>32418</v>
      </c>
      <c r="W20" s="62">
        <f t="shared" si="3"/>
        <v>522.8709677419355</v>
      </c>
      <c r="X20" s="79">
        <v>90708</v>
      </c>
      <c r="Y20" s="80">
        <f>IF(X20&lt;&gt;0,-(X20-V20)/X20,"")</f>
        <v>-0.6426114565418706</v>
      </c>
      <c r="Z20" s="76">
        <v>69225217.67</v>
      </c>
      <c r="AA20" s="77">
        <v>6054372</v>
      </c>
      <c r="AB20" s="91">
        <v>2332</v>
      </c>
      <c r="AC20" s="28"/>
    </row>
    <row r="21" spans="1:29" s="29" customFormat="1" ht="11.25">
      <c r="A21" s="31">
        <v>15</v>
      </c>
      <c r="B21" s="30"/>
      <c r="C21" s="50" t="s">
        <v>104</v>
      </c>
      <c r="D21" s="52" t="s">
        <v>104</v>
      </c>
      <c r="E21" s="65">
        <v>42391</v>
      </c>
      <c r="F21" s="53" t="s">
        <v>94</v>
      </c>
      <c r="G21" s="54">
        <v>115</v>
      </c>
      <c r="H21" s="70">
        <v>115</v>
      </c>
      <c r="I21" s="55">
        <v>1</v>
      </c>
      <c r="J21" s="66">
        <v>28827</v>
      </c>
      <c r="K21" s="67">
        <v>2858</v>
      </c>
      <c r="L21" s="66">
        <v>38780.5</v>
      </c>
      <c r="M21" s="67">
        <v>3708</v>
      </c>
      <c r="N21" s="66">
        <v>55203.5</v>
      </c>
      <c r="O21" s="67">
        <v>5227</v>
      </c>
      <c r="P21" s="60">
        <f t="shared" si="0"/>
        <v>122811</v>
      </c>
      <c r="Q21" s="61">
        <f t="shared" si="1"/>
        <v>11793</v>
      </c>
      <c r="R21" s="62">
        <f t="shared" si="2"/>
        <v>102.54782608695652</v>
      </c>
      <c r="S21" s="63">
        <v>20700</v>
      </c>
      <c r="T21" s="64">
        <f>IF(S21&lt;&gt;0,-(S21-Q21)/S21,"")</f>
        <v>-0.43028985507246376</v>
      </c>
      <c r="U21" s="71">
        <v>222207</v>
      </c>
      <c r="V21" s="72">
        <v>22441</v>
      </c>
      <c r="W21" s="62">
        <f t="shared" si="3"/>
        <v>195.1391304347826</v>
      </c>
      <c r="X21" s="79">
        <v>38230</v>
      </c>
      <c r="Y21" s="80">
        <f>IF(X21&lt;&gt;0,-(X21-V21)/X21,"")</f>
        <v>-0.41300026157467956</v>
      </c>
      <c r="Z21" s="76">
        <v>587906.8200000001</v>
      </c>
      <c r="AA21" s="77">
        <v>60671</v>
      </c>
      <c r="AB21" s="91">
        <v>2374</v>
      </c>
      <c r="AC21" s="28"/>
    </row>
    <row r="22" spans="1:29" s="29" customFormat="1" ht="11.25">
      <c r="A22" s="31">
        <v>16</v>
      </c>
      <c r="B22" s="88" t="s">
        <v>27</v>
      </c>
      <c r="C22" s="51" t="s">
        <v>112</v>
      </c>
      <c r="D22" s="56" t="s">
        <v>112</v>
      </c>
      <c r="E22" s="81">
        <v>42398</v>
      </c>
      <c r="F22" s="53" t="s">
        <v>90</v>
      </c>
      <c r="G22" s="57">
        <v>16</v>
      </c>
      <c r="H22" s="70">
        <v>16</v>
      </c>
      <c r="I22" s="55">
        <v>1</v>
      </c>
      <c r="J22" s="66">
        <v>27877</v>
      </c>
      <c r="K22" s="67">
        <v>1491</v>
      </c>
      <c r="L22" s="66">
        <v>44173</v>
      </c>
      <c r="M22" s="67">
        <v>2361</v>
      </c>
      <c r="N22" s="66">
        <v>43318</v>
      </c>
      <c r="O22" s="67">
        <v>2319</v>
      </c>
      <c r="P22" s="60">
        <f t="shared" si="0"/>
        <v>115368</v>
      </c>
      <c r="Q22" s="61">
        <f t="shared" si="1"/>
        <v>6171</v>
      </c>
      <c r="R22" s="62">
        <f t="shared" si="2"/>
        <v>385.6875</v>
      </c>
      <c r="S22" s="63"/>
      <c r="T22" s="64"/>
      <c r="U22" s="71">
        <v>184645</v>
      </c>
      <c r="V22" s="72">
        <v>10457</v>
      </c>
      <c r="W22" s="62">
        <f t="shared" si="3"/>
        <v>653.5625</v>
      </c>
      <c r="X22" s="58"/>
      <c r="Y22" s="80"/>
      <c r="Z22" s="74">
        <v>184645</v>
      </c>
      <c r="AA22" s="75">
        <v>10457</v>
      </c>
      <c r="AB22" s="91">
        <v>2415</v>
      </c>
      <c r="AC22" s="28"/>
    </row>
    <row r="23" spans="1:29" s="29" customFormat="1" ht="11.25">
      <c r="A23" s="31">
        <v>17</v>
      </c>
      <c r="B23" s="30"/>
      <c r="C23" s="50" t="s">
        <v>78</v>
      </c>
      <c r="D23" s="52" t="s">
        <v>78</v>
      </c>
      <c r="E23" s="65">
        <v>42377</v>
      </c>
      <c r="F23" s="53" t="s">
        <v>1</v>
      </c>
      <c r="G23" s="54">
        <v>75</v>
      </c>
      <c r="H23" s="70">
        <v>30</v>
      </c>
      <c r="I23" s="55">
        <v>4</v>
      </c>
      <c r="J23" s="66">
        <v>25735</v>
      </c>
      <c r="K23" s="67">
        <v>1528</v>
      </c>
      <c r="L23" s="66">
        <v>39504</v>
      </c>
      <c r="M23" s="67">
        <v>2300</v>
      </c>
      <c r="N23" s="66">
        <v>36451.5</v>
      </c>
      <c r="O23" s="67">
        <v>2076</v>
      </c>
      <c r="P23" s="60">
        <f t="shared" si="0"/>
        <v>101690.5</v>
      </c>
      <c r="Q23" s="61">
        <f t="shared" si="1"/>
        <v>5904</v>
      </c>
      <c r="R23" s="62">
        <f t="shared" si="2"/>
        <v>196.8</v>
      </c>
      <c r="S23" s="63">
        <v>11801</v>
      </c>
      <c r="T23" s="64">
        <f aca="true" t="shared" si="4" ref="T23:T57">IF(S23&lt;&gt;0,-(S23-Q23)/S23,"")</f>
        <v>-0.4997034149648335</v>
      </c>
      <c r="U23" s="71">
        <v>161704.95</v>
      </c>
      <c r="V23" s="72">
        <v>9843</v>
      </c>
      <c r="W23" s="62">
        <f t="shared" si="3"/>
        <v>328.1</v>
      </c>
      <c r="X23" s="79">
        <v>19822</v>
      </c>
      <c r="Y23" s="80">
        <f aca="true" t="shared" si="5" ref="Y23:Y57">IF(X23&lt;&gt;0,-(X23-V23)/X23,"")</f>
        <v>-0.5034305317324185</v>
      </c>
      <c r="Z23" s="78">
        <v>1898532.69</v>
      </c>
      <c r="AA23" s="79">
        <v>133124</v>
      </c>
      <c r="AB23" s="91">
        <v>2384</v>
      </c>
      <c r="AC23" s="28"/>
    </row>
    <row r="24" spans="1:29" s="29" customFormat="1" ht="11.25">
      <c r="A24" s="31">
        <v>18</v>
      </c>
      <c r="B24" s="30"/>
      <c r="C24" s="50" t="s">
        <v>106</v>
      </c>
      <c r="D24" s="52" t="s">
        <v>105</v>
      </c>
      <c r="E24" s="65">
        <v>42391</v>
      </c>
      <c r="F24" s="53" t="s">
        <v>1</v>
      </c>
      <c r="G24" s="54">
        <v>37</v>
      </c>
      <c r="H24" s="70">
        <v>18</v>
      </c>
      <c r="I24" s="55">
        <v>2</v>
      </c>
      <c r="J24" s="66">
        <v>14734</v>
      </c>
      <c r="K24" s="67">
        <v>757</v>
      </c>
      <c r="L24" s="66">
        <v>20629</v>
      </c>
      <c r="M24" s="67">
        <v>1057</v>
      </c>
      <c r="N24" s="66">
        <v>21612.5</v>
      </c>
      <c r="O24" s="67">
        <v>1131</v>
      </c>
      <c r="P24" s="60">
        <f t="shared" si="0"/>
        <v>56975.5</v>
      </c>
      <c r="Q24" s="61">
        <f t="shared" si="1"/>
        <v>2945</v>
      </c>
      <c r="R24" s="62">
        <f t="shared" si="2"/>
        <v>163.61111111111111</v>
      </c>
      <c r="S24" s="63">
        <v>7928</v>
      </c>
      <c r="T24" s="64">
        <f t="shared" si="4"/>
        <v>-0.6285317860746721</v>
      </c>
      <c r="U24" s="71">
        <v>96903</v>
      </c>
      <c r="V24" s="72">
        <v>5290</v>
      </c>
      <c r="W24" s="62">
        <f t="shared" si="3"/>
        <v>293.8888888888889</v>
      </c>
      <c r="X24" s="79">
        <v>14712</v>
      </c>
      <c r="Y24" s="80">
        <f t="shared" si="5"/>
        <v>-0.6404295812941816</v>
      </c>
      <c r="Z24" s="78">
        <v>333474.66</v>
      </c>
      <c r="AA24" s="79">
        <v>20002</v>
      </c>
      <c r="AB24" s="91">
        <v>2405</v>
      </c>
      <c r="AC24" s="28"/>
    </row>
    <row r="25" spans="1:29" s="29" customFormat="1" ht="11.25">
      <c r="A25" s="31">
        <v>19</v>
      </c>
      <c r="B25" s="30"/>
      <c r="C25" s="51" t="s">
        <v>64</v>
      </c>
      <c r="D25" s="56" t="s">
        <v>65</v>
      </c>
      <c r="E25" s="81">
        <v>42355</v>
      </c>
      <c r="F25" s="53" t="s">
        <v>89</v>
      </c>
      <c r="G25" s="57">
        <v>273</v>
      </c>
      <c r="H25" s="70">
        <v>6</v>
      </c>
      <c r="I25" s="55">
        <v>7</v>
      </c>
      <c r="J25" s="66">
        <v>11394</v>
      </c>
      <c r="K25" s="67">
        <v>546</v>
      </c>
      <c r="L25" s="66">
        <v>17450</v>
      </c>
      <c r="M25" s="67">
        <v>876</v>
      </c>
      <c r="N25" s="66">
        <v>14803</v>
      </c>
      <c r="O25" s="67">
        <v>760</v>
      </c>
      <c r="P25" s="60">
        <f t="shared" si="0"/>
        <v>43647</v>
      </c>
      <c r="Q25" s="61">
        <f t="shared" si="1"/>
        <v>2182</v>
      </c>
      <c r="R25" s="62">
        <f t="shared" si="2"/>
        <v>363.6666666666667</v>
      </c>
      <c r="S25" s="63">
        <v>5958</v>
      </c>
      <c r="T25" s="64">
        <f t="shared" si="4"/>
        <v>-0.6337697213830145</v>
      </c>
      <c r="U25" s="71">
        <v>83018</v>
      </c>
      <c r="V25" s="73">
        <v>4286</v>
      </c>
      <c r="W25" s="62">
        <f t="shared" si="3"/>
        <v>714.3333333333334</v>
      </c>
      <c r="X25" s="58">
        <v>11992</v>
      </c>
      <c r="Y25" s="80">
        <f t="shared" si="5"/>
        <v>-0.6425950633755837</v>
      </c>
      <c r="Z25" s="74">
        <v>17110953</v>
      </c>
      <c r="AA25" s="75">
        <v>1146549</v>
      </c>
      <c r="AB25" s="91">
        <v>2362</v>
      </c>
      <c r="AC25" s="28"/>
    </row>
    <row r="26" spans="1:29" s="29" customFormat="1" ht="11.25">
      <c r="A26" s="31">
        <v>20</v>
      </c>
      <c r="B26" s="30"/>
      <c r="C26" s="51" t="s">
        <v>80</v>
      </c>
      <c r="D26" s="56" t="s">
        <v>81</v>
      </c>
      <c r="E26" s="81">
        <v>42377</v>
      </c>
      <c r="F26" s="53" t="s">
        <v>89</v>
      </c>
      <c r="G26" s="57">
        <v>39</v>
      </c>
      <c r="H26" s="70">
        <v>8</v>
      </c>
      <c r="I26" s="55">
        <v>4</v>
      </c>
      <c r="J26" s="66">
        <v>10067</v>
      </c>
      <c r="K26" s="67">
        <v>455</v>
      </c>
      <c r="L26" s="66">
        <v>16094</v>
      </c>
      <c r="M26" s="67">
        <v>714</v>
      </c>
      <c r="N26" s="66">
        <v>13599</v>
      </c>
      <c r="O26" s="67">
        <v>580</v>
      </c>
      <c r="P26" s="60">
        <f t="shared" si="0"/>
        <v>39760</v>
      </c>
      <c r="Q26" s="61">
        <f t="shared" si="1"/>
        <v>1749</v>
      </c>
      <c r="R26" s="62">
        <f t="shared" si="2"/>
        <v>218.625</v>
      </c>
      <c r="S26" s="63">
        <v>3922</v>
      </c>
      <c r="T26" s="64">
        <f t="shared" si="4"/>
        <v>-0.5540540540540541</v>
      </c>
      <c r="U26" s="71">
        <v>60355</v>
      </c>
      <c r="V26" s="73">
        <v>2814</v>
      </c>
      <c r="W26" s="62">
        <f t="shared" si="3"/>
        <v>351.75</v>
      </c>
      <c r="X26" s="58">
        <v>6583</v>
      </c>
      <c r="Y26" s="80">
        <f t="shared" si="5"/>
        <v>-0.5725353182439618</v>
      </c>
      <c r="Z26" s="74">
        <v>817505</v>
      </c>
      <c r="AA26" s="75">
        <v>51428</v>
      </c>
      <c r="AB26" s="91">
        <v>2388</v>
      </c>
      <c r="AC26" s="28"/>
    </row>
    <row r="27" spans="1:29" s="29" customFormat="1" ht="11.25">
      <c r="A27" s="31">
        <v>21</v>
      </c>
      <c r="B27" s="30"/>
      <c r="C27" s="51" t="s">
        <v>79</v>
      </c>
      <c r="D27" s="56" t="s">
        <v>79</v>
      </c>
      <c r="E27" s="81">
        <v>42377</v>
      </c>
      <c r="F27" s="53" t="s">
        <v>4</v>
      </c>
      <c r="G27" s="57">
        <v>51</v>
      </c>
      <c r="H27" s="70">
        <v>7</v>
      </c>
      <c r="I27" s="55">
        <v>4</v>
      </c>
      <c r="J27" s="66">
        <v>5437</v>
      </c>
      <c r="K27" s="67">
        <v>226</v>
      </c>
      <c r="L27" s="66">
        <v>10069.5</v>
      </c>
      <c r="M27" s="67">
        <v>417</v>
      </c>
      <c r="N27" s="66">
        <v>7978</v>
      </c>
      <c r="O27" s="67">
        <v>344</v>
      </c>
      <c r="P27" s="60">
        <f t="shared" si="0"/>
        <v>23484.5</v>
      </c>
      <c r="Q27" s="61">
        <f t="shared" si="1"/>
        <v>987</v>
      </c>
      <c r="R27" s="62">
        <f t="shared" si="2"/>
        <v>141</v>
      </c>
      <c r="S27" s="63">
        <v>3445</v>
      </c>
      <c r="T27" s="64">
        <f t="shared" si="4"/>
        <v>-0.7134978229317852</v>
      </c>
      <c r="U27" s="71">
        <v>38032.75</v>
      </c>
      <c r="V27" s="72">
        <v>1718</v>
      </c>
      <c r="W27" s="62">
        <f t="shared" si="3"/>
        <v>245.42857142857142</v>
      </c>
      <c r="X27" s="58">
        <v>5678</v>
      </c>
      <c r="Y27" s="80">
        <f t="shared" si="5"/>
        <v>-0.6974286720676295</v>
      </c>
      <c r="Z27" s="74">
        <v>668786.5800000001</v>
      </c>
      <c r="AA27" s="75">
        <v>40808</v>
      </c>
      <c r="AB27" s="91">
        <v>2389</v>
      </c>
      <c r="AC27" s="28"/>
    </row>
    <row r="28" spans="1:29" s="29" customFormat="1" ht="11.25">
      <c r="A28" s="31">
        <v>22</v>
      </c>
      <c r="B28" s="30"/>
      <c r="C28" s="50" t="s">
        <v>100</v>
      </c>
      <c r="D28" s="59" t="s">
        <v>101</v>
      </c>
      <c r="E28" s="65">
        <v>42384</v>
      </c>
      <c r="F28" s="53" t="s">
        <v>95</v>
      </c>
      <c r="G28" s="54">
        <v>10</v>
      </c>
      <c r="H28" s="70">
        <v>8</v>
      </c>
      <c r="I28" s="55">
        <v>3</v>
      </c>
      <c r="J28" s="66">
        <v>0</v>
      </c>
      <c r="K28" s="67">
        <v>0</v>
      </c>
      <c r="L28" s="66">
        <v>0</v>
      </c>
      <c r="M28" s="67">
        <v>0</v>
      </c>
      <c r="N28" s="66">
        <v>0</v>
      </c>
      <c r="O28" s="67">
        <v>0</v>
      </c>
      <c r="P28" s="60">
        <f t="shared" si="0"/>
        <v>0</v>
      </c>
      <c r="Q28" s="61">
        <f t="shared" si="1"/>
        <v>0</v>
      </c>
      <c r="R28" s="62">
        <f t="shared" si="2"/>
        <v>0</v>
      </c>
      <c r="S28" s="63">
        <v>1787</v>
      </c>
      <c r="T28" s="64">
        <f t="shared" si="4"/>
        <v>-1</v>
      </c>
      <c r="U28" s="71">
        <v>36944</v>
      </c>
      <c r="V28" s="72">
        <v>2399</v>
      </c>
      <c r="W28" s="62">
        <f t="shared" si="3"/>
        <v>299.875</v>
      </c>
      <c r="X28" s="79">
        <v>3072</v>
      </c>
      <c r="Y28" s="80">
        <f t="shared" si="5"/>
        <v>-0.21907552083333334</v>
      </c>
      <c r="Z28" s="76">
        <v>108422.50000000496</v>
      </c>
      <c r="AA28" s="77">
        <v>7479</v>
      </c>
      <c r="AB28" s="91">
        <v>2403</v>
      </c>
      <c r="AC28" s="28"/>
    </row>
    <row r="29" spans="1:29" s="29" customFormat="1" ht="11.25">
      <c r="A29" s="31">
        <v>23</v>
      </c>
      <c r="B29" s="30"/>
      <c r="C29" s="50" t="s">
        <v>62</v>
      </c>
      <c r="D29" s="52" t="s">
        <v>61</v>
      </c>
      <c r="E29" s="65">
        <v>42356</v>
      </c>
      <c r="F29" s="53" t="s">
        <v>93</v>
      </c>
      <c r="G29" s="54">
        <v>149</v>
      </c>
      <c r="H29" s="70">
        <v>10</v>
      </c>
      <c r="I29" s="55">
        <v>7</v>
      </c>
      <c r="J29" s="66">
        <v>2299.5</v>
      </c>
      <c r="K29" s="67">
        <v>275</v>
      </c>
      <c r="L29" s="66">
        <v>3627</v>
      </c>
      <c r="M29" s="67">
        <v>432</v>
      </c>
      <c r="N29" s="66">
        <v>4704.5</v>
      </c>
      <c r="O29" s="67">
        <v>548</v>
      </c>
      <c r="P29" s="60">
        <f t="shared" si="0"/>
        <v>10631</v>
      </c>
      <c r="Q29" s="61">
        <f t="shared" si="1"/>
        <v>1255</v>
      </c>
      <c r="R29" s="62">
        <f t="shared" si="2"/>
        <v>125.5</v>
      </c>
      <c r="S29" s="63">
        <v>673</v>
      </c>
      <c r="T29" s="64">
        <f t="shared" si="4"/>
        <v>0.8647845468053492</v>
      </c>
      <c r="U29" s="71">
        <v>20765</v>
      </c>
      <c r="V29" s="73">
        <v>2522</v>
      </c>
      <c r="W29" s="62">
        <f t="shared" si="3"/>
        <v>252.2</v>
      </c>
      <c r="X29" s="79">
        <v>1405</v>
      </c>
      <c r="Y29" s="80">
        <f t="shared" si="5"/>
        <v>0.795017793594306</v>
      </c>
      <c r="Z29" s="74">
        <v>1044010</v>
      </c>
      <c r="AA29" s="75">
        <v>99626</v>
      </c>
      <c r="AB29" s="91">
        <v>2367</v>
      </c>
      <c r="AC29" s="28"/>
    </row>
    <row r="30" spans="1:29" s="29" customFormat="1" ht="11.25">
      <c r="A30" s="31">
        <v>24</v>
      </c>
      <c r="B30" s="30"/>
      <c r="C30" s="50" t="s">
        <v>88</v>
      </c>
      <c r="D30" s="52" t="s">
        <v>84</v>
      </c>
      <c r="E30" s="65">
        <v>42384</v>
      </c>
      <c r="F30" s="53" t="s">
        <v>93</v>
      </c>
      <c r="G30" s="54">
        <v>15</v>
      </c>
      <c r="H30" s="70">
        <v>11</v>
      </c>
      <c r="I30" s="55">
        <v>3</v>
      </c>
      <c r="J30" s="66">
        <v>3852.5</v>
      </c>
      <c r="K30" s="67">
        <v>294</v>
      </c>
      <c r="L30" s="66">
        <v>3781.5</v>
      </c>
      <c r="M30" s="67">
        <v>274</v>
      </c>
      <c r="N30" s="66">
        <v>3368</v>
      </c>
      <c r="O30" s="67">
        <v>239</v>
      </c>
      <c r="P30" s="60">
        <f t="shared" si="0"/>
        <v>11002</v>
      </c>
      <c r="Q30" s="61">
        <f t="shared" si="1"/>
        <v>807</v>
      </c>
      <c r="R30" s="62">
        <f t="shared" si="2"/>
        <v>73.36363636363636</v>
      </c>
      <c r="S30" s="63">
        <v>987</v>
      </c>
      <c r="T30" s="64">
        <f t="shared" si="4"/>
        <v>-0.182370820668693</v>
      </c>
      <c r="U30" s="71">
        <v>20599.5</v>
      </c>
      <c r="V30" s="73">
        <v>1630</v>
      </c>
      <c r="W30" s="62">
        <f t="shared" si="3"/>
        <v>148.1818181818182</v>
      </c>
      <c r="X30" s="79">
        <v>2027</v>
      </c>
      <c r="Y30" s="80">
        <f t="shared" si="5"/>
        <v>-0.19585594474592993</v>
      </c>
      <c r="Z30" s="74">
        <v>143559.77000000002</v>
      </c>
      <c r="AA30" s="75">
        <v>9319</v>
      </c>
      <c r="AB30" s="91">
        <v>2394</v>
      </c>
      <c r="AC30" s="28"/>
    </row>
    <row r="31" spans="1:29" s="29" customFormat="1" ht="11.25">
      <c r="A31" s="31">
        <v>25</v>
      </c>
      <c r="B31" s="30"/>
      <c r="C31" s="50" t="s">
        <v>49</v>
      </c>
      <c r="D31" s="52" t="s">
        <v>50</v>
      </c>
      <c r="E31" s="65">
        <v>42307</v>
      </c>
      <c r="F31" s="53" t="s">
        <v>93</v>
      </c>
      <c r="G31" s="54">
        <v>115</v>
      </c>
      <c r="H31" s="70">
        <v>6</v>
      </c>
      <c r="I31" s="55">
        <v>14</v>
      </c>
      <c r="J31" s="76">
        <v>0</v>
      </c>
      <c r="K31" s="77">
        <v>0</v>
      </c>
      <c r="L31" s="76">
        <v>0</v>
      </c>
      <c r="M31" s="77">
        <v>0</v>
      </c>
      <c r="N31" s="76">
        <v>0</v>
      </c>
      <c r="O31" s="77">
        <v>0</v>
      </c>
      <c r="P31" s="60">
        <f t="shared" si="0"/>
        <v>0</v>
      </c>
      <c r="Q31" s="61">
        <f t="shared" si="1"/>
        <v>0</v>
      </c>
      <c r="R31" s="62">
        <f t="shared" si="2"/>
        <v>0</v>
      </c>
      <c r="S31" s="63">
        <v>0</v>
      </c>
      <c r="T31" s="64">
        <f t="shared" si="4"/>
      </c>
      <c r="U31" s="71">
        <v>12548.6</v>
      </c>
      <c r="V31" s="73">
        <v>2425</v>
      </c>
      <c r="W31" s="62">
        <f t="shared" si="3"/>
        <v>404.1666666666667</v>
      </c>
      <c r="X31" s="79">
        <v>708</v>
      </c>
      <c r="Y31" s="80">
        <f t="shared" si="5"/>
        <v>2.425141242937853</v>
      </c>
      <c r="Z31" s="74">
        <v>246944.69</v>
      </c>
      <c r="AA31" s="75">
        <v>29241</v>
      </c>
      <c r="AB31" s="91">
        <v>2325</v>
      </c>
      <c r="AC31" s="28"/>
    </row>
    <row r="32" spans="1:29" s="29" customFormat="1" ht="11.25">
      <c r="A32" s="31">
        <v>26</v>
      </c>
      <c r="B32" s="30"/>
      <c r="C32" s="50" t="s">
        <v>74</v>
      </c>
      <c r="D32" s="52" t="s">
        <v>75</v>
      </c>
      <c r="E32" s="65">
        <v>42377</v>
      </c>
      <c r="F32" s="53" t="s">
        <v>94</v>
      </c>
      <c r="G32" s="54">
        <v>49</v>
      </c>
      <c r="H32" s="70">
        <v>47</v>
      </c>
      <c r="I32" s="55">
        <v>3</v>
      </c>
      <c r="J32" s="66">
        <v>1380</v>
      </c>
      <c r="K32" s="67">
        <v>154</v>
      </c>
      <c r="L32" s="66">
        <v>1709</v>
      </c>
      <c r="M32" s="67">
        <v>190</v>
      </c>
      <c r="N32" s="66">
        <v>2248</v>
      </c>
      <c r="O32" s="67">
        <v>247</v>
      </c>
      <c r="P32" s="60">
        <f t="shared" si="0"/>
        <v>5337</v>
      </c>
      <c r="Q32" s="61">
        <f t="shared" si="1"/>
        <v>591</v>
      </c>
      <c r="R32" s="62">
        <f t="shared" si="2"/>
        <v>12.574468085106384</v>
      </c>
      <c r="S32" s="63">
        <v>724</v>
      </c>
      <c r="T32" s="64">
        <f t="shared" si="4"/>
        <v>-0.18370165745856354</v>
      </c>
      <c r="U32" s="71">
        <v>11510</v>
      </c>
      <c r="V32" s="72">
        <v>1305</v>
      </c>
      <c r="W32" s="62">
        <f t="shared" si="3"/>
        <v>27.76595744680851</v>
      </c>
      <c r="X32" s="79">
        <v>1112</v>
      </c>
      <c r="Y32" s="80">
        <f t="shared" si="5"/>
        <v>0.1735611510791367</v>
      </c>
      <c r="Z32" s="76">
        <v>62681.270000000004</v>
      </c>
      <c r="AA32" s="77">
        <v>7493</v>
      </c>
      <c r="AB32" s="91">
        <v>2353</v>
      </c>
      <c r="AC32" s="28"/>
    </row>
    <row r="33" spans="1:29" s="29" customFormat="1" ht="11.25">
      <c r="A33" s="31">
        <v>27</v>
      </c>
      <c r="B33" s="88" t="s">
        <v>27</v>
      </c>
      <c r="C33" s="50" t="s">
        <v>87</v>
      </c>
      <c r="D33" s="59" t="s">
        <v>117</v>
      </c>
      <c r="E33" s="65">
        <v>42398</v>
      </c>
      <c r="F33" s="53" t="s">
        <v>95</v>
      </c>
      <c r="G33" s="54">
        <v>3</v>
      </c>
      <c r="H33" s="70">
        <v>6</v>
      </c>
      <c r="I33" s="55">
        <v>1</v>
      </c>
      <c r="J33" s="76">
        <v>0</v>
      </c>
      <c r="K33" s="77">
        <v>0</v>
      </c>
      <c r="L33" s="76">
        <v>0</v>
      </c>
      <c r="M33" s="77">
        <v>0</v>
      </c>
      <c r="N33" s="76">
        <v>0</v>
      </c>
      <c r="O33" s="77">
        <v>0</v>
      </c>
      <c r="P33" s="60">
        <f t="shared" si="0"/>
        <v>0</v>
      </c>
      <c r="Q33" s="61">
        <f t="shared" si="1"/>
        <v>0</v>
      </c>
      <c r="R33" s="62">
        <f t="shared" si="2"/>
        <v>0</v>
      </c>
      <c r="S33" s="63">
        <v>0</v>
      </c>
      <c r="T33" s="64">
        <f t="shared" si="4"/>
      </c>
      <c r="U33" s="71">
        <v>11236</v>
      </c>
      <c r="V33" s="72">
        <v>789</v>
      </c>
      <c r="W33" s="62">
        <f t="shared" si="3"/>
        <v>131.5</v>
      </c>
      <c r="X33" s="79">
        <v>312</v>
      </c>
      <c r="Y33" s="80">
        <f t="shared" si="5"/>
        <v>1.5288461538461537</v>
      </c>
      <c r="Z33" s="76">
        <v>18976.99999995283</v>
      </c>
      <c r="AA33" s="77">
        <v>1490</v>
      </c>
      <c r="AB33" s="91">
        <v>2413</v>
      </c>
      <c r="AC33" s="28"/>
    </row>
    <row r="34" spans="1:29" s="29" customFormat="1" ht="11.25">
      <c r="A34" s="31">
        <v>28</v>
      </c>
      <c r="B34" s="30"/>
      <c r="C34" s="50" t="s">
        <v>67</v>
      </c>
      <c r="D34" s="52" t="s">
        <v>67</v>
      </c>
      <c r="E34" s="65">
        <v>42363</v>
      </c>
      <c r="F34" s="53" t="s">
        <v>7</v>
      </c>
      <c r="G34" s="54">
        <v>279</v>
      </c>
      <c r="H34" s="70">
        <v>26</v>
      </c>
      <c r="I34" s="55">
        <v>6</v>
      </c>
      <c r="J34" s="66">
        <v>333</v>
      </c>
      <c r="K34" s="67">
        <v>52</v>
      </c>
      <c r="L34" s="66">
        <v>833</v>
      </c>
      <c r="M34" s="67">
        <v>131</v>
      </c>
      <c r="N34" s="66">
        <v>1231.5</v>
      </c>
      <c r="O34" s="67">
        <v>182</v>
      </c>
      <c r="P34" s="60">
        <f t="shared" si="0"/>
        <v>2397.5</v>
      </c>
      <c r="Q34" s="61">
        <f t="shared" si="1"/>
        <v>365</v>
      </c>
      <c r="R34" s="62">
        <f t="shared" si="2"/>
        <v>14.038461538461538</v>
      </c>
      <c r="S34" s="63">
        <v>1685</v>
      </c>
      <c r="T34" s="64">
        <f t="shared" si="4"/>
        <v>-0.7833827893175074</v>
      </c>
      <c r="U34" s="71">
        <v>8623.5</v>
      </c>
      <c r="V34" s="72">
        <v>1227</v>
      </c>
      <c r="W34" s="62">
        <f t="shared" si="3"/>
        <v>47.19230769230769</v>
      </c>
      <c r="X34" s="79">
        <v>4025</v>
      </c>
      <c r="Y34" s="80">
        <f t="shared" si="5"/>
        <v>-0.6951552795031056</v>
      </c>
      <c r="Z34" s="76">
        <v>4549153.77</v>
      </c>
      <c r="AA34" s="77">
        <v>436383</v>
      </c>
      <c r="AB34" s="91">
        <v>2376</v>
      </c>
      <c r="AC34" s="28"/>
    </row>
    <row r="35" spans="1:29" s="29" customFormat="1" ht="11.25">
      <c r="A35" s="31">
        <v>29</v>
      </c>
      <c r="B35" s="30"/>
      <c r="C35" s="50" t="s">
        <v>29</v>
      </c>
      <c r="D35" s="52" t="s">
        <v>30</v>
      </c>
      <c r="E35" s="65">
        <v>41747</v>
      </c>
      <c r="F35" s="53" t="s">
        <v>93</v>
      </c>
      <c r="G35" s="54">
        <v>56</v>
      </c>
      <c r="H35" s="70">
        <v>1</v>
      </c>
      <c r="I35" s="55">
        <v>34</v>
      </c>
      <c r="J35" s="76">
        <v>0</v>
      </c>
      <c r="K35" s="77">
        <v>0</v>
      </c>
      <c r="L35" s="76">
        <v>0</v>
      </c>
      <c r="M35" s="77">
        <v>0</v>
      </c>
      <c r="N35" s="76">
        <v>0</v>
      </c>
      <c r="O35" s="77">
        <v>0</v>
      </c>
      <c r="P35" s="60">
        <f t="shared" si="0"/>
        <v>0</v>
      </c>
      <c r="Q35" s="61">
        <f t="shared" si="1"/>
        <v>0</v>
      </c>
      <c r="R35" s="62">
        <f t="shared" si="2"/>
        <v>0</v>
      </c>
      <c r="S35" s="63">
        <v>0</v>
      </c>
      <c r="T35" s="64">
        <f t="shared" si="4"/>
      </c>
      <c r="U35" s="71">
        <v>6771.6</v>
      </c>
      <c r="V35" s="72">
        <v>1354</v>
      </c>
      <c r="W35" s="62">
        <f t="shared" si="3"/>
        <v>1354</v>
      </c>
      <c r="X35" s="79">
        <v>238</v>
      </c>
      <c r="Y35" s="80">
        <f t="shared" si="5"/>
        <v>4.689075630252101</v>
      </c>
      <c r="Z35" s="78">
        <v>612249.0299999999</v>
      </c>
      <c r="AA35" s="79">
        <v>54095</v>
      </c>
      <c r="AB35" s="91">
        <v>1778</v>
      </c>
      <c r="AC35" s="28"/>
    </row>
    <row r="36" spans="1:29" s="29" customFormat="1" ht="11.25">
      <c r="A36" s="31">
        <v>30</v>
      </c>
      <c r="B36" s="30"/>
      <c r="C36" s="50" t="s">
        <v>63</v>
      </c>
      <c r="D36" s="52" t="s">
        <v>63</v>
      </c>
      <c r="E36" s="65">
        <v>42356</v>
      </c>
      <c r="F36" s="53" t="s">
        <v>7</v>
      </c>
      <c r="G36" s="54">
        <v>268</v>
      </c>
      <c r="H36" s="70">
        <v>2</v>
      </c>
      <c r="I36" s="55">
        <v>7</v>
      </c>
      <c r="J36" s="66">
        <v>687</v>
      </c>
      <c r="K36" s="67">
        <v>102</v>
      </c>
      <c r="L36" s="66">
        <v>540</v>
      </c>
      <c r="M36" s="67">
        <v>78</v>
      </c>
      <c r="N36" s="66">
        <v>1058</v>
      </c>
      <c r="O36" s="67">
        <v>101</v>
      </c>
      <c r="P36" s="60">
        <f t="shared" si="0"/>
        <v>2285</v>
      </c>
      <c r="Q36" s="61">
        <f t="shared" si="1"/>
        <v>281</v>
      </c>
      <c r="R36" s="62">
        <f t="shared" si="2"/>
        <v>140.5</v>
      </c>
      <c r="S36" s="63">
        <v>2538</v>
      </c>
      <c r="T36" s="64">
        <f t="shared" si="4"/>
        <v>-0.8892828999211978</v>
      </c>
      <c r="U36" s="71">
        <v>5975</v>
      </c>
      <c r="V36" s="72">
        <v>902</v>
      </c>
      <c r="W36" s="62">
        <f t="shared" si="3"/>
        <v>451</v>
      </c>
      <c r="X36" s="79">
        <v>5038</v>
      </c>
      <c r="Y36" s="80">
        <f t="shared" si="5"/>
        <v>-0.8209606986899564</v>
      </c>
      <c r="Z36" s="76">
        <v>9343039.34</v>
      </c>
      <c r="AA36" s="77">
        <v>765553</v>
      </c>
      <c r="AB36" s="91">
        <v>2363</v>
      </c>
      <c r="AC36" s="28"/>
    </row>
    <row r="37" spans="1:29" s="29" customFormat="1" ht="11.25">
      <c r="A37" s="31">
        <v>31</v>
      </c>
      <c r="B37" s="30"/>
      <c r="C37" s="50" t="s">
        <v>35</v>
      </c>
      <c r="D37" s="52" t="s">
        <v>70</v>
      </c>
      <c r="E37" s="65">
        <v>42370</v>
      </c>
      <c r="F37" s="53" t="s">
        <v>91</v>
      </c>
      <c r="G37" s="54">
        <v>125</v>
      </c>
      <c r="H37" s="70">
        <v>12</v>
      </c>
      <c r="I37" s="55">
        <v>5</v>
      </c>
      <c r="J37" s="66">
        <v>763</v>
      </c>
      <c r="K37" s="67">
        <v>88</v>
      </c>
      <c r="L37" s="66">
        <v>986</v>
      </c>
      <c r="M37" s="67">
        <v>113</v>
      </c>
      <c r="N37" s="66">
        <v>951</v>
      </c>
      <c r="O37" s="67">
        <v>103</v>
      </c>
      <c r="P37" s="60">
        <f t="shared" si="0"/>
        <v>2700</v>
      </c>
      <c r="Q37" s="61">
        <f t="shared" si="1"/>
        <v>304</v>
      </c>
      <c r="R37" s="62">
        <f t="shared" si="2"/>
        <v>25.333333333333332</v>
      </c>
      <c r="S37" s="63">
        <v>942</v>
      </c>
      <c r="T37" s="64">
        <f t="shared" si="4"/>
        <v>-0.6772823779193206</v>
      </c>
      <c r="U37" s="71">
        <v>4836.5</v>
      </c>
      <c r="V37" s="72">
        <v>559</v>
      </c>
      <c r="W37" s="62">
        <f t="shared" si="3"/>
        <v>46.583333333333336</v>
      </c>
      <c r="X37" s="79">
        <v>1410</v>
      </c>
      <c r="Y37" s="80">
        <f t="shared" si="5"/>
        <v>-0.6035460992907802</v>
      </c>
      <c r="Z37" s="76">
        <v>759885.47</v>
      </c>
      <c r="AA37" s="77">
        <v>66791</v>
      </c>
      <c r="AB37" s="91">
        <v>2380</v>
      </c>
      <c r="AC37" s="28"/>
    </row>
    <row r="38" spans="1:29" s="29" customFormat="1" ht="11.25">
      <c r="A38" s="31">
        <v>32</v>
      </c>
      <c r="B38" s="30"/>
      <c r="C38" s="50" t="s">
        <v>39</v>
      </c>
      <c r="D38" s="52" t="s">
        <v>40</v>
      </c>
      <c r="E38" s="65">
        <v>42223</v>
      </c>
      <c r="F38" s="53" t="s">
        <v>93</v>
      </c>
      <c r="G38" s="54">
        <v>50</v>
      </c>
      <c r="H38" s="70">
        <v>3</v>
      </c>
      <c r="I38" s="55">
        <v>20</v>
      </c>
      <c r="J38" s="66">
        <v>0</v>
      </c>
      <c r="K38" s="67">
        <v>0</v>
      </c>
      <c r="L38" s="66">
        <v>0</v>
      </c>
      <c r="M38" s="67">
        <v>0</v>
      </c>
      <c r="N38" s="66">
        <v>0</v>
      </c>
      <c r="O38" s="67">
        <v>0</v>
      </c>
      <c r="P38" s="60">
        <f t="shared" si="0"/>
        <v>0</v>
      </c>
      <c r="Q38" s="61">
        <f t="shared" si="1"/>
        <v>0</v>
      </c>
      <c r="R38" s="62">
        <f t="shared" si="2"/>
        <v>0</v>
      </c>
      <c r="S38" s="63">
        <v>0</v>
      </c>
      <c r="T38" s="64">
        <f t="shared" si="4"/>
      </c>
      <c r="U38" s="71">
        <v>4158</v>
      </c>
      <c r="V38" s="72">
        <v>831</v>
      </c>
      <c r="W38" s="62">
        <f t="shared" si="3"/>
        <v>277</v>
      </c>
      <c r="X38" s="79">
        <v>285</v>
      </c>
      <c r="Y38" s="80">
        <f t="shared" si="5"/>
        <v>1.9157894736842105</v>
      </c>
      <c r="Z38" s="78">
        <v>440094.4999999999</v>
      </c>
      <c r="AA38" s="79">
        <v>44641</v>
      </c>
      <c r="AB38" s="91">
        <v>2235</v>
      </c>
      <c r="AC38" s="28"/>
    </row>
    <row r="39" spans="1:29" s="29" customFormat="1" ht="11.25">
      <c r="A39" s="31">
        <v>33</v>
      </c>
      <c r="B39" s="30"/>
      <c r="C39" s="51" t="s">
        <v>82</v>
      </c>
      <c r="D39" s="56" t="s">
        <v>83</v>
      </c>
      <c r="E39" s="81">
        <v>42377</v>
      </c>
      <c r="F39" s="53" t="s">
        <v>90</v>
      </c>
      <c r="G39" s="57">
        <v>53</v>
      </c>
      <c r="H39" s="70">
        <v>1</v>
      </c>
      <c r="I39" s="55">
        <v>4</v>
      </c>
      <c r="J39" s="66">
        <v>575</v>
      </c>
      <c r="K39" s="67">
        <v>24</v>
      </c>
      <c r="L39" s="66">
        <v>128</v>
      </c>
      <c r="M39" s="67">
        <v>5</v>
      </c>
      <c r="N39" s="66">
        <v>916</v>
      </c>
      <c r="O39" s="67">
        <v>41</v>
      </c>
      <c r="P39" s="60">
        <f aca="true" t="shared" si="6" ref="P39:P56">J39+L39+N39</f>
        <v>1619</v>
      </c>
      <c r="Q39" s="61">
        <f aca="true" t="shared" si="7" ref="Q39:Q56">K39+M39+O39</f>
        <v>70</v>
      </c>
      <c r="R39" s="62">
        <f aca="true" t="shared" si="8" ref="R39:R70">Q39/H39</f>
        <v>70</v>
      </c>
      <c r="S39" s="63">
        <v>809</v>
      </c>
      <c r="T39" s="64">
        <f t="shared" si="4"/>
        <v>-0.9134734239802225</v>
      </c>
      <c r="U39" s="71">
        <v>3291</v>
      </c>
      <c r="V39" s="72">
        <v>152</v>
      </c>
      <c r="W39" s="62">
        <f aca="true" t="shared" si="9" ref="W39:W70">V39/H39</f>
        <v>152</v>
      </c>
      <c r="X39" s="58">
        <v>1567</v>
      </c>
      <c r="Y39" s="80">
        <f t="shared" si="5"/>
        <v>-0.9029993618379069</v>
      </c>
      <c r="Z39" s="74">
        <v>471175</v>
      </c>
      <c r="AA39" s="75">
        <v>36029</v>
      </c>
      <c r="AB39" s="91">
        <v>2385</v>
      </c>
      <c r="AC39" s="28"/>
    </row>
    <row r="40" spans="1:29" s="29" customFormat="1" ht="11.25">
      <c r="A40" s="31">
        <v>34</v>
      </c>
      <c r="B40" s="30"/>
      <c r="C40" s="50" t="s">
        <v>32</v>
      </c>
      <c r="D40" s="52" t="s">
        <v>33</v>
      </c>
      <c r="E40" s="65">
        <v>39472</v>
      </c>
      <c r="F40" s="53" t="s">
        <v>91</v>
      </c>
      <c r="G40" s="54">
        <v>70</v>
      </c>
      <c r="H40" s="70">
        <v>1</v>
      </c>
      <c r="I40" s="55">
        <v>49</v>
      </c>
      <c r="J40" s="66">
        <v>411</v>
      </c>
      <c r="K40" s="67">
        <v>43</v>
      </c>
      <c r="L40" s="66">
        <v>482</v>
      </c>
      <c r="M40" s="67">
        <v>43</v>
      </c>
      <c r="N40" s="66">
        <v>780</v>
      </c>
      <c r="O40" s="67">
        <v>73</v>
      </c>
      <c r="P40" s="60">
        <f t="shared" si="6"/>
        <v>1673</v>
      </c>
      <c r="Q40" s="61">
        <f t="shared" si="7"/>
        <v>159</v>
      </c>
      <c r="R40" s="62">
        <f t="shared" si="8"/>
        <v>159</v>
      </c>
      <c r="S40" s="63">
        <v>98</v>
      </c>
      <c r="T40" s="64">
        <f t="shared" si="4"/>
        <v>0.6224489795918368</v>
      </c>
      <c r="U40" s="71">
        <v>3039</v>
      </c>
      <c r="V40" s="72">
        <v>280</v>
      </c>
      <c r="W40" s="62">
        <f t="shared" si="9"/>
        <v>280</v>
      </c>
      <c r="X40" s="79">
        <v>236</v>
      </c>
      <c r="Y40" s="80">
        <f t="shared" si="5"/>
        <v>0.1864406779661017</v>
      </c>
      <c r="Z40" s="76">
        <v>902108</v>
      </c>
      <c r="AA40" s="77">
        <v>115176</v>
      </c>
      <c r="AB40" s="91"/>
      <c r="AC40" s="28"/>
    </row>
    <row r="41" spans="1:29" s="29" customFormat="1" ht="11.25">
      <c r="A41" s="31">
        <v>35</v>
      </c>
      <c r="B41" s="30"/>
      <c r="C41" s="51" t="s">
        <v>53</v>
      </c>
      <c r="D41" s="56" t="s">
        <v>54</v>
      </c>
      <c r="E41" s="81">
        <v>42321</v>
      </c>
      <c r="F41" s="53" t="s">
        <v>4</v>
      </c>
      <c r="G41" s="57">
        <v>250</v>
      </c>
      <c r="H41" s="70">
        <v>1</v>
      </c>
      <c r="I41" s="55">
        <v>12</v>
      </c>
      <c r="J41" s="66">
        <v>1000</v>
      </c>
      <c r="K41" s="67">
        <v>100</v>
      </c>
      <c r="L41" s="66">
        <v>1000</v>
      </c>
      <c r="M41" s="67">
        <v>100</v>
      </c>
      <c r="N41" s="66">
        <v>985</v>
      </c>
      <c r="O41" s="67">
        <v>100</v>
      </c>
      <c r="P41" s="60">
        <f t="shared" si="6"/>
        <v>2985</v>
      </c>
      <c r="Q41" s="61">
        <f t="shared" si="7"/>
        <v>300</v>
      </c>
      <c r="R41" s="62">
        <f t="shared" si="8"/>
        <v>300</v>
      </c>
      <c r="S41" s="63">
        <v>377</v>
      </c>
      <c r="T41" s="64">
        <f t="shared" si="4"/>
        <v>-0.20424403183023873</v>
      </c>
      <c r="U41" s="71">
        <v>2985</v>
      </c>
      <c r="V41" s="72">
        <v>300</v>
      </c>
      <c r="W41" s="62">
        <f t="shared" si="9"/>
        <v>300</v>
      </c>
      <c r="X41" s="58">
        <v>665</v>
      </c>
      <c r="Y41" s="80">
        <f t="shared" si="5"/>
        <v>-0.5488721804511278</v>
      </c>
      <c r="Z41" s="74">
        <v>2015047.1199999999</v>
      </c>
      <c r="AA41" s="75">
        <v>162902</v>
      </c>
      <c r="AB41" s="91">
        <v>2326</v>
      </c>
      <c r="AC41" s="28"/>
    </row>
    <row r="42" spans="1:29" s="29" customFormat="1" ht="11.25">
      <c r="A42" s="31">
        <v>36</v>
      </c>
      <c r="B42" s="27"/>
      <c r="C42" s="51" t="s">
        <v>59</v>
      </c>
      <c r="D42" s="56" t="s">
        <v>60</v>
      </c>
      <c r="E42" s="81">
        <v>42349</v>
      </c>
      <c r="F42" s="53" t="s">
        <v>4</v>
      </c>
      <c r="G42" s="57">
        <v>173</v>
      </c>
      <c r="H42" s="70">
        <v>2</v>
      </c>
      <c r="I42" s="55">
        <v>8</v>
      </c>
      <c r="J42" s="66">
        <v>722.5</v>
      </c>
      <c r="K42" s="67">
        <v>73</v>
      </c>
      <c r="L42" s="66">
        <v>845</v>
      </c>
      <c r="M42" s="67">
        <v>86</v>
      </c>
      <c r="N42" s="66">
        <v>947.76</v>
      </c>
      <c r="O42" s="67">
        <v>93</v>
      </c>
      <c r="P42" s="60">
        <f t="shared" si="6"/>
        <v>2515.26</v>
      </c>
      <c r="Q42" s="61">
        <f t="shared" si="7"/>
        <v>252</v>
      </c>
      <c r="R42" s="62">
        <f t="shared" si="8"/>
        <v>126</v>
      </c>
      <c r="S42" s="63">
        <v>220</v>
      </c>
      <c r="T42" s="64">
        <f t="shared" si="4"/>
        <v>0.14545454545454545</v>
      </c>
      <c r="U42" s="71">
        <v>2597.76</v>
      </c>
      <c r="V42" s="72">
        <v>263</v>
      </c>
      <c r="W42" s="62">
        <f t="shared" si="9"/>
        <v>131.5</v>
      </c>
      <c r="X42" s="58">
        <v>245</v>
      </c>
      <c r="Y42" s="80">
        <f t="shared" si="5"/>
        <v>0.07346938775510205</v>
      </c>
      <c r="Z42" s="74">
        <v>723331.24</v>
      </c>
      <c r="AA42" s="75">
        <v>63402</v>
      </c>
      <c r="AB42" s="91">
        <v>2359</v>
      </c>
      <c r="AC42" s="28"/>
    </row>
    <row r="43" spans="1:29" s="29" customFormat="1" ht="11.25">
      <c r="A43" s="31">
        <v>37</v>
      </c>
      <c r="B43" s="30"/>
      <c r="C43" s="50" t="s">
        <v>56</v>
      </c>
      <c r="D43" s="59" t="s">
        <v>56</v>
      </c>
      <c r="E43" s="65">
        <v>42342</v>
      </c>
      <c r="F43" s="53" t="s">
        <v>95</v>
      </c>
      <c r="G43" s="54">
        <v>14</v>
      </c>
      <c r="H43" s="70">
        <v>1</v>
      </c>
      <c r="I43" s="55">
        <v>10</v>
      </c>
      <c r="J43" s="66">
        <v>0</v>
      </c>
      <c r="K43" s="67">
        <v>0</v>
      </c>
      <c r="L43" s="66">
        <v>0</v>
      </c>
      <c r="M43" s="67">
        <v>0</v>
      </c>
      <c r="N43" s="66">
        <v>0</v>
      </c>
      <c r="O43" s="67">
        <v>0</v>
      </c>
      <c r="P43" s="60">
        <f t="shared" si="6"/>
        <v>0</v>
      </c>
      <c r="Q43" s="61">
        <f t="shared" si="7"/>
        <v>0</v>
      </c>
      <c r="R43" s="62">
        <f t="shared" si="8"/>
        <v>0</v>
      </c>
      <c r="S43" s="63">
        <v>320</v>
      </c>
      <c r="T43" s="64">
        <f t="shared" si="4"/>
        <v>-1</v>
      </c>
      <c r="U43" s="71">
        <v>2596</v>
      </c>
      <c r="V43" s="72">
        <v>296</v>
      </c>
      <c r="W43" s="62">
        <f t="shared" si="9"/>
        <v>296</v>
      </c>
      <c r="X43" s="79">
        <v>375</v>
      </c>
      <c r="Y43" s="80">
        <f t="shared" si="5"/>
        <v>-0.21066666666666667</v>
      </c>
      <c r="Z43" s="76">
        <v>230081.59999998132</v>
      </c>
      <c r="AA43" s="77">
        <v>20106</v>
      </c>
      <c r="AB43" s="91">
        <v>2355</v>
      </c>
      <c r="AC43" s="28"/>
    </row>
    <row r="44" spans="1:29" s="29" customFormat="1" ht="11.25">
      <c r="A44" s="31">
        <v>38</v>
      </c>
      <c r="B44" s="30"/>
      <c r="C44" s="50" t="s">
        <v>41</v>
      </c>
      <c r="D44" s="52" t="s">
        <v>41</v>
      </c>
      <c r="E44" s="65">
        <v>42265</v>
      </c>
      <c r="F44" s="53" t="s">
        <v>7</v>
      </c>
      <c r="G44" s="54">
        <v>314</v>
      </c>
      <c r="H44" s="69">
        <v>1</v>
      </c>
      <c r="I44" s="55">
        <v>13</v>
      </c>
      <c r="J44" s="76">
        <v>0</v>
      </c>
      <c r="K44" s="77">
        <v>0</v>
      </c>
      <c r="L44" s="76">
        <v>0</v>
      </c>
      <c r="M44" s="77">
        <v>0</v>
      </c>
      <c r="N44" s="76">
        <v>0</v>
      </c>
      <c r="O44" s="77">
        <v>0</v>
      </c>
      <c r="P44" s="60">
        <f t="shared" si="6"/>
        <v>0</v>
      </c>
      <c r="Q44" s="61">
        <f t="shared" si="7"/>
        <v>0</v>
      </c>
      <c r="R44" s="62">
        <f t="shared" si="8"/>
        <v>0</v>
      </c>
      <c r="S44" s="63">
        <v>0</v>
      </c>
      <c r="T44" s="64">
        <f t="shared" si="4"/>
      </c>
      <c r="U44" s="71">
        <v>2393</v>
      </c>
      <c r="V44" s="72">
        <v>342</v>
      </c>
      <c r="W44" s="62">
        <f t="shared" si="9"/>
        <v>342</v>
      </c>
      <c r="X44" s="79">
        <v>510</v>
      </c>
      <c r="Y44" s="80">
        <f t="shared" si="5"/>
        <v>-0.32941176470588235</v>
      </c>
      <c r="Z44" s="76">
        <v>10132258.69</v>
      </c>
      <c r="AA44" s="77">
        <v>892537</v>
      </c>
      <c r="AB44" s="91">
        <v>2281</v>
      </c>
      <c r="AC44" s="28"/>
    </row>
    <row r="45" spans="1:29" s="29" customFormat="1" ht="11.25">
      <c r="A45" s="31">
        <v>39</v>
      </c>
      <c r="B45" s="30"/>
      <c r="C45" s="50" t="s">
        <v>44</v>
      </c>
      <c r="D45" s="52" t="s">
        <v>44</v>
      </c>
      <c r="E45" s="65">
        <v>42279</v>
      </c>
      <c r="F45" s="53" t="s">
        <v>91</v>
      </c>
      <c r="G45" s="54">
        <v>150</v>
      </c>
      <c r="H45" s="70">
        <v>1</v>
      </c>
      <c r="I45" s="55">
        <v>14</v>
      </c>
      <c r="J45" s="76">
        <v>0</v>
      </c>
      <c r="K45" s="77">
        <v>0</v>
      </c>
      <c r="L45" s="76">
        <v>0</v>
      </c>
      <c r="M45" s="77">
        <v>0</v>
      </c>
      <c r="N45" s="76">
        <v>0</v>
      </c>
      <c r="O45" s="77">
        <v>0</v>
      </c>
      <c r="P45" s="60">
        <f t="shared" si="6"/>
        <v>0</v>
      </c>
      <c r="Q45" s="61">
        <f t="shared" si="7"/>
        <v>0</v>
      </c>
      <c r="R45" s="62">
        <f t="shared" si="8"/>
        <v>0</v>
      </c>
      <c r="S45" s="63">
        <v>103</v>
      </c>
      <c r="T45" s="64">
        <f t="shared" si="4"/>
        <v>-1</v>
      </c>
      <c r="U45" s="71">
        <v>2372</v>
      </c>
      <c r="V45" s="72">
        <v>237</v>
      </c>
      <c r="W45" s="62">
        <f t="shared" si="9"/>
        <v>237</v>
      </c>
      <c r="X45" s="79">
        <v>223</v>
      </c>
      <c r="Y45" s="80">
        <f t="shared" si="5"/>
        <v>0.06278026905829596</v>
      </c>
      <c r="Z45" s="76">
        <v>2007610.2</v>
      </c>
      <c r="AA45" s="77">
        <v>196325</v>
      </c>
      <c r="AB45" s="91">
        <v>2292</v>
      </c>
      <c r="AC45" s="28"/>
    </row>
    <row r="46" spans="1:29" s="29" customFormat="1" ht="11.25">
      <c r="A46" s="31">
        <v>40</v>
      </c>
      <c r="B46" s="30"/>
      <c r="C46" s="50" t="s">
        <v>68</v>
      </c>
      <c r="D46" s="52" t="s">
        <v>68</v>
      </c>
      <c r="E46" s="65">
        <v>42363</v>
      </c>
      <c r="F46" s="53" t="s">
        <v>31</v>
      </c>
      <c r="G46" s="54">
        <v>15</v>
      </c>
      <c r="H46" s="70">
        <v>1</v>
      </c>
      <c r="I46" s="55">
        <v>6</v>
      </c>
      <c r="J46" s="66">
        <v>212</v>
      </c>
      <c r="K46" s="67">
        <v>16</v>
      </c>
      <c r="L46" s="66">
        <v>392</v>
      </c>
      <c r="M46" s="67">
        <v>28</v>
      </c>
      <c r="N46" s="66">
        <v>358</v>
      </c>
      <c r="O46" s="67">
        <v>26</v>
      </c>
      <c r="P46" s="60">
        <f t="shared" si="6"/>
        <v>962</v>
      </c>
      <c r="Q46" s="61">
        <f t="shared" si="7"/>
        <v>70</v>
      </c>
      <c r="R46" s="62">
        <f t="shared" si="8"/>
        <v>70</v>
      </c>
      <c r="S46" s="63">
        <v>0</v>
      </c>
      <c r="T46" s="64">
        <f t="shared" si="4"/>
      </c>
      <c r="U46" s="71">
        <v>2010</v>
      </c>
      <c r="V46" s="72">
        <v>148</v>
      </c>
      <c r="W46" s="62">
        <f t="shared" si="9"/>
        <v>148</v>
      </c>
      <c r="X46" s="79">
        <v>762</v>
      </c>
      <c r="Y46" s="80">
        <f t="shared" si="5"/>
        <v>-0.8057742782152231</v>
      </c>
      <c r="Z46" s="78">
        <v>337201.51</v>
      </c>
      <c r="AA46" s="79">
        <v>19806</v>
      </c>
      <c r="AB46" s="91">
        <v>2373</v>
      </c>
      <c r="AC46" s="28"/>
    </row>
    <row r="47" spans="1:29" s="29" customFormat="1" ht="11.25">
      <c r="A47" s="31">
        <v>41</v>
      </c>
      <c r="B47" s="30"/>
      <c r="C47" s="50" t="s">
        <v>76</v>
      </c>
      <c r="D47" s="52" t="s">
        <v>77</v>
      </c>
      <c r="E47" s="65">
        <v>42377</v>
      </c>
      <c r="F47" s="53" t="s">
        <v>92</v>
      </c>
      <c r="G47" s="54">
        <v>46</v>
      </c>
      <c r="H47" s="70">
        <v>5</v>
      </c>
      <c r="I47" s="55">
        <v>4</v>
      </c>
      <c r="J47" s="66">
        <v>196</v>
      </c>
      <c r="K47" s="67">
        <v>22</v>
      </c>
      <c r="L47" s="66">
        <v>222</v>
      </c>
      <c r="M47" s="67">
        <v>23</v>
      </c>
      <c r="N47" s="66">
        <v>598</v>
      </c>
      <c r="O47" s="67">
        <v>63</v>
      </c>
      <c r="P47" s="60">
        <f t="shared" si="6"/>
        <v>1016</v>
      </c>
      <c r="Q47" s="61">
        <f t="shared" si="7"/>
        <v>108</v>
      </c>
      <c r="R47" s="62">
        <f t="shared" si="8"/>
        <v>21.6</v>
      </c>
      <c r="S47" s="63">
        <v>230</v>
      </c>
      <c r="T47" s="64">
        <f t="shared" si="4"/>
        <v>-0.5304347826086957</v>
      </c>
      <c r="U47" s="71">
        <v>1796.5</v>
      </c>
      <c r="V47" s="72">
        <v>204</v>
      </c>
      <c r="W47" s="62">
        <f t="shared" si="9"/>
        <v>40.8</v>
      </c>
      <c r="X47" s="79">
        <v>430</v>
      </c>
      <c r="Y47" s="80">
        <f t="shared" si="5"/>
        <v>-0.5255813953488372</v>
      </c>
      <c r="Z47" s="78">
        <v>51704</v>
      </c>
      <c r="AA47" s="79">
        <v>5844</v>
      </c>
      <c r="AB47" s="91">
        <v>2391</v>
      </c>
      <c r="AC47" s="28"/>
    </row>
    <row r="48" spans="1:29" s="29" customFormat="1" ht="11.25">
      <c r="A48" s="31">
        <v>42</v>
      </c>
      <c r="B48" s="27"/>
      <c r="C48" s="51" t="s">
        <v>45</v>
      </c>
      <c r="D48" s="56" t="s">
        <v>46</v>
      </c>
      <c r="E48" s="81">
        <v>42279</v>
      </c>
      <c r="F48" s="53" t="s">
        <v>4</v>
      </c>
      <c r="G48" s="57">
        <v>212</v>
      </c>
      <c r="H48" s="70">
        <v>1</v>
      </c>
      <c r="I48" s="55">
        <v>15</v>
      </c>
      <c r="J48" s="66">
        <v>500</v>
      </c>
      <c r="K48" s="67">
        <v>50</v>
      </c>
      <c r="L48" s="66">
        <v>600</v>
      </c>
      <c r="M48" s="67">
        <v>60</v>
      </c>
      <c r="N48" s="66">
        <v>682</v>
      </c>
      <c r="O48" s="67">
        <v>70</v>
      </c>
      <c r="P48" s="60">
        <f t="shared" si="6"/>
        <v>1782</v>
      </c>
      <c r="Q48" s="61">
        <f t="shared" si="7"/>
        <v>180</v>
      </c>
      <c r="R48" s="62">
        <f t="shared" si="8"/>
        <v>180</v>
      </c>
      <c r="S48" s="63">
        <v>300</v>
      </c>
      <c r="T48" s="64">
        <f t="shared" si="4"/>
        <v>-0.4</v>
      </c>
      <c r="U48" s="71">
        <v>1782</v>
      </c>
      <c r="V48" s="73">
        <v>180</v>
      </c>
      <c r="W48" s="62">
        <f t="shared" si="9"/>
        <v>180</v>
      </c>
      <c r="X48" s="58">
        <v>349</v>
      </c>
      <c r="Y48" s="80">
        <f t="shared" si="5"/>
        <v>-0.48424068767908307</v>
      </c>
      <c r="Z48" s="74">
        <v>8014494.039999999</v>
      </c>
      <c r="AA48" s="75">
        <v>562371</v>
      </c>
      <c r="AB48" s="91">
        <v>2296</v>
      </c>
      <c r="AC48" s="28"/>
    </row>
    <row r="49" spans="1:29" s="29" customFormat="1" ht="11.25">
      <c r="A49" s="31">
        <v>43</v>
      </c>
      <c r="B49" s="30"/>
      <c r="C49" s="50" t="s">
        <v>58</v>
      </c>
      <c r="D49" s="52" t="s">
        <v>58</v>
      </c>
      <c r="E49" s="65">
        <v>42349</v>
      </c>
      <c r="F49" s="53" t="s">
        <v>94</v>
      </c>
      <c r="G49" s="54">
        <v>100</v>
      </c>
      <c r="H49" s="70">
        <v>5</v>
      </c>
      <c r="I49" s="55">
        <v>7</v>
      </c>
      <c r="J49" s="66">
        <v>260</v>
      </c>
      <c r="K49" s="67">
        <v>32</v>
      </c>
      <c r="L49" s="66">
        <v>266</v>
      </c>
      <c r="M49" s="67">
        <v>32</v>
      </c>
      <c r="N49" s="66">
        <v>312</v>
      </c>
      <c r="O49" s="67">
        <v>37</v>
      </c>
      <c r="P49" s="60">
        <f t="shared" si="6"/>
        <v>838</v>
      </c>
      <c r="Q49" s="61">
        <f t="shared" si="7"/>
        <v>101</v>
      </c>
      <c r="R49" s="62">
        <f t="shared" si="8"/>
        <v>20.2</v>
      </c>
      <c r="S49" s="63">
        <v>238</v>
      </c>
      <c r="T49" s="64">
        <f t="shared" si="4"/>
        <v>-0.5756302521008403</v>
      </c>
      <c r="U49" s="71">
        <v>1518.5</v>
      </c>
      <c r="V49" s="72">
        <v>188</v>
      </c>
      <c r="W49" s="62">
        <f t="shared" si="9"/>
        <v>37.6</v>
      </c>
      <c r="X49" s="79">
        <v>294</v>
      </c>
      <c r="Y49" s="80">
        <f t="shared" si="5"/>
        <v>-0.36054421768707484</v>
      </c>
      <c r="Z49" s="76">
        <v>375535.66000000003</v>
      </c>
      <c r="AA49" s="77">
        <v>38826</v>
      </c>
      <c r="AB49" s="91">
        <v>2358</v>
      </c>
      <c r="AC49" s="28"/>
    </row>
    <row r="50" spans="1:29" s="29" customFormat="1" ht="11.25">
      <c r="A50" s="31">
        <v>44</v>
      </c>
      <c r="B50" s="30"/>
      <c r="C50" s="50" t="s">
        <v>85</v>
      </c>
      <c r="D50" s="59" t="s">
        <v>86</v>
      </c>
      <c r="E50" s="65">
        <v>42384</v>
      </c>
      <c r="F50" s="53" t="s">
        <v>95</v>
      </c>
      <c r="G50" s="54">
        <v>9</v>
      </c>
      <c r="H50" s="70">
        <v>2</v>
      </c>
      <c r="I50" s="55">
        <v>4</v>
      </c>
      <c r="J50" s="66">
        <v>0</v>
      </c>
      <c r="K50" s="67">
        <v>0</v>
      </c>
      <c r="L50" s="66">
        <v>0</v>
      </c>
      <c r="M50" s="67">
        <v>0</v>
      </c>
      <c r="N50" s="66">
        <v>0</v>
      </c>
      <c r="O50" s="67">
        <v>0</v>
      </c>
      <c r="P50" s="60">
        <f t="shared" si="6"/>
        <v>0</v>
      </c>
      <c r="Q50" s="61">
        <f t="shared" si="7"/>
        <v>0</v>
      </c>
      <c r="R50" s="62">
        <f t="shared" si="8"/>
        <v>0</v>
      </c>
      <c r="S50" s="63">
        <v>582</v>
      </c>
      <c r="T50" s="64">
        <f t="shared" si="4"/>
        <v>-1</v>
      </c>
      <c r="U50" s="71">
        <v>1436</v>
      </c>
      <c r="V50" s="72">
        <v>718</v>
      </c>
      <c r="W50" s="62">
        <f t="shared" si="9"/>
        <v>359</v>
      </c>
      <c r="X50" s="79">
        <v>632</v>
      </c>
      <c r="Y50" s="80">
        <f t="shared" si="5"/>
        <v>0.1360759493670886</v>
      </c>
      <c r="Z50" s="76">
        <v>40453.00000001826</v>
      </c>
      <c r="AA50" s="77">
        <v>3981</v>
      </c>
      <c r="AB50" s="91">
        <v>2393</v>
      </c>
      <c r="AC50" s="28"/>
    </row>
    <row r="51" spans="1:29" s="29" customFormat="1" ht="11.25">
      <c r="A51" s="31">
        <v>45</v>
      </c>
      <c r="B51" s="30"/>
      <c r="C51" s="50" t="s">
        <v>47</v>
      </c>
      <c r="D51" s="52" t="s">
        <v>48</v>
      </c>
      <c r="E51" s="65">
        <v>42293</v>
      </c>
      <c r="F51" s="53" t="s">
        <v>93</v>
      </c>
      <c r="G51" s="54">
        <v>125</v>
      </c>
      <c r="H51" s="70">
        <v>2</v>
      </c>
      <c r="I51" s="55">
        <v>12</v>
      </c>
      <c r="J51" s="76">
        <v>0</v>
      </c>
      <c r="K51" s="77">
        <v>0</v>
      </c>
      <c r="L51" s="76">
        <v>0</v>
      </c>
      <c r="M51" s="77">
        <v>0</v>
      </c>
      <c r="N51" s="76">
        <v>0</v>
      </c>
      <c r="O51" s="77">
        <v>0</v>
      </c>
      <c r="P51" s="60">
        <f t="shared" si="6"/>
        <v>0</v>
      </c>
      <c r="Q51" s="61">
        <f t="shared" si="7"/>
        <v>0</v>
      </c>
      <c r="R51" s="62">
        <f t="shared" si="8"/>
        <v>0</v>
      </c>
      <c r="S51" s="63">
        <v>0</v>
      </c>
      <c r="T51" s="64">
        <f t="shared" si="4"/>
      </c>
      <c r="U51" s="71">
        <v>1188</v>
      </c>
      <c r="V51" s="73">
        <v>238</v>
      </c>
      <c r="W51" s="62">
        <f t="shared" si="9"/>
        <v>119</v>
      </c>
      <c r="X51" s="79">
        <v>240</v>
      </c>
      <c r="Y51" s="80">
        <f t="shared" si="5"/>
        <v>-0.008333333333333333</v>
      </c>
      <c r="Z51" s="74">
        <v>788966.0699999998</v>
      </c>
      <c r="AA51" s="75">
        <v>81210</v>
      </c>
      <c r="AB51" s="91">
        <v>2309</v>
      </c>
      <c r="AC51" s="28"/>
    </row>
    <row r="52" spans="1:29" s="29" customFormat="1" ht="11.25">
      <c r="A52" s="31">
        <v>46</v>
      </c>
      <c r="B52" s="30"/>
      <c r="C52" s="50" t="s">
        <v>5</v>
      </c>
      <c r="D52" s="52" t="s">
        <v>6</v>
      </c>
      <c r="E52" s="65">
        <v>41831</v>
      </c>
      <c r="F52" s="53" t="s">
        <v>93</v>
      </c>
      <c r="G52" s="54">
        <v>35</v>
      </c>
      <c r="H52" s="70">
        <v>1</v>
      </c>
      <c r="I52" s="55">
        <v>26</v>
      </c>
      <c r="J52" s="66">
        <v>0</v>
      </c>
      <c r="K52" s="67">
        <v>0</v>
      </c>
      <c r="L52" s="66">
        <v>0</v>
      </c>
      <c r="M52" s="67">
        <v>0</v>
      </c>
      <c r="N52" s="66">
        <v>0</v>
      </c>
      <c r="O52" s="67">
        <v>0</v>
      </c>
      <c r="P52" s="60">
        <f t="shared" si="6"/>
        <v>0</v>
      </c>
      <c r="Q52" s="61">
        <f t="shared" si="7"/>
        <v>0</v>
      </c>
      <c r="R52" s="62">
        <f t="shared" si="8"/>
        <v>0</v>
      </c>
      <c r="S52" s="63">
        <v>0</v>
      </c>
      <c r="T52" s="64">
        <f t="shared" si="4"/>
      </c>
      <c r="U52" s="71">
        <v>1188</v>
      </c>
      <c r="V52" s="72">
        <v>238</v>
      </c>
      <c r="W52" s="62">
        <f t="shared" si="9"/>
        <v>238</v>
      </c>
      <c r="X52" s="79">
        <v>238</v>
      </c>
      <c r="Y52" s="80">
        <f t="shared" si="5"/>
        <v>0</v>
      </c>
      <c r="Z52" s="76">
        <v>495685.08999999997</v>
      </c>
      <c r="AA52" s="77">
        <v>48596</v>
      </c>
      <c r="AB52" s="91">
        <v>1851</v>
      </c>
      <c r="AC52" s="28"/>
    </row>
    <row r="53" spans="1:29" s="29" customFormat="1" ht="11.25">
      <c r="A53" s="31">
        <v>47</v>
      </c>
      <c r="B53" s="30"/>
      <c r="C53" s="50" t="s">
        <v>42</v>
      </c>
      <c r="D53" s="52" t="s">
        <v>43</v>
      </c>
      <c r="E53" s="65">
        <v>42270</v>
      </c>
      <c r="F53" s="53" t="s">
        <v>7</v>
      </c>
      <c r="G53" s="54">
        <v>173</v>
      </c>
      <c r="H53" s="69">
        <v>1</v>
      </c>
      <c r="I53" s="55">
        <v>19</v>
      </c>
      <c r="J53" s="76">
        <v>42</v>
      </c>
      <c r="K53" s="77">
        <v>4</v>
      </c>
      <c r="L53" s="76">
        <v>190</v>
      </c>
      <c r="M53" s="77">
        <v>19</v>
      </c>
      <c r="N53" s="76">
        <v>150</v>
      </c>
      <c r="O53" s="77">
        <v>15</v>
      </c>
      <c r="P53" s="60">
        <f t="shared" si="6"/>
        <v>382</v>
      </c>
      <c r="Q53" s="61">
        <f t="shared" si="7"/>
        <v>38</v>
      </c>
      <c r="R53" s="62">
        <f t="shared" si="8"/>
        <v>38</v>
      </c>
      <c r="S53" s="63">
        <v>100</v>
      </c>
      <c r="T53" s="64">
        <f t="shared" si="4"/>
        <v>-0.62</v>
      </c>
      <c r="U53" s="71">
        <v>690</v>
      </c>
      <c r="V53" s="72">
        <v>68</v>
      </c>
      <c r="W53" s="62">
        <f t="shared" si="9"/>
        <v>68</v>
      </c>
      <c r="X53" s="79">
        <v>978</v>
      </c>
      <c r="Y53" s="80">
        <f t="shared" si="5"/>
        <v>-0.9304703476482618</v>
      </c>
      <c r="Z53" s="76">
        <v>4142849.99</v>
      </c>
      <c r="AA53" s="77">
        <v>327314</v>
      </c>
      <c r="AB53" s="91">
        <v>2284</v>
      </c>
      <c r="AC53" s="28"/>
    </row>
    <row r="54" spans="1:29" s="29" customFormat="1" ht="11.25">
      <c r="A54" s="31">
        <v>48</v>
      </c>
      <c r="B54" s="30"/>
      <c r="C54" s="50" t="s">
        <v>55</v>
      </c>
      <c r="D54" s="52" t="s">
        <v>55</v>
      </c>
      <c r="E54" s="65">
        <v>42328</v>
      </c>
      <c r="F54" s="53" t="s">
        <v>7</v>
      </c>
      <c r="G54" s="54">
        <v>180</v>
      </c>
      <c r="H54" s="70">
        <v>1</v>
      </c>
      <c r="I54" s="55">
        <v>10</v>
      </c>
      <c r="J54" s="66">
        <v>0</v>
      </c>
      <c r="K54" s="67">
        <v>0</v>
      </c>
      <c r="L54" s="66">
        <v>127.5</v>
      </c>
      <c r="M54" s="67">
        <v>17</v>
      </c>
      <c r="N54" s="66">
        <v>0</v>
      </c>
      <c r="O54" s="67">
        <v>0</v>
      </c>
      <c r="P54" s="60">
        <f t="shared" si="6"/>
        <v>127.5</v>
      </c>
      <c r="Q54" s="61">
        <f t="shared" si="7"/>
        <v>17</v>
      </c>
      <c r="R54" s="62">
        <f t="shared" si="8"/>
        <v>17</v>
      </c>
      <c r="S54" s="63">
        <v>25</v>
      </c>
      <c r="T54" s="64">
        <f t="shared" si="4"/>
        <v>-0.32</v>
      </c>
      <c r="U54" s="71">
        <v>417.5</v>
      </c>
      <c r="V54" s="72">
        <v>60</v>
      </c>
      <c r="W54" s="62">
        <f t="shared" si="9"/>
        <v>60</v>
      </c>
      <c r="X54" s="79">
        <v>25</v>
      </c>
      <c r="Y54" s="80">
        <f t="shared" si="5"/>
        <v>1.4</v>
      </c>
      <c r="Z54" s="76">
        <v>1430626.59</v>
      </c>
      <c r="AA54" s="77">
        <v>126741</v>
      </c>
      <c r="AB54" s="91">
        <v>2341</v>
      </c>
      <c r="AC54" s="28"/>
    </row>
    <row r="55" spans="1:29" s="29" customFormat="1" ht="11.25">
      <c r="A55" s="31">
        <v>49</v>
      </c>
      <c r="B55" s="30"/>
      <c r="C55" s="50" t="s">
        <v>66</v>
      </c>
      <c r="D55" s="59" t="s">
        <v>66</v>
      </c>
      <c r="E55" s="65">
        <v>42370</v>
      </c>
      <c r="F55" s="53" t="s">
        <v>95</v>
      </c>
      <c r="G55" s="54">
        <v>14</v>
      </c>
      <c r="H55" s="70">
        <v>2</v>
      </c>
      <c r="I55" s="55">
        <v>6</v>
      </c>
      <c r="J55" s="66">
        <v>74.9999999781833</v>
      </c>
      <c r="K55" s="67">
        <v>7</v>
      </c>
      <c r="L55" s="66">
        <v>22.499999993455</v>
      </c>
      <c r="M55" s="67">
        <v>3</v>
      </c>
      <c r="N55" s="66">
        <v>0</v>
      </c>
      <c r="O55" s="67">
        <v>0</v>
      </c>
      <c r="P55" s="60">
        <f t="shared" si="6"/>
        <v>97.49999997163829</v>
      </c>
      <c r="Q55" s="61">
        <f t="shared" si="7"/>
        <v>10</v>
      </c>
      <c r="R55" s="62">
        <f t="shared" si="8"/>
        <v>5</v>
      </c>
      <c r="S55" s="63">
        <v>190</v>
      </c>
      <c r="T55" s="64">
        <f t="shared" si="4"/>
        <v>-0.9473684210526315</v>
      </c>
      <c r="U55" s="71">
        <v>416</v>
      </c>
      <c r="V55" s="72">
        <v>32</v>
      </c>
      <c r="W55" s="62">
        <f t="shared" si="9"/>
        <v>16</v>
      </c>
      <c r="X55" s="79">
        <v>203</v>
      </c>
      <c r="Y55" s="80">
        <f t="shared" si="5"/>
        <v>-0.8423645320197044</v>
      </c>
      <c r="Z55" s="76">
        <v>72444.5</v>
      </c>
      <c r="AA55" s="77">
        <v>5274</v>
      </c>
      <c r="AB55" s="91">
        <v>2379</v>
      </c>
      <c r="AC55" s="28"/>
    </row>
    <row r="56" spans="1:29" s="29" customFormat="1" ht="11.25">
      <c r="A56" s="31">
        <v>50</v>
      </c>
      <c r="B56" s="30"/>
      <c r="C56" s="50" t="s">
        <v>36</v>
      </c>
      <c r="D56" s="52" t="s">
        <v>36</v>
      </c>
      <c r="E56" s="65">
        <v>42159</v>
      </c>
      <c r="F56" s="53" t="s">
        <v>94</v>
      </c>
      <c r="G56" s="54">
        <v>203</v>
      </c>
      <c r="H56" s="70">
        <v>1</v>
      </c>
      <c r="I56" s="55">
        <v>10</v>
      </c>
      <c r="J56" s="66">
        <v>39</v>
      </c>
      <c r="K56" s="67">
        <v>5</v>
      </c>
      <c r="L56" s="66">
        <v>34</v>
      </c>
      <c r="M56" s="67">
        <v>4</v>
      </c>
      <c r="N56" s="66">
        <v>62</v>
      </c>
      <c r="O56" s="67">
        <v>8</v>
      </c>
      <c r="P56" s="60">
        <f t="shared" si="6"/>
        <v>135</v>
      </c>
      <c r="Q56" s="61">
        <f t="shared" si="7"/>
        <v>17</v>
      </c>
      <c r="R56" s="62">
        <f t="shared" si="8"/>
        <v>17</v>
      </c>
      <c r="S56" s="63">
        <v>0</v>
      </c>
      <c r="T56" s="64">
        <f t="shared" si="4"/>
      </c>
      <c r="U56" s="71">
        <v>248</v>
      </c>
      <c r="V56" s="72">
        <v>31</v>
      </c>
      <c r="W56" s="62">
        <f t="shared" si="9"/>
        <v>31</v>
      </c>
      <c r="X56" s="79">
        <v>14</v>
      </c>
      <c r="Y56" s="80">
        <f t="shared" si="5"/>
        <v>1.2142857142857142</v>
      </c>
      <c r="Z56" s="76">
        <v>1004310.7</v>
      </c>
      <c r="AA56" s="77">
        <v>105563</v>
      </c>
      <c r="AB56" s="91">
        <v>2163</v>
      </c>
      <c r="AC56" s="28"/>
    </row>
    <row r="57" spans="1:29" s="29" customFormat="1" ht="11.25">
      <c r="A57" s="31">
        <v>51</v>
      </c>
      <c r="B57" s="30"/>
      <c r="C57" s="50" t="s">
        <v>51</v>
      </c>
      <c r="D57" s="52" t="s">
        <v>52</v>
      </c>
      <c r="E57" s="65">
        <v>42314</v>
      </c>
      <c r="F57" s="53" t="s">
        <v>92</v>
      </c>
      <c r="G57" s="54">
        <v>54</v>
      </c>
      <c r="H57" s="70">
        <v>1</v>
      </c>
      <c r="I57" s="55">
        <v>11</v>
      </c>
      <c r="J57" s="76">
        <v>50</v>
      </c>
      <c r="K57" s="77">
        <v>5</v>
      </c>
      <c r="L57" s="76">
        <v>22</v>
      </c>
      <c r="M57" s="77">
        <v>2</v>
      </c>
      <c r="N57" s="76">
        <v>30</v>
      </c>
      <c r="O57" s="77">
        <v>3</v>
      </c>
      <c r="P57" s="60">
        <v>120</v>
      </c>
      <c r="Q57" s="61">
        <v>11</v>
      </c>
      <c r="R57" s="62">
        <f t="shared" si="8"/>
        <v>11</v>
      </c>
      <c r="S57" s="63">
        <v>11</v>
      </c>
      <c r="T57" s="64">
        <f t="shared" si="4"/>
        <v>0</v>
      </c>
      <c r="U57" s="71">
        <v>226</v>
      </c>
      <c r="V57" s="72">
        <v>22</v>
      </c>
      <c r="W57" s="62">
        <f t="shared" si="9"/>
        <v>22</v>
      </c>
      <c r="X57" s="79">
        <v>27</v>
      </c>
      <c r="Y57" s="80">
        <f t="shared" si="5"/>
        <v>-0.18518518518518517</v>
      </c>
      <c r="Z57" s="76">
        <v>26312</v>
      </c>
      <c r="AA57" s="77">
        <v>3313</v>
      </c>
      <c r="AB57" s="91">
        <v>2336</v>
      </c>
      <c r="AC57" s="28"/>
    </row>
    <row r="58" spans="1:33" ht="11.25">
      <c r="A58" s="92" t="s">
        <v>38</v>
      </c>
      <c r="B58" s="92"/>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C58" s="28"/>
      <c r="AD58" s="29"/>
      <c r="AG58" s="29"/>
    </row>
    <row r="59" spans="1:30" ht="11.25">
      <c r="A59" s="92"/>
      <c r="B59" s="92"/>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C59" s="28"/>
      <c r="AD59" s="29"/>
    </row>
    <row r="60" spans="1:27" ht="11.25">
      <c r="A60" s="92"/>
      <c r="B60" s="92"/>
      <c r="C60" s="92"/>
      <c r="D60" s="92"/>
      <c r="E60" s="92"/>
      <c r="F60" s="92"/>
      <c r="G60" s="92"/>
      <c r="H60" s="92"/>
      <c r="I60" s="92"/>
      <c r="J60" s="92"/>
      <c r="K60" s="92"/>
      <c r="L60" s="92"/>
      <c r="M60" s="92"/>
      <c r="N60" s="92"/>
      <c r="O60" s="92"/>
      <c r="P60" s="92"/>
      <c r="Q60" s="92"/>
      <c r="R60" s="92"/>
      <c r="S60" s="92"/>
      <c r="T60" s="92"/>
      <c r="U60" s="92"/>
      <c r="V60" s="92"/>
      <c r="W60" s="92"/>
      <c r="X60" s="92"/>
      <c r="Y60" s="92"/>
      <c r="Z60" s="92"/>
      <c r="AA60" s="92"/>
    </row>
    <row r="61" spans="1:27" ht="11.25">
      <c r="A61" s="92"/>
      <c r="B61" s="92"/>
      <c r="C61" s="92"/>
      <c r="D61" s="92"/>
      <c r="E61" s="92"/>
      <c r="F61" s="92"/>
      <c r="G61" s="92"/>
      <c r="H61" s="92"/>
      <c r="I61" s="92"/>
      <c r="J61" s="92"/>
      <c r="K61" s="92"/>
      <c r="L61" s="92"/>
      <c r="M61" s="92"/>
      <c r="N61" s="92"/>
      <c r="O61" s="92"/>
      <c r="P61" s="92"/>
      <c r="Q61" s="92"/>
      <c r="R61" s="92"/>
      <c r="S61" s="92"/>
      <c r="T61" s="92"/>
      <c r="U61" s="92"/>
      <c r="V61" s="92"/>
      <c r="W61" s="92"/>
      <c r="X61" s="92"/>
      <c r="Y61" s="92"/>
      <c r="Z61" s="92"/>
      <c r="AA61" s="92"/>
    </row>
    <row r="62" spans="1:27" ht="11.25">
      <c r="A62" s="92"/>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row>
  </sheetData>
  <sheetProtection formatCells="0" formatColumns="0" formatRows="0" insertColumns="0" insertRows="0" insertHyperlinks="0" deleteColumns="0" deleteRows="0" sort="0" autoFilter="0" pivotTables="0"/>
  <mergeCells count="12">
    <mergeCell ref="B1:C1"/>
    <mergeCell ref="B2:C2"/>
    <mergeCell ref="A58:AA62"/>
    <mergeCell ref="U4:V4"/>
    <mergeCell ref="J1:AB3"/>
    <mergeCell ref="Z4:AA4"/>
    <mergeCell ref="AB4:AB5"/>
    <mergeCell ref="B3:C3"/>
    <mergeCell ref="J4:K4"/>
    <mergeCell ref="L4:M4"/>
    <mergeCell ref="N4:O4"/>
    <mergeCell ref="P4:R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BEBEK TURİZM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windows7</cp:lastModifiedBy>
  <cp:lastPrinted>2015-01-21T23:11:37Z</cp:lastPrinted>
  <dcterms:created xsi:type="dcterms:W3CDTF">2006-03-15T09:07:04Z</dcterms:created>
  <dcterms:modified xsi:type="dcterms:W3CDTF">2016-02-06T11:54:25Z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