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630" windowWidth="15435" windowHeight="4245" tabRatio="915" activeTab="0"/>
  </bookViews>
  <sheets>
    <sheet name="15-17.1.2016" sheetId="1" r:id="rId1"/>
  </sheets>
  <definedNames/>
  <calcPr fullCalcOnLoad="1"/>
</workbook>
</file>

<file path=xl/sharedStrings.xml><?xml version="1.0" encoding="utf-8"?>
<sst xmlns="http://schemas.openxmlformats.org/spreadsheetml/2006/main" count="157" uniqueCount="95">
  <si>
    <t xml:space="preserve"> </t>
  </si>
  <si>
    <t>PİNEMA</t>
  </si>
  <si>
    <t>http://www.antraktsinema.com</t>
  </si>
  <si>
    <t>TME</t>
  </si>
  <si>
    <t>MARS DAĞITIM</t>
  </si>
  <si>
    <t>Türkiye Haftalık Bilet Satışı ve Hasılat Raporu</t>
  </si>
  <si>
    <t>CUMA</t>
  </si>
  <si>
    <t>CUMARTESİ</t>
  </si>
  <si>
    <t>PAZAR</t>
  </si>
  <si>
    <t>HAFTA SONU TOPLAM</t>
  </si>
  <si>
    <t>ÖNCEKİ HAFTA</t>
  </si>
  <si>
    <t>DEĞİŞİM</t>
  </si>
  <si>
    <t>KÜMÜLATİF</t>
  </si>
  <si>
    <t>FİLMİN ORİJİNAL ADI</t>
  </si>
  <si>
    <t>FİLMİN TÜRKÇE ADI</t>
  </si>
  <si>
    <t>DAĞITIM</t>
  </si>
  <si>
    <t>KOPYA</t>
  </si>
  <si>
    <t>PERDE</t>
  </si>
  <si>
    <t>HAFTA</t>
  </si>
  <si>
    <t>HASILAT</t>
  </si>
  <si>
    <t>BİLET SATIŞ</t>
  </si>
  <si>
    <t>ORTALAMA
BİLET ADEDİ</t>
  </si>
  <si>
    <t>BİLET</t>
  </si>
  <si>
    <t>YENİ</t>
  </si>
  <si>
    <t>PİNEMART</t>
  </si>
  <si>
    <t>BİLET %</t>
  </si>
  <si>
    <t>BASKIN</t>
  </si>
  <si>
    <t>OPERASJON ARKTIS</t>
  </si>
  <si>
    <t>KUTUP MACERASI</t>
  </si>
  <si>
    <t>MİNİK KUŞ</t>
  </si>
  <si>
    <t>GUS: PETIT OISEAU, GRAND VOYAGE</t>
  </si>
  <si>
    <t>THE PEANUTS MOVIE</t>
  </si>
  <si>
    <t>SNOOPY VE CHARLIE BROWN PEANUTS FİLMİ</t>
  </si>
  <si>
    <t>SARMAŞIK</t>
  </si>
  <si>
    <t>DÜĞÜN DERNEK 2: SÜNNET</t>
  </si>
  <si>
    <t>RÜZGARIN HATIRALARI</t>
  </si>
  <si>
    <t>AZAP</t>
  </si>
  <si>
    <t>FROG KINGDOM</t>
  </si>
  <si>
    <t>KURBAĞA KRALLIĞI</t>
  </si>
  <si>
    <t>ÇILGIN DOSTLAR: KORKAK KAHRAMAN</t>
  </si>
  <si>
    <t>OPEN SEASON: SCARED SILLY</t>
  </si>
  <si>
    <t>NADİDE HAYAT</t>
  </si>
  <si>
    <t>STAR WARS: EPISODE VII - THE FORCE AWAKENS</t>
  </si>
  <si>
    <t>STAR WARS: GÜÇ UYANIYOR</t>
  </si>
  <si>
    <t>DHEEPAN</t>
  </si>
  <si>
    <t>ERTUĞRUL 1890</t>
  </si>
  <si>
    <t>THE LOBSTER</t>
  </si>
  <si>
    <t>POINT BREAK</t>
  </si>
  <si>
    <t>DELİBAL</t>
  </si>
  <si>
    <t>BASKIN: KARABASAN</t>
  </si>
  <si>
    <t>SADAKAT</t>
  </si>
  <si>
    <t>ALVIN VE SİNCAPLAR: YOL MACERASI</t>
  </si>
  <si>
    <t>ALVIN AND THE CHIPMUNKS: THE ROAD CHIP</t>
  </si>
  <si>
    <t>KOCAN KADAR KONUŞ: DİRİLİŞ</t>
  </si>
  <si>
    <t>IN THE HEART OF THE SEA</t>
  </si>
  <si>
    <t>DENİZİN ORTASINDA</t>
  </si>
  <si>
    <t>VİZYON</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</si>
  <si>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as a common acknowledgement of all Turkish distributers. Antrakt is preparing this chart as collecting all data from distributers and organizing them. It is not permitted to multiply or to sell these data which are displayed on this chart and attachments. It is necessary to ask approval of Antrakt in order to quote, to copy or to publish. /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Antrakt’a hazırlattırılmaktadır. Antrakt yukarıdaki ve ekindeki tabloları dağıtımcı firmalardan gönderilen özel bilgileri bir araya getirerek oluşturmaktadır. Yukarıdaki ve ekindeki tabloların içerdiği veriler çoğaltılamaz, satılamaz. Alıntı veya kopyalama yapılırken Antrakt’tan ve bağımlı olduğu Bir Film, Chantier Films, Cine Film, İFP, Mars Dağıtım, M3 Film, MC Film, Medyavizyon, Pinema/Pinemart,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</si>
  <si>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HAFTA  TOPLAM</t>
  </si>
  <si>
    <t>THE HATEFUL EIGHT</t>
  </si>
  <si>
    <t>THE BIG SHORT</t>
  </si>
  <si>
    <t>JOY</t>
  </si>
  <si>
    <t>CREED</t>
  </si>
  <si>
    <t>LES PROFS</t>
  </si>
  <si>
    <t>AGENT F.O.X.</t>
  </si>
  <si>
    <t>THE MARTIAN</t>
  </si>
  <si>
    <t>SECRET IN THEIR EYES</t>
  </si>
  <si>
    <t>BÜYÜK AÇIK</t>
  </si>
  <si>
    <t>CREED: EFSANENİN DOĞUŞU</t>
  </si>
  <si>
    <t>AMMAN HOCAM 1</t>
  </si>
  <si>
    <t>SEVİMLİ TİLKİ</t>
  </si>
  <si>
    <t>MARSLI</t>
  </si>
  <si>
    <t>GİZEMLİ GERÇEK</t>
  </si>
  <si>
    <t>LES SUFFRAGETTES</t>
  </si>
  <si>
    <t>DİREN!</t>
  </si>
  <si>
    <t>EL CLUB</t>
  </si>
  <si>
    <t>THE CLUB</t>
  </si>
  <si>
    <t>KARDEŞİM BENİM</t>
  </si>
  <si>
    <t>BİZANS OYUNLARI - GEYM OF BİZANS</t>
  </si>
  <si>
    <t>THE GOOD DINOSAUR</t>
  </si>
  <si>
    <t>NIGHT AT THE MUSEUM: SECRET OF THE TOMB</t>
  </si>
  <si>
    <t>PIRDİNO: SÜRPRİZ YUMURTA</t>
  </si>
  <si>
    <t>İÇİMDE AKAN NEHİR</t>
  </si>
  <si>
    <r>
      <t xml:space="preserve">15 - 17 OCAK 2016 / </t>
    </r>
    <r>
      <rPr>
        <b/>
        <sz val="9"/>
        <color indexed="56"/>
        <rFont val="Calibri"/>
        <family val="2"/>
      </rPr>
      <t>2016, 3. VİZYON HAFTASI</t>
    </r>
  </si>
  <si>
    <t>UIP TURKEY</t>
  </si>
  <si>
    <t>WARNER BROS. TURKEY</t>
  </si>
  <si>
    <t>İYİ BİR DİNOZOR</t>
  </si>
  <si>
    <t>15.01.206</t>
  </si>
  <si>
    <t>BİR FİLM</t>
  </si>
  <si>
    <t>CHANTIER FILMS</t>
  </si>
  <si>
    <t>MC FİLM</t>
  </si>
  <si>
    <t>ÖZEN FİLM</t>
  </si>
  <si>
    <t>M3 FİLM</t>
  </si>
  <si>
    <t>MÜZEDE BİR GECE: LAHİTTEKİ SIR</t>
  </si>
  <si>
    <t>GBİZANS OYUNLARI - GEYM OF BİZANS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</si>
</sst>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s>
  <fonts count="68">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0"/>
      <name val="Verdana"/>
      <family val="2"/>
    </font>
    <font>
      <b/>
      <sz val="9"/>
      <color indexed="56"/>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7"/>
      <color indexed="9"/>
      <name val="Calibri"/>
      <family val="2"/>
    </font>
    <font>
      <b/>
      <sz val="7"/>
      <color indexed="9"/>
      <name val="Calibri"/>
      <family val="2"/>
    </font>
    <font>
      <sz val="7"/>
      <name val="Calibri"/>
      <family val="2"/>
    </font>
    <font>
      <sz val="8"/>
      <name val="Calibri"/>
      <family val="2"/>
    </font>
    <font>
      <b/>
      <sz val="7"/>
      <name val="Calibri"/>
      <family val="2"/>
    </font>
    <font>
      <sz val="7"/>
      <color indexed="19"/>
      <name val="Calibri"/>
      <family val="2"/>
    </font>
    <font>
      <sz val="6"/>
      <color indexed="9"/>
      <name val="Calibri"/>
      <family val="2"/>
    </font>
    <font>
      <b/>
      <sz val="7"/>
      <color indexed="57"/>
      <name val="Calibri"/>
      <family val="2"/>
    </font>
    <font>
      <sz val="7"/>
      <color indexed="23"/>
      <name val="Calibri"/>
      <family val="2"/>
    </font>
    <font>
      <sz val="7"/>
      <color indexed="15"/>
      <name val="Calibri"/>
      <family val="2"/>
    </font>
    <font>
      <b/>
      <sz val="10"/>
      <name val="Calibri"/>
      <family val="2"/>
    </font>
    <font>
      <sz val="10"/>
      <name val="Calibri"/>
      <family val="2"/>
    </font>
    <font>
      <u val="single"/>
      <sz val="8"/>
      <name val="Calibri"/>
      <family val="2"/>
    </font>
    <font>
      <b/>
      <sz val="9"/>
      <color indexed="10"/>
      <name val="Calibri"/>
      <family val="2"/>
    </font>
    <font>
      <sz val="10"/>
      <color indexed="10"/>
      <name val="Calibri"/>
      <family val="2"/>
    </font>
    <font>
      <b/>
      <sz val="4"/>
      <name val="Calibri"/>
      <family val="2"/>
    </font>
    <font>
      <sz val="4"/>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0"/>
      <name val="Calibri"/>
      <family val="2"/>
    </font>
    <font>
      <b/>
      <sz val="7"/>
      <color theme="0"/>
      <name val="Calibri"/>
      <family val="2"/>
    </font>
    <font>
      <sz val="7"/>
      <color theme="5" tint="-0.4999699890613556"/>
      <name val="Calibri"/>
      <family val="2"/>
    </font>
    <font>
      <sz val="6"/>
      <color theme="0"/>
      <name val="Calibri"/>
      <family val="2"/>
    </font>
    <font>
      <b/>
      <sz val="7"/>
      <color theme="8" tint="-0.4999699890613556"/>
      <name val="Calibri"/>
      <family val="2"/>
    </font>
    <font>
      <sz val="7"/>
      <color theme="1" tint="0.34999001026153564"/>
      <name val="Calibri"/>
      <family val="2"/>
    </font>
    <font>
      <sz val="7"/>
      <color theme="1" tint="0.49998000264167786"/>
      <name val="Calibri"/>
      <family val="2"/>
    </font>
    <font>
      <sz val="7"/>
      <color rgb="FF00B0F0"/>
      <name val="Calibri"/>
      <family val="2"/>
    </font>
    <font>
      <b/>
      <sz val="9"/>
      <color rgb="FFFF0000"/>
      <name val="Calibri"/>
      <family val="2"/>
    </font>
    <font>
      <sz val="10"/>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1" tint="0.49998000264167786"/>
        <bgColor indexed="64"/>
      </patternFill>
    </fill>
    <fill>
      <patternFill patternType="solid">
        <fgColor indexed="9"/>
        <bgColor indexed="64"/>
      </patternFill>
    </fill>
    <fill>
      <patternFill patternType="solid">
        <fgColor theme="0" tint="-0.4999699890613556"/>
        <bgColor indexed="64"/>
      </patternFill>
    </fill>
    <fill>
      <patternFill patternType="solid">
        <fgColor theme="0" tint="-0.1499900072813034"/>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color indexed="63"/>
      </top>
      <bottom style="thin"/>
    </border>
    <border>
      <left style="thin">
        <color theme="0" tint="-0.3499799966812134"/>
      </left>
      <right style="thin">
        <color theme="0" tint="-0.3499799966812134"/>
      </right>
      <top style="thin">
        <color theme="0" tint="-0.3499799966812134"/>
      </top>
      <bottom style="thin"/>
    </border>
    <border>
      <left>
        <color indexed="63"/>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5"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4"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24" borderId="0" applyNumberFormat="0" applyBorder="0" applyAlignment="0" applyProtection="0"/>
    <xf numFmtId="203"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1" fillId="0" borderId="0">
      <alignment/>
      <protection/>
    </xf>
    <xf numFmtId="0" fontId="0" fillId="0" borderId="0">
      <alignment/>
      <protection/>
    </xf>
    <xf numFmtId="203" fontId="0" fillId="0" borderId="0">
      <alignment/>
      <protection/>
    </xf>
    <xf numFmtId="0" fontId="41" fillId="0" borderId="0">
      <alignment/>
      <protection/>
    </xf>
    <xf numFmtId="203" fontId="41" fillId="0" borderId="0">
      <alignment/>
      <protection/>
    </xf>
    <xf numFmtId="203" fontId="41" fillId="0" borderId="0">
      <alignment/>
      <protection/>
    </xf>
    <xf numFmtId="203" fontId="41" fillId="0" borderId="0">
      <alignment/>
      <protection/>
    </xf>
    <xf numFmtId="203" fontId="41" fillId="0" borderId="0">
      <alignment/>
      <protection/>
    </xf>
    <xf numFmtId="0" fontId="0" fillId="0" borderId="0">
      <alignment/>
      <protection/>
    </xf>
    <xf numFmtId="0" fontId="0" fillId="0" borderId="0">
      <alignment/>
      <protection/>
    </xf>
    <xf numFmtId="203" fontId="41" fillId="0" borderId="0">
      <alignment/>
      <protection/>
    </xf>
    <xf numFmtId="203" fontId="41" fillId="0" borderId="0">
      <alignment/>
      <protection/>
    </xf>
    <xf numFmtId="0" fontId="41" fillId="0" borderId="0">
      <alignment/>
      <protection/>
    </xf>
    <xf numFmtId="0" fontId="0" fillId="0" borderId="0">
      <alignment/>
      <protection/>
    </xf>
    <xf numFmtId="203" fontId="0" fillId="0" borderId="0">
      <alignment/>
      <protection/>
    </xf>
    <xf numFmtId="203" fontId="41" fillId="0" borderId="0">
      <alignment/>
      <protection/>
    </xf>
    <xf numFmtId="203" fontId="41" fillId="0" borderId="0">
      <alignment/>
      <protection/>
    </xf>
    <xf numFmtId="0" fontId="0" fillId="25" borderId="8" applyNumberFormat="0" applyFont="0" applyAlignment="0" applyProtection="0"/>
    <xf numFmtId="0" fontId="55" fillId="26" borderId="0" applyNumberFormat="0" applyBorder="0" applyAlignment="0" applyProtection="0"/>
    <xf numFmtId="0" fontId="52"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1" fillId="0" borderId="0" applyFont="0" applyFill="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23" fillId="34" borderId="0" xfId="0" applyFont="1" applyFill="1" applyBorder="1" applyAlignment="1" applyProtection="1">
      <alignment horizontal="center" vertical="center" wrapText="1"/>
      <protection locked="0"/>
    </xf>
    <xf numFmtId="0" fontId="58" fillId="35" borderId="11" xfId="0" applyNumberFormat="1" applyFont="1" applyFill="1" applyBorder="1" applyAlignment="1" applyProtection="1">
      <alignment horizontal="center" wrapText="1"/>
      <protection locked="0"/>
    </xf>
    <xf numFmtId="179" fontId="59" fillId="35" borderId="11" xfId="44" applyFont="1" applyFill="1" applyBorder="1" applyAlignment="1" applyProtection="1">
      <alignment horizontal="center"/>
      <protection locked="0"/>
    </xf>
    <xf numFmtId="185" fontId="59" fillId="35" borderId="12" xfId="0" applyNumberFormat="1" applyFont="1" applyFill="1" applyBorder="1" applyAlignment="1" applyProtection="1">
      <alignment horizontal="center"/>
      <protection locked="0"/>
    </xf>
    <xf numFmtId="0" fontId="59" fillId="35" borderId="12" xfId="0" applyFont="1" applyFill="1" applyBorder="1" applyAlignment="1" applyProtection="1">
      <alignment horizontal="center"/>
      <protection locked="0"/>
    </xf>
    <xf numFmtId="0" fontId="59" fillId="35" borderId="13" xfId="0" applyFont="1" applyFill="1" applyBorder="1" applyAlignment="1">
      <alignment horizontal="center" vertical="center" wrapText="1"/>
    </xf>
    <xf numFmtId="0" fontId="58" fillId="36" borderId="0" xfId="0" applyFont="1" applyFill="1" applyBorder="1" applyAlignment="1" applyProtection="1">
      <alignment horizontal="center"/>
      <protection locked="0"/>
    </xf>
    <xf numFmtId="2" fontId="58" fillId="35" borderId="14" xfId="0" applyNumberFormat="1" applyFont="1" applyFill="1" applyBorder="1" applyAlignment="1" applyProtection="1">
      <alignment horizontal="center" vertical="center"/>
      <protection/>
    </xf>
    <xf numFmtId="179" fontId="59" fillId="35" borderId="14" xfId="44" applyFont="1" applyFill="1" applyBorder="1" applyAlignment="1" applyProtection="1">
      <alignment horizontal="center" vertical="center"/>
      <protection/>
    </xf>
    <xf numFmtId="185" fontId="59" fillId="35" borderId="14" xfId="0" applyNumberFormat="1" applyFont="1" applyFill="1" applyBorder="1" applyAlignment="1" applyProtection="1">
      <alignment horizontal="center" vertical="center" textRotation="90"/>
      <protection/>
    </xf>
    <xf numFmtId="0" fontId="59" fillId="35" borderId="14" xfId="0" applyFont="1" applyFill="1" applyBorder="1" applyAlignment="1" applyProtection="1">
      <alignment horizontal="center" vertical="center"/>
      <protection/>
    </xf>
    <xf numFmtId="0" fontId="59" fillId="35" borderId="14" xfId="0" applyNumberFormat="1" applyFont="1" applyFill="1" applyBorder="1" applyAlignment="1" applyProtection="1">
      <alignment horizontal="center" vertical="center" textRotation="90"/>
      <protection locked="0"/>
    </xf>
    <xf numFmtId="4" fontId="59" fillId="35" borderId="14" xfId="0" applyNumberFormat="1" applyFont="1" applyFill="1" applyBorder="1" applyAlignment="1" applyProtection="1">
      <alignment horizontal="center" vertical="center" wrapText="1"/>
      <protection/>
    </xf>
    <xf numFmtId="3" fontId="59" fillId="35" borderId="14" xfId="0" applyNumberFormat="1" applyFont="1" applyFill="1" applyBorder="1" applyAlignment="1" applyProtection="1">
      <alignment horizontal="center" vertical="center" wrapText="1"/>
      <protection/>
    </xf>
    <xf numFmtId="4" fontId="59" fillId="37" borderId="14" xfId="0" applyNumberFormat="1" applyFont="1" applyFill="1" applyBorder="1" applyAlignment="1" applyProtection="1">
      <alignment horizontal="center" vertical="center" wrapText="1"/>
      <protection/>
    </xf>
    <xf numFmtId="3" fontId="59" fillId="37" borderId="14" xfId="0" applyNumberFormat="1" applyFont="1" applyFill="1" applyBorder="1" applyAlignment="1" applyProtection="1">
      <alignment horizontal="center" vertical="center" wrapText="1"/>
      <protection/>
    </xf>
    <xf numFmtId="3" fontId="59" fillId="37" borderId="14" xfId="0" applyNumberFormat="1" applyFont="1" applyFill="1" applyBorder="1" applyAlignment="1" applyProtection="1">
      <alignment horizontal="center" vertical="center" textRotation="90" wrapText="1"/>
      <protection/>
    </xf>
    <xf numFmtId="0" fontId="58" fillId="36" borderId="0" xfId="0" applyFont="1" applyFill="1" applyBorder="1" applyAlignment="1" applyProtection="1">
      <alignment horizontal="center"/>
      <protection/>
    </xf>
    <xf numFmtId="14" fontId="26" fillId="36" borderId="0" xfId="0" applyNumberFormat="1" applyFont="1" applyFill="1" applyBorder="1" applyAlignment="1" applyProtection="1">
      <alignment horizontal="center" vertical="center"/>
      <protection/>
    </xf>
    <xf numFmtId="0" fontId="27" fillId="36" borderId="0" xfId="0" applyFont="1" applyFill="1" applyBorder="1" applyAlignment="1" applyProtection="1">
      <alignment vertical="center"/>
      <protection/>
    </xf>
    <xf numFmtId="0" fontId="26" fillId="36" borderId="0" xfId="0" applyFont="1" applyFill="1" applyBorder="1" applyAlignment="1" applyProtection="1">
      <alignment vertical="center"/>
      <protection/>
    </xf>
    <xf numFmtId="185" fontId="28" fillId="36" borderId="0" xfId="0" applyNumberFormat="1" applyFont="1" applyFill="1" applyBorder="1" applyAlignment="1" applyProtection="1">
      <alignment horizontal="center" vertical="center"/>
      <protection/>
    </xf>
    <xf numFmtId="0" fontId="26" fillId="36" borderId="0" xfId="0" applyFont="1" applyFill="1" applyBorder="1" applyAlignment="1" applyProtection="1">
      <alignment horizontal="left" vertical="center"/>
      <protection/>
    </xf>
    <xf numFmtId="0" fontId="26" fillId="36" borderId="0" xfId="0" applyFont="1" applyFill="1" applyBorder="1" applyAlignment="1" applyProtection="1">
      <alignment horizontal="center" vertical="center"/>
      <protection/>
    </xf>
    <xf numFmtId="4" fontId="26" fillId="36" borderId="0" xfId="0" applyNumberFormat="1" applyFont="1" applyFill="1" applyBorder="1" applyAlignment="1" applyProtection="1">
      <alignment horizontal="center" vertical="center"/>
      <protection/>
    </xf>
    <xf numFmtId="3" fontId="26" fillId="36" borderId="0" xfId="0" applyNumberFormat="1" applyFont="1" applyFill="1" applyBorder="1" applyAlignment="1" applyProtection="1">
      <alignment horizontal="center" vertical="center"/>
      <protection/>
    </xf>
    <xf numFmtId="4" fontId="26" fillId="36" borderId="0" xfId="0" applyNumberFormat="1" applyFont="1" applyFill="1" applyBorder="1" applyAlignment="1" applyProtection="1">
      <alignment horizontal="right" vertical="center"/>
      <protection/>
    </xf>
    <xf numFmtId="3" fontId="26" fillId="36" borderId="0" xfId="0" applyNumberFormat="1" applyFont="1" applyFill="1" applyBorder="1" applyAlignment="1" applyProtection="1">
      <alignment horizontal="right" vertical="center"/>
      <protection/>
    </xf>
    <xf numFmtId="4" fontId="28" fillId="36" borderId="0" xfId="0" applyNumberFormat="1" applyFont="1" applyFill="1" applyBorder="1" applyAlignment="1" applyProtection="1">
      <alignment horizontal="right" vertical="center"/>
      <protection/>
    </xf>
    <xf numFmtId="3" fontId="28" fillId="36" borderId="0" xfId="0" applyNumberFormat="1" applyFont="1" applyFill="1" applyBorder="1" applyAlignment="1" applyProtection="1">
      <alignment horizontal="right" vertical="center"/>
      <protection/>
    </xf>
    <xf numFmtId="9" fontId="60" fillId="0" borderId="15" xfId="132" applyNumberFormat="1" applyFont="1" applyFill="1" applyBorder="1" applyAlignment="1" applyProtection="1">
      <alignment vertical="center"/>
      <protection/>
    </xf>
    <xf numFmtId="0" fontId="28" fillId="36" borderId="0" xfId="0" applyFont="1" applyFill="1" applyBorder="1" applyAlignment="1" applyProtection="1">
      <alignment horizontal="right" vertical="center"/>
      <protection/>
    </xf>
    <xf numFmtId="0" fontId="61" fillId="34" borderId="0" xfId="0" applyFont="1" applyFill="1" applyBorder="1" applyAlignment="1" applyProtection="1">
      <alignment horizontal="center" vertical="center"/>
      <protection/>
    </xf>
    <xf numFmtId="184" fontId="26" fillId="36" borderId="0" xfId="0" applyNumberFormat="1" applyFont="1" applyFill="1" applyBorder="1" applyAlignment="1" applyProtection="1">
      <alignment horizontal="right" vertical="center"/>
      <protection/>
    </xf>
    <xf numFmtId="0" fontId="28" fillId="34" borderId="0" xfId="0" applyFont="1" applyFill="1" applyBorder="1" applyAlignment="1" applyProtection="1">
      <alignment horizontal="right" vertical="center" wrapText="1"/>
      <protection locked="0"/>
    </xf>
    <xf numFmtId="0" fontId="28" fillId="34" borderId="0" xfId="0" applyFont="1" applyFill="1" applyBorder="1" applyAlignment="1" applyProtection="1">
      <alignment horizontal="right"/>
      <protection locked="0"/>
    </xf>
    <xf numFmtId="0" fontId="28" fillId="34" borderId="0" xfId="0" applyFont="1" applyFill="1" applyBorder="1" applyAlignment="1" applyProtection="1">
      <alignment horizontal="right"/>
      <protection/>
    </xf>
    <xf numFmtId="0" fontId="62" fillId="0" borderId="15" xfId="0" applyFont="1" applyFill="1" applyBorder="1" applyAlignment="1">
      <alignment vertical="center"/>
    </xf>
    <xf numFmtId="2" fontId="63" fillId="34" borderId="15" xfId="0" applyNumberFormat="1" applyFont="1" applyFill="1" applyBorder="1" applyAlignment="1" applyProtection="1">
      <alignment horizontal="center" vertical="center"/>
      <protection/>
    </xf>
    <xf numFmtId="186" fontId="62" fillId="0" borderId="15" xfId="0" applyNumberFormat="1" applyFont="1" applyFill="1" applyBorder="1" applyAlignment="1">
      <alignment vertical="center"/>
    </xf>
    <xf numFmtId="0" fontId="63" fillId="34" borderId="15" xfId="0" applyFont="1" applyFill="1" applyBorder="1" applyAlignment="1">
      <alignment horizontal="center" vertical="center"/>
    </xf>
    <xf numFmtId="9" fontId="60" fillId="0" borderId="0" xfId="132" applyNumberFormat="1" applyFont="1" applyFill="1" applyBorder="1" applyAlignment="1" applyProtection="1">
      <alignment vertical="center"/>
      <protection/>
    </xf>
    <xf numFmtId="9" fontId="26" fillId="36" borderId="0" xfId="0" applyNumberFormat="1" applyFont="1" applyFill="1" applyBorder="1" applyAlignment="1" applyProtection="1">
      <alignment horizontal="right" vertical="center"/>
      <protection/>
    </xf>
    <xf numFmtId="0" fontId="63" fillId="0" borderId="15" xfId="0" applyNumberFormat="1" applyFont="1" applyFill="1" applyBorder="1" applyAlignment="1" applyProtection="1">
      <alignment vertical="center"/>
      <protection locked="0"/>
    </xf>
    <xf numFmtId="185" fontId="63" fillId="0" borderId="15" xfId="0" applyNumberFormat="1" applyFont="1" applyFill="1" applyBorder="1" applyAlignment="1" applyProtection="1">
      <alignment horizontal="center" vertical="center"/>
      <protection locked="0"/>
    </xf>
    <xf numFmtId="0" fontId="63" fillId="0" borderId="15" xfId="0" applyNumberFormat="1" applyFont="1" applyFill="1" applyBorder="1" applyAlignment="1" applyProtection="1">
      <alignment vertical="center"/>
      <protection/>
    </xf>
    <xf numFmtId="1" fontId="63" fillId="0" borderId="15" xfId="0" applyNumberFormat="1" applyFont="1" applyFill="1" applyBorder="1" applyAlignment="1">
      <alignment horizontal="center" vertical="center"/>
    </xf>
    <xf numFmtId="186" fontId="63" fillId="0" borderId="15" xfId="0" applyNumberFormat="1" applyFont="1" applyFill="1" applyBorder="1" applyAlignment="1">
      <alignment vertical="center"/>
    </xf>
    <xf numFmtId="185" fontId="63" fillId="0" borderId="15" xfId="0" applyNumberFormat="1" applyFont="1" applyFill="1" applyBorder="1" applyAlignment="1" applyProtection="1">
      <alignment horizontal="center" vertical="center"/>
      <protection/>
    </xf>
    <xf numFmtId="0" fontId="63" fillId="0" borderId="15" xfId="0" applyFont="1" applyFill="1" applyBorder="1" applyAlignment="1">
      <alignment horizontal="center" vertical="center"/>
    </xf>
    <xf numFmtId="186" fontId="64" fillId="0" borderId="15" xfId="0" applyNumberFormat="1" applyFont="1" applyFill="1" applyBorder="1" applyAlignment="1">
      <alignment vertical="center"/>
    </xf>
    <xf numFmtId="0" fontId="65" fillId="0" borderId="15" xfId="0" applyFont="1" applyFill="1" applyBorder="1" applyAlignment="1">
      <alignment horizontal="center" vertical="center"/>
    </xf>
    <xf numFmtId="0" fontId="65" fillId="0" borderId="15" xfId="0" applyFont="1" applyFill="1" applyBorder="1" applyAlignment="1" applyProtection="1">
      <alignment horizontal="center" vertical="center"/>
      <protection locked="0"/>
    </xf>
    <xf numFmtId="0" fontId="63" fillId="0" borderId="15" xfId="0" applyFont="1" applyFill="1" applyBorder="1" applyAlignment="1" applyProtection="1">
      <alignment horizontal="center" vertical="center"/>
      <protection/>
    </xf>
    <xf numFmtId="4" fontId="63" fillId="0" borderId="15" xfId="46" applyNumberFormat="1" applyFont="1" applyFill="1" applyBorder="1" applyAlignment="1">
      <alignment vertical="center"/>
    </xf>
    <xf numFmtId="3" fontId="63" fillId="0" borderId="15" xfId="46" applyNumberFormat="1" applyFont="1" applyFill="1" applyBorder="1" applyAlignment="1">
      <alignment vertical="center"/>
    </xf>
    <xf numFmtId="4" fontId="62" fillId="0" borderId="15" xfId="0" applyNumberFormat="1" applyFont="1" applyFill="1" applyBorder="1" applyAlignment="1">
      <alignment vertical="center"/>
    </xf>
    <xf numFmtId="3" fontId="62" fillId="0" borderId="15" xfId="0" applyNumberFormat="1" applyFont="1" applyFill="1" applyBorder="1" applyAlignment="1">
      <alignment vertical="center"/>
    </xf>
    <xf numFmtId="4" fontId="63" fillId="0" borderId="15" xfId="44" applyNumberFormat="1" applyFont="1" applyFill="1" applyBorder="1" applyAlignment="1" applyProtection="1">
      <alignment vertical="center"/>
      <protection locked="0"/>
    </xf>
    <xf numFmtId="3" fontId="63" fillId="0" borderId="15" xfId="44" applyNumberFormat="1" applyFont="1" applyFill="1" applyBorder="1" applyAlignment="1" applyProtection="1">
      <alignment vertical="center"/>
      <protection locked="0"/>
    </xf>
    <xf numFmtId="3" fontId="63" fillId="0" borderId="15" xfId="0" applyNumberFormat="1" applyFont="1" applyFill="1" applyBorder="1" applyAlignment="1">
      <alignment vertical="center"/>
    </xf>
    <xf numFmtId="9" fontId="60" fillId="0" borderId="15" xfId="132" applyNumberFormat="1" applyFont="1" applyFill="1" applyBorder="1" applyAlignment="1" applyProtection="1">
      <alignment vertical="center"/>
      <protection/>
    </xf>
    <xf numFmtId="4" fontId="62" fillId="0" borderId="15" xfId="44" applyNumberFormat="1" applyFont="1" applyFill="1" applyBorder="1" applyAlignment="1" applyProtection="1">
      <alignment vertical="center"/>
      <protection locked="0"/>
    </xf>
    <xf numFmtId="3" fontId="62" fillId="0" borderId="15" xfId="46" applyNumberFormat="1" applyFont="1" applyFill="1" applyBorder="1" applyAlignment="1" applyProtection="1">
      <alignment vertical="center"/>
      <protection locked="0"/>
    </xf>
    <xf numFmtId="4" fontId="63" fillId="0" borderId="15" xfId="46" applyNumberFormat="1" applyFont="1" applyFill="1" applyBorder="1" applyAlignment="1" applyProtection="1">
      <alignment vertical="center"/>
      <protection locked="0"/>
    </xf>
    <xf numFmtId="3" fontId="63" fillId="0" borderId="15" xfId="46" applyNumberFormat="1" applyFont="1" applyFill="1" applyBorder="1" applyAlignment="1" applyProtection="1">
      <alignment vertical="center"/>
      <protection locked="0"/>
    </xf>
    <xf numFmtId="3" fontId="62" fillId="0" borderId="15" xfId="44" applyNumberFormat="1" applyFont="1" applyFill="1" applyBorder="1" applyAlignment="1" applyProtection="1">
      <alignment vertical="center"/>
      <protection locked="0"/>
    </xf>
    <xf numFmtId="4" fontId="63" fillId="0" borderId="15" xfId="44" applyNumberFormat="1" applyFont="1" applyFill="1" applyBorder="1" applyAlignment="1" applyProtection="1">
      <alignment horizontal="right" vertical="center"/>
      <protection locked="0"/>
    </xf>
    <xf numFmtId="3" fontId="63" fillId="0" borderId="15" xfId="44" applyNumberFormat="1" applyFont="1" applyFill="1" applyBorder="1" applyAlignment="1" applyProtection="1">
      <alignment horizontal="right" vertical="center"/>
      <protection locked="0"/>
    </xf>
    <xf numFmtId="4" fontId="63" fillId="0" borderId="15" xfId="67" applyNumberFormat="1" applyFont="1" applyFill="1" applyBorder="1" applyAlignment="1">
      <alignment vertical="center"/>
    </xf>
    <xf numFmtId="3" fontId="63" fillId="0" borderId="15" xfId="67" applyNumberFormat="1" applyFont="1" applyFill="1" applyBorder="1" applyAlignment="1">
      <alignment vertical="center"/>
    </xf>
    <xf numFmtId="2" fontId="26" fillId="38" borderId="15" xfId="0" applyNumberFormat="1" applyFont="1" applyFill="1" applyBorder="1" applyAlignment="1" applyProtection="1">
      <alignment horizontal="center" vertical="center"/>
      <protection/>
    </xf>
    <xf numFmtId="1" fontId="28" fillId="34" borderId="0" xfId="0" applyNumberFormat="1" applyFont="1" applyFill="1" applyBorder="1" applyAlignment="1" applyProtection="1">
      <alignment horizontal="right" vertical="center"/>
      <protection/>
    </xf>
    <xf numFmtId="0" fontId="62" fillId="0" borderId="14" xfId="0" applyFont="1" applyFill="1" applyBorder="1" applyAlignment="1">
      <alignment vertical="center"/>
    </xf>
    <xf numFmtId="0" fontId="63" fillId="0" borderId="14" xfId="0" applyNumberFormat="1" applyFont="1" applyFill="1" applyBorder="1" applyAlignment="1" applyProtection="1">
      <alignment vertical="center"/>
      <protection locked="0"/>
    </xf>
    <xf numFmtId="185" fontId="63" fillId="0" borderId="14" xfId="0" applyNumberFormat="1" applyFont="1" applyFill="1" applyBorder="1" applyAlignment="1" applyProtection="1">
      <alignment horizontal="center" vertical="center"/>
      <protection locked="0"/>
    </xf>
    <xf numFmtId="0" fontId="63" fillId="0" borderId="14" xfId="0" applyNumberFormat="1" applyFont="1" applyFill="1" applyBorder="1" applyAlignment="1" applyProtection="1">
      <alignment vertical="center"/>
      <protection/>
    </xf>
    <xf numFmtId="1" fontId="63" fillId="0" borderId="14" xfId="0" applyNumberFormat="1" applyFont="1" applyFill="1" applyBorder="1" applyAlignment="1">
      <alignment horizontal="center" vertical="center"/>
    </xf>
    <xf numFmtId="0" fontId="65" fillId="0" borderId="14" xfId="0" applyFont="1" applyFill="1" applyBorder="1" applyAlignment="1">
      <alignment horizontal="center" vertical="center"/>
    </xf>
    <xf numFmtId="0" fontId="63" fillId="0" borderId="14" xfId="0" applyFont="1" applyFill="1" applyBorder="1" applyAlignment="1" applyProtection="1">
      <alignment horizontal="center" vertical="center"/>
      <protection/>
    </xf>
    <xf numFmtId="4" fontId="63" fillId="0" borderId="14" xfId="46" applyNumberFormat="1" applyFont="1" applyFill="1" applyBorder="1" applyAlignment="1">
      <alignment vertical="center"/>
    </xf>
    <xf numFmtId="3" fontId="63" fillId="0" borderId="14" xfId="46" applyNumberFormat="1" applyFont="1" applyFill="1" applyBorder="1" applyAlignment="1">
      <alignment vertical="center"/>
    </xf>
    <xf numFmtId="4" fontId="62" fillId="0" borderId="14" xfId="0" applyNumberFormat="1" applyFont="1" applyFill="1" applyBorder="1" applyAlignment="1">
      <alignment vertical="center"/>
    </xf>
    <xf numFmtId="3" fontId="62" fillId="0" borderId="14" xfId="0" applyNumberFormat="1" applyFont="1" applyFill="1" applyBorder="1" applyAlignment="1">
      <alignment vertical="center"/>
    </xf>
    <xf numFmtId="3" fontId="63" fillId="0" borderId="14" xfId="0" applyNumberFormat="1" applyFont="1" applyFill="1" applyBorder="1" applyAlignment="1">
      <alignment vertical="center"/>
    </xf>
    <xf numFmtId="9" fontId="60" fillId="0" borderId="14" xfId="132" applyNumberFormat="1" applyFont="1" applyFill="1" applyBorder="1" applyAlignment="1" applyProtection="1">
      <alignment vertical="center"/>
      <protection/>
    </xf>
    <xf numFmtId="4" fontId="62" fillId="0" borderId="14" xfId="44" applyNumberFormat="1" applyFont="1" applyFill="1" applyBorder="1" applyAlignment="1" applyProtection="1">
      <alignment vertical="center"/>
      <protection locked="0"/>
    </xf>
    <xf numFmtId="4" fontId="63" fillId="0" borderId="14" xfId="46" applyNumberFormat="1" applyFont="1" applyFill="1" applyBorder="1" applyAlignment="1" applyProtection="1">
      <alignment vertical="center"/>
      <protection locked="0"/>
    </xf>
    <xf numFmtId="3" fontId="63" fillId="0" borderId="14" xfId="46" applyNumberFormat="1" applyFont="1" applyFill="1" applyBorder="1" applyAlignment="1" applyProtection="1">
      <alignment vertical="center"/>
      <protection locked="0"/>
    </xf>
    <xf numFmtId="0" fontId="28" fillId="36" borderId="16" xfId="0" applyFont="1" applyFill="1" applyBorder="1" applyAlignment="1" applyProtection="1">
      <alignment horizontal="right" vertical="center"/>
      <protection/>
    </xf>
    <xf numFmtId="0" fontId="63" fillId="0" borderId="17" xfId="0" applyNumberFormat="1" applyFont="1" applyFill="1" applyBorder="1" applyAlignment="1" applyProtection="1">
      <alignment vertical="center"/>
      <protection/>
    </xf>
    <xf numFmtId="0" fontId="65" fillId="0" borderId="17" xfId="0" applyFont="1" applyFill="1" applyBorder="1" applyAlignment="1">
      <alignment horizontal="center" vertical="center"/>
    </xf>
    <xf numFmtId="0" fontId="63" fillId="0" borderId="17" xfId="0" applyFont="1" applyFill="1" applyBorder="1" applyAlignment="1" applyProtection="1">
      <alignment horizontal="center" vertical="center"/>
      <protection/>
    </xf>
    <xf numFmtId="4" fontId="63" fillId="0" borderId="17" xfId="46" applyNumberFormat="1" applyFont="1" applyFill="1" applyBorder="1" applyAlignment="1">
      <alignment vertical="center"/>
    </xf>
    <xf numFmtId="3" fontId="63" fillId="0" borderId="17" xfId="46" applyNumberFormat="1" applyFont="1" applyFill="1" applyBorder="1" applyAlignment="1">
      <alignment vertical="center"/>
    </xf>
    <xf numFmtId="4" fontId="62" fillId="0" borderId="17" xfId="0" applyNumberFormat="1" applyFont="1" applyFill="1" applyBorder="1" applyAlignment="1">
      <alignment vertical="center"/>
    </xf>
    <xf numFmtId="3" fontId="62" fillId="0" borderId="17" xfId="0" applyNumberFormat="1" applyFont="1" applyFill="1" applyBorder="1" applyAlignment="1">
      <alignment vertical="center"/>
    </xf>
    <xf numFmtId="3" fontId="63" fillId="0" borderId="17" xfId="0" applyNumberFormat="1" applyFont="1" applyFill="1" applyBorder="1" applyAlignment="1">
      <alignment vertical="center"/>
    </xf>
    <xf numFmtId="9" fontId="60" fillId="0" borderId="17" xfId="132" applyNumberFormat="1" applyFont="1" applyFill="1" applyBorder="1" applyAlignment="1" applyProtection="1">
      <alignment vertical="center"/>
      <protection/>
    </xf>
    <xf numFmtId="4" fontId="62" fillId="0" borderId="17" xfId="44" applyNumberFormat="1" applyFont="1" applyFill="1" applyBorder="1" applyAlignment="1" applyProtection="1">
      <alignment vertical="center"/>
      <protection locked="0"/>
    </xf>
    <xf numFmtId="3" fontId="62" fillId="0" borderId="17" xfId="44" applyNumberFormat="1" applyFont="1" applyFill="1" applyBorder="1" applyAlignment="1" applyProtection="1">
      <alignment vertical="center"/>
      <protection locked="0"/>
    </xf>
    <xf numFmtId="3" fontId="60" fillId="0" borderId="15" xfId="130" applyNumberFormat="1" applyFont="1" applyFill="1" applyBorder="1" applyAlignment="1" applyProtection="1">
      <alignment vertical="center"/>
      <protection/>
    </xf>
    <xf numFmtId="4" fontId="62" fillId="0" borderId="15" xfId="46" applyNumberFormat="1" applyFont="1" applyFill="1" applyBorder="1" applyAlignment="1" applyProtection="1">
      <alignment vertical="center"/>
      <protection locked="0"/>
    </xf>
    <xf numFmtId="0" fontId="61" fillId="34" borderId="15" xfId="0" applyFont="1" applyFill="1" applyBorder="1" applyAlignment="1">
      <alignment horizontal="center"/>
    </xf>
    <xf numFmtId="2" fontId="63" fillId="34" borderId="14" xfId="0" applyNumberFormat="1" applyFont="1" applyFill="1" applyBorder="1" applyAlignment="1" applyProtection="1">
      <alignment horizontal="center" vertical="center"/>
      <protection/>
    </xf>
    <xf numFmtId="3" fontId="60" fillId="0" borderId="14" xfId="130" applyNumberFormat="1" applyFont="1" applyFill="1" applyBorder="1" applyAlignment="1" applyProtection="1">
      <alignment vertical="center"/>
      <protection/>
    </xf>
    <xf numFmtId="3" fontId="62" fillId="0" borderId="14" xfId="46" applyNumberFormat="1" applyFont="1" applyFill="1" applyBorder="1" applyAlignment="1" applyProtection="1">
      <alignment vertical="center"/>
      <protection locked="0"/>
    </xf>
    <xf numFmtId="0" fontId="61" fillId="34" borderId="14" xfId="0" applyFont="1" applyFill="1" applyBorder="1" applyAlignment="1">
      <alignment horizontal="center"/>
    </xf>
    <xf numFmtId="2" fontId="63" fillId="34" borderId="17" xfId="0" applyNumberFormat="1" applyFont="1" applyFill="1" applyBorder="1" applyAlignment="1" applyProtection="1">
      <alignment horizontal="center" vertical="center"/>
      <protection/>
    </xf>
    <xf numFmtId="186" fontId="62" fillId="0" borderId="17" xfId="0" applyNumberFormat="1" applyFont="1" applyFill="1" applyBorder="1" applyAlignment="1">
      <alignment vertical="center"/>
    </xf>
    <xf numFmtId="186" fontId="63" fillId="0" borderId="17" xfId="0" applyNumberFormat="1" applyFont="1" applyFill="1" applyBorder="1" applyAlignment="1">
      <alignment vertical="center"/>
    </xf>
    <xf numFmtId="185" fontId="63" fillId="0" borderId="17" xfId="0" applyNumberFormat="1" applyFont="1" applyFill="1" applyBorder="1" applyAlignment="1" applyProtection="1">
      <alignment horizontal="center" vertical="center"/>
      <protection/>
    </xf>
    <xf numFmtId="0" fontId="63" fillId="0" borderId="17" xfId="0" applyFont="1" applyFill="1" applyBorder="1" applyAlignment="1">
      <alignment horizontal="center" vertical="center"/>
    </xf>
    <xf numFmtId="3" fontId="60" fillId="0" borderId="17" xfId="130" applyNumberFormat="1" applyFont="1" applyFill="1" applyBorder="1" applyAlignment="1" applyProtection="1">
      <alignment vertical="center"/>
      <protection/>
    </xf>
    <xf numFmtId="4" fontId="63" fillId="0" borderId="17" xfId="44" applyNumberFormat="1" applyFont="1" applyFill="1" applyBorder="1" applyAlignment="1" applyProtection="1">
      <alignment vertical="center"/>
      <protection locked="0"/>
    </xf>
    <xf numFmtId="3" fontId="63" fillId="0" borderId="17" xfId="44" applyNumberFormat="1" applyFont="1" applyFill="1" applyBorder="1" applyAlignment="1" applyProtection="1">
      <alignment vertical="center"/>
      <protection locked="0"/>
    </xf>
    <xf numFmtId="0" fontId="61" fillId="34" borderId="17" xfId="0" applyFont="1" applyFill="1" applyBorder="1" applyAlignment="1">
      <alignment horizontal="center"/>
    </xf>
    <xf numFmtId="0" fontId="59" fillId="37" borderId="12" xfId="0" applyFont="1" applyFill="1" applyBorder="1" applyAlignment="1">
      <alignment horizontal="center" vertical="center" wrapText="1"/>
    </xf>
    <xf numFmtId="0" fontId="59" fillId="35" borderId="13" xfId="0" applyFont="1" applyFill="1" applyBorder="1" applyAlignment="1">
      <alignment horizontal="center" vertical="center" wrapText="1"/>
    </xf>
    <xf numFmtId="0" fontId="59" fillId="35" borderId="18" xfId="0" applyFont="1" applyFill="1" applyBorder="1" applyAlignment="1">
      <alignment horizontal="center" vertical="center" wrapText="1"/>
    </xf>
    <xf numFmtId="0" fontId="59" fillId="37" borderId="13" xfId="0" applyFont="1" applyFill="1" applyBorder="1" applyAlignment="1">
      <alignment horizontal="center" vertical="center" wrapText="1"/>
    </xf>
    <xf numFmtId="0" fontId="59" fillId="37" borderId="18" xfId="0" applyFont="1" applyFill="1" applyBorder="1" applyAlignment="1">
      <alignment horizontal="center" vertical="center" wrapText="1"/>
    </xf>
    <xf numFmtId="0" fontId="59" fillId="37" borderId="19" xfId="0" applyFont="1" applyFill="1" applyBorder="1" applyAlignment="1">
      <alignment horizontal="center" vertical="center" wrapText="1"/>
    </xf>
    <xf numFmtId="0" fontId="34" fillId="34" borderId="0" xfId="0" applyNumberFormat="1" applyFont="1" applyFill="1" applyBorder="1" applyAlignment="1" applyProtection="1">
      <alignment horizontal="center" vertical="center" wrapText="1"/>
      <protection locked="0"/>
    </xf>
    <xf numFmtId="0" fontId="35" fillId="34" borderId="0" xfId="0" applyFont="1" applyFill="1" applyAlignment="1">
      <alignment vertical="center" wrapText="1"/>
    </xf>
    <xf numFmtId="2" fontId="36" fillId="34" borderId="0" xfId="69" applyNumberFormat="1" applyFont="1" applyFill="1" applyBorder="1" applyAlignment="1" applyProtection="1">
      <alignment horizontal="center" vertical="center" wrapText="1"/>
      <protection locked="0"/>
    </xf>
    <xf numFmtId="0" fontId="27" fillId="34" borderId="0" xfId="0" applyFont="1" applyFill="1" applyAlignment="1">
      <alignment vertical="center" wrapText="1"/>
    </xf>
    <xf numFmtId="0" fontId="66" fillId="34" borderId="0" xfId="0" applyNumberFormat="1" applyFont="1" applyFill="1" applyBorder="1" applyAlignment="1" applyProtection="1">
      <alignment horizontal="center" vertical="center" wrapText="1"/>
      <protection locked="0"/>
    </xf>
    <xf numFmtId="0" fontId="67" fillId="34" borderId="0" xfId="0" applyFont="1" applyFill="1" applyBorder="1" applyAlignment="1">
      <alignment vertical="center" wrapText="1"/>
    </xf>
    <xf numFmtId="3" fontId="39" fillId="34" borderId="0" xfId="0" applyNumberFormat="1" applyFont="1" applyFill="1" applyBorder="1" applyAlignment="1" applyProtection="1">
      <alignment horizontal="left" vertical="center" wrapText="1"/>
      <protection locked="0"/>
    </xf>
    <xf numFmtId="0" fontId="40" fillId="0" borderId="0" xfId="0" applyFont="1" applyAlignment="1">
      <alignment horizontal="left" wrapText="1"/>
    </xf>
    <xf numFmtId="0" fontId="40" fillId="0" borderId="20" xfId="0" applyFont="1" applyBorder="1" applyAlignment="1">
      <alignment horizontal="left" wrapText="1"/>
    </xf>
    <xf numFmtId="3" fontId="59" fillId="37" borderId="12" xfId="0" applyNumberFormat="1" applyFont="1" applyFill="1" applyBorder="1" applyAlignment="1" applyProtection="1">
      <alignment horizontal="center" vertical="center" wrapText="1"/>
      <protection/>
    </xf>
    <xf numFmtId="0" fontId="58" fillId="0" borderId="14" xfId="0" applyFont="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104775</xdr:rowOff>
    </xdr:from>
    <xdr:to>
      <xdr:col>2</xdr:col>
      <xdr:colOff>323850</xdr:colOff>
      <xdr:row>2</xdr:row>
      <xdr:rowOff>133350</xdr:rowOff>
    </xdr:to>
    <xdr:pic>
      <xdr:nvPicPr>
        <xdr:cNvPr id="1" name="1 Resim" descr="Logo dik medyalar gergedan1.jpg"/>
        <xdr:cNvPicPr preferRelativeResize="1">
          <a:picLocks noChangeAspect="1"/>
        </xdr:cNvPicPr>
      </xdr:nvPicPr>
      <xdr:blipFill>
        <a:blip r:embed="rId1"/>
        <a:stretch>
          <a:fillRect/>
        </a:stretch>
      </xdr:blipFill>
      <xdr:spPr>
        <a:xfrm>
          <a:off x="314325" y="104775"/>
          <a:ext cx="390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3"/>
  <sheetViews>
    <sheetView tabSelected="1" zoomScale="90" zoomScaleNormal="90" zoomScalePageLayoutView="0" workbookViewId="0" topLeftCell="A1">
      <pane xSplit="9" ySplit="6" topLeftCell="P7" activePane="bottomRight" state="frozen"/>
      <selection pane="topLeft" activeCell="A1" sqref="A1"/>
      <selection pane="topRight" activeCell="J1" sqref="J1"/>
      <selection pane="bottomLeft" activeCell="A7" sqref="A7"/>
      <selection pane="bottomRight" activeCell="A4" sqref="A4"/>
    </sheetView>
  </sheetViews>
  <sheetFormatPr defaultColWidth="42.8515625" defaultRowHeight="12.75"/>
  <cols>
    <col min="1" max="1" width="2.421875" style="32" bestFit="1" customWidth="1"/>
    <col min="2" max="2" width="3.28125" style="19" bestFit="1" customWidth="1"/>
    <col min="3" max="3" width="27.140625" style="20" bestFit="1" customWidth="1"/>
    <col min="4" max="4" width="25.00390625" style="21" bestFit="1" customWidth="1"/>
    <col min="5" max="5" width="6.57421875" style="22" bestFit="1" customWidth="1"/>
    <col min="6" max="6" width="13.57421875" style="23" bestFit="1" customWidth="1"/>
    <col min="7" max="7" width="3.140625" style="24" bestFit="1" customWidth="1"/>
    <col min="8" max="8" width="3.140625" style="25" bestFit="1" customWidth="1"/>
    <col min="9" max="9" width="2.57421875" style="26" bestFit="1" customWidth="1"/>
    <col min="10" max="10" width="8.28125" style="27" bestFit="1" customWidth="1"/>
    <col min="11" max="11" width="6.8515625" style="28" bestFit="1" customWidth="1"/>
    <col min="12" max="12" width="8.28125" style="27" bestFit="1" customWidth="1"/>
    <col min="13" max="13" width="6.8515625" style="28" bestFit="1" customWidth="1"/>
    <col min="14" max="14" width="8.28125" style="29" bestFit="1" customWidth="1"/>
    <col min="15" max="15" width="6.8515625" style="30" bestFit="1" customWidth="1"/>
    <col min="16" max="16" width="8.28125" style="29" bestFit="1" customWidth="1"/>
    <col min="17" max="17" width="6.8515625" style="30" bestFit="1" customWidth="1"/>
    <col min="18" max="18" width="4.28125" style="28" bestFit="1" customWidth="1"/>
    <col min="19" max="19" width="8.7109375" style="27" bestFit="1" customWidth="1"/>
    <col min="20" max="20" width="5.57421875" style="34" bestFit="1" customWidth="1"/>
    <col min="21" max="21" width="5.28125" style="34" hidden="1" customWidth="1"/>
    <col min="22" max="22" width="3.8515625" style="34" hidden="1" customWidth="1"/>
    <col min="23" max="23" width="4.28125" style="34" hidden="1" customWidth="1"/>
    <col min="24" max="24" width="5.00390625" style="34" hidden="1" customWidth="1"/>
    <col min="25" max="25" width="5.57421875" style="43" hidden="1" customWidth="1"/>
    <col min="26" max="26" width="9.00390625" style="29" bestFit="1" customWidth="1"/>
    <col min="27" max="27" width="6.8515625" style="32" bestFit="1" customWidth="1"/>
    <col min="28" max="28" width="3.28125" style="33" bestFit="1" customWidth="1"/>
    <col min="29" max="16384" width="42.8515625" style="20" customWidth="1"/>
  </cols>
  <sheetData>
    <row r="1" spans="1:28" s="1" customFormat="1" ht="12.75">
      <c r="A1" s="35" t="s">
        <v>0</v>
      </c>
      <c r="B1" s="124" t="s">
        <v>5</v>
      </c>
      <c r="C1" s="124"/>
      <c r="D1" s="125"/>
      <c r="E1" s="130" t="s">
        <v>57</v>
      </c>
      <c r="F1" s="131"/>
      <c r="G1" s="131"/>
      <c r="H1" s="131"/>
      <c r="I1" s="131"/>
      <c r="J1" s="131"/>
      <c r="K1" s="131"/>
      <c r="L1" s="131"/>
      <c r="M1" s="131"/>
      <c r="N1" s="131"/>
      <c r="O1" s="131"/>
      <c r="P1" s="131"/>
      <c r="Q1" s="131"/>
      <c r="R1" s="131"/>
      <c r="S1" s="131"/>
      <c r="T1" s="131"/>
      <c r="U1" s="131"/>
      <c r="V1" s="131"/>
      <c r="W1" s="131"/>
      <c r="X1" s="131"/>
      <c r="Y1" s="131"/>
      <c r="Z1" s="131"/>
      <c r="AA1" s="131"/>
      <c r="AB1" s="131"/>
    </row>
    <row r="2" spans="1:28" s="1" customFormat="1" ht="11.25">
      <c r="A2" s="35"/>
      <c r="B2" s="126" t="s">
        <v>2</v>
      </c>
      <c r="C2" s="127"/>
      <c r="D2" s="125"/>
      <c r="E2" s="131"/>
      <c r="F2" s="131"/>
      <c r="G2" s="131"/>
      <c r="H2" s="131"/>
      <c r="I2" s="131"/>
      <c r="J2" s="131"/>
      <c r="K2" s="131"/>
      <c r="L2" s="131"/>
      <c r="M2" s="131"/>
      <c r="N2" s="131"/>
      <c r="O2" s="131"/>
      <c r="P2" s="131"/>
      <c r="Q2" s="131"/>
      <c r="R2" s="131"/>
      <c r="S2" s="131"/>
      <c r="T2" s="131"/>
      <c r="U2" s="131"/>
      <c r="V2" s="131"/>
      <c r="W2" s="131"/>
      <c r="X2" s="131"/>
      <c r="Y2" s="131"/>
      <c r="Z2" s="131"/>
      <c r="AA2" s="131"/>
      <c r="AB2" s="131"/>
    </row>
    <row r="3" spans="1:28" s="1" customFormat="1" ht="29.25" customHeight="1">
      <c r="A3" s="35"/>
      <c r="B3" s="128" t="s">
        <v>83</v>
      </c>
      <c r="C3" s="128"/>
      <c r="D3" s="129"/>
      <c r="E3" s="132"/>
      <c r="F3" s="132"/>
      <c r="G3" s="132"/>
      <c r="H3" s="132"/>
      <c r="I3" s="132"/>
      <c r="J3" s="132"/>
      <c r="K3" s="132"/>
      <c r="L3" s="132"/>
      <c r="M3" s="132"/>
      <c r="N3" s="132"/>
      <c r="O3" s="132"/>
      <c r="P3" s="132"/>
      <c r="Q3" s="132"/>
      <c r="R3" s="132"/>
      <c r="S3" s="132"/>
      <c r="T3" s="132"/>
      <c r="U3" s="132"/>
      <c r="V3" s="132"/>
      <c r="W3" s="132"/>
      <c r="X3" s="132"/>
      <c r="Y3" s="132"/>
      <c r="Z3" s="132"/>
      <c r="AA3" s="132"/>
      <c r="AB3" s="132"/>
    </row>
    <row r="4" spans="1:28" s="7" customFormat="1" ht="18">
      <c r="A4" s="36"/>
      <c r="B4" s="2"/>
      <c r="C4" s="3"/>
      <c r="D4" s="3"/>
      <c r="E4" s="4"/>
      <c r="F4" s="5"/>
      <c r="G4" s="5"/>
      <c r="H4" s="5"/>
      <c r="I4" s="5"/>
      <c r="J4" s="119" t="s">
        <v>6</v>
      </c>
      <c r="K4" s="120"/>
      <c r="L4" s="121" t="s">
        <v>7</v>
      </c>
      <c r="M4" s="122"/>
      <c r="N4" s="121" t="s">
        <v>8</v>
      </c>
      <c r="O4" s="122"/>
      <c r="P4" s="121" t="s">
        <v>9</v>
      </c>
      <c r="Q4" s="123"/>
      <c r="R4" s="123"/>
      <c r="S4" s="6" t="s">
        <v>10</v>
      </c>
      <c r="T4" s="6" t="s">
        <v>11</v>
      </c>
      <c r="U4" s="121" t="s">
        <v>58</v>
      </c>
      <c r="V4" s="123"/>
      <c r="W4" s="123"/>
      <c r="X4" s="6" t="s">
        <v>10</v>
      </c>
      <c r="Y4" s="6" t="s">
        <v>11</v>
      </c>
      <c r="Z4" s="118" t="s">
        <v>12</v>
      </c>
      <c r="AA4" s="118"/>
      <c r="AB4" s="133"/>
    </row>
    <row r="5" spans="1:28" s="18" customFormat="1" ht="38.25">
      <c r="A5" s="37"/>
      <c r="B5" s="8"/>
      <c r="C5" s="9" t="s">
        <v>13</v>
      </c>
      <c r="D5" s="9" t="s">
        <v>14</v>
      </c>
      <c r="E5" s="10" t="s">
        <v>56</v>
      </c>
      <c r="F5" s="11" t="s">
        <v>15</v>
      </c>
      <c r="G5" s="12" t="s">
        <v>16</v>
      </c>
      <c r="H5" s="12" t="s">
        <v>17</v>
      </c>
      <c r="I5" s="12" t="s">
        <v>18</v>
      </c>
      <c r="J5" s="13" t="s">
        <v>19</v>
      </c>
      <c r="K5" s="14" t="s">
        <v>20</v>
      </c>
      <c r="L5" s="15" t="s">
        <v>19</v>
      </c>
      <c r="M5" s="16" t="s">
        <v>20</v>
      </c>
      <c r="N5" s="15" t="s">
        <v>19</v>
      </c>
      <c r="O5" s="16" t="s">
        <v>20</v>
      </c>
      <c r="P5" s="15" t="s">
        <v>19</v>
      </c>
      <c r="Q5" s="16" t="s">
        <v>20</v>
      </c>
      <c r="R5" s="17" t="s">
        <v>21</v>
      </c>
      <c r="S5" s="16" t="s">
        <v>22</v>
      </c>
      <c r="T5" s="17" t="s">
        <v>25</v>
      </c>
      <c r="U5" s="15" t="s">
        <v>19</v>
      </c>
      <c r="V5" s="16" t="s">
        <v>20</v>
      </c>
      <c r="W5" s="17" t="s">
        <v>21</v>
      </c>
      <c r="X5" s="16" t="s">
        <v>22</v>
      </c>
      <c r="Y5" s="17" t="s">
        <v>25</v>
      </c>
      <c r="Z5" s="15" t="s">
        <v>19</v>
      </c>
      <c r="AA5" s="16" t="s">
        <v>20</v>
      </c>
      <c r="AB5" s="134"/>
    </row>
    <row r="6" spans="20:28" ht="11.25">
      <c r="T6" s="31">
        <f>IF(S6&lt;&gt;0,-(S6-Q6)/S6,"")</f>
      </c>
      <c r="U6" s="42"/>
      <c r="V6" s="42"/>
      <c r="W6" s="42"/>
      <c r="X6" s="29"/>
      <c r="Y6" s="32"/>
      <c r="Z6" s="33"/>
      <c r="AA6" s="20"/>
      <c r="AB6" s="20"/>
    </row>
    <row r="7" spans="1:28" ht="11.25">
      <c r="A7" s="73">
        <v>1</v>
      </c>
      <c r="B7" s="72" t="s">
        <v>23</v>
      </c>
      <c r="C7" s="40" t="s">
        <v>77</v>
      </c>
      <c r="D7" s="48" t="s">
        <v>77</v>
      </c>
      <c r="E7" s="49">
        <v>42384</v>
      </c>
      <c r="F7" s="46" t="s">
        <v>4</v>
      </c>
      <c r="G7" s="50">
        <v>340</v>
      </c>
      <c r="H7" s="52">
        <v>462</v>
      </c>
      <c r="I7" s="54">
        <v>1</v>
      </c>
      <c r="J7" s="55">
        <v>1079804.3</v>
      </c>
      <c r="K7" s="56">
        <v>92737</v>
      </c>
      <c r="L7" s="55">
        <v>1807775.56</v>
      </c>
      <c r="M7" s="56">
        <v>153663</v>
      </c>
      <c r="N7" s="55">
        <v>1853117.96</v>
      </c>
      <c r="O7" s="56">
        <v>157441</v>
      </c>
      <c r="P7" s="57">
        <f aca="true" t="shared" si="0" ref="P7:Q22">J7+L7+N7</f>
        <v>4740697.82</v>
      </c>
      <c r="Q7" s="58">
        <f t="shared" si="0"/>
        <v>403841</v>
      </c>
      <c r="R7" s="102">
        <f aca="true" t="shared" si="1" ref="R7:R43">Q7/H7</f>
        <v>874.1147186147186</v>
      </c>
      <c r="S7" s="61"/>
      <c r="T7" s="62"/>
      <c r="U7" s="63"/>
      <c r="V7" s="67"/>
      <c r="W7" s="62"/>
      <c r="X7" s="62"/>
      <c r="Y7" s="102"/>
      <c r="Z7" s="59">
        <v>4740697.82</v>
      </c>
      <c r="AA7" s="60">
        <v>403841</v>
      </c>
      <c r="AB7" s="104">
        <v>2402</v>
      </c>
    </row>
    <row r="8" spans="1:28" ht="11.25">
      <c r="A8" s="32">
        <v>2</v>
      </c>
      <c r="B8" s="72" t="s">
        <v>23</v>
      </c>
      <c r="C8" s="40" t="s">
        <v>78</v>
      </c>
      <c r="D8" s="48" t="s">
        <v>94</v>
      </c>
      <c r="E8" s="49">
        <v>42384</v>
      </c>
      <c r="F8" s="46" t="s">
        <v>4</v>
      </c>
      <c r="G8" s="50">
        <v>336</v>
      </c>
      <c r="H8" s="52">
        <v>336</v>
      </c>
      <c r="I8" s="54">
        <v>1</v>
      </c>
      <c r="J8" s="55">
        <v>489824.44</v>
      </c>
      <c r="K8" s="56">
        <v>42318</v>
      </c>
      <c r="L8" s="55">
        <v>734003.75</v>
      </c>
      <c r="M8" s="56">
        <v>62180</v>
      </c>
      <c r="N8" s="55">
        <v>861879.06</v>
      </c>
      <c r="O8" s="56">
        <v>72392</v>
      </c>
      <c r="P8" s="57">
        <f t="shared" si="0"/>
        <v>2085707.25</v>
      </c>
      <c r="Q8" s="58">
        <f t="shared" si="0"/>
        <v>176890</v>
      </c>
      <c r="R8" s="102">
        <f t="shared" si="1"/>
        <v>526.4583333333334</v>
      </c>
      <c r="S8" s="61"/>
      <c r="T8" s="62"/>
      <c r="U8" s="63"/>
      <c r="V8" s="67"/>
      <c r="W8" s="62"/>
      <c r="X8" s="62"/>
      <c r="Y8" s="102"/>
      <c r="Z8" s="59">
        <v>2085707.25</v>
      </c>
      <c r="AA8" s="60">
        <v>176890</v>
      </c>
      <c r="AB8" s="104">
        <v>2392</v>
      </c>
    </row>
    <row r="9" spans="1:28" ht="11.25">
      <c r="A9" s="32">
        <v>3</v>
      </c>
      <c r="B9" s="39"/>
      <c r="C9" s="38" t="s">
        <v>53</v>
      </c>
      <c r="D9" s="44" t="s">
        <v>53</v>
      </c>
      <c r="E9" s="45">
        <v>42370</v>
      </c>
      <c r="F9" s="46" t="s">
        <v>84</v>
      </c>
      <c r="G9" s="47">
        <v>320</v>
      </c>
      <c r="H9" s="52">
        <v>326</v>
      </c>
      <c r="I9" s="54">
        <v>3</v>
      </c>
      <c r="J9" s="55">
        <v>324167</v>
      </c>
      <c r="K9" s="56">
        <v>26597</v>
      </c>
      <c r="L9" s="55">
        <v>602331</v>
      </c>
      <c r="M9" s="56">
        <v>48854</v>
      </c>
      <c r="N9" s="55">
        <v>582006</v>
      </c>
      <c r="O9" s="56">
        <v>47387</v>
      </c>
      <c r="P9" s="57">
        <f t="shared" si="0"/>
        <v>1508504</v>
      </c>
      <c r="Q9" s="58">
        <f t="shared" si="0"/>
        <v>122838</v>
      </c>
      <c r="R9" s="102">
        <f t="shared" si="1"/>
        <v>376.8036809815951</v>
      </c>
      <c r="S9" s="61">
        <v>227733</v>
      </c>
      <c r="T9" s="62">
        <f>IF(S9&lt;&gt;0,-(S9-Q9)/S9,"")</f>
        <v>-0.46060518238463466</v>
      </c>
      <c r="U9" s="63"/>
      <c r="V9" s="64"/>
      <c r="W9" s="62"/>
      <c r="X9" s="62"/>
      <c r="Y9" s="102"/>
      <c r="Z9" s="65">
        <v>11779733</v>
      </c>
      <c r="AA9" s="66">
        <v>982413</v>
      </c>
      <c r="AB9" s="104">
        <v>2378</v>
      </c>
    </row>
    <row r="10" spans="1:28" ht="11.25">
      <c r="A10" s="32">
        <v>4</v>
      </c>
      <c r="B10" s="39"/>
      <c r="C10" s="38" t="s">
        <v>48</v>
      </c>
      <c r="D10" s="44" t="s">
        <v>48</v>
      </c>
      <c r="E10" s="45">
        <v>42363</v>
      </c>
      <c r="F10" s="46" t="s">
        <v>85</v>
      </c>
      <c r="G10" s="47">
        <v>120</v>
      </c>
      <c r="H10" s="52">
        <v>299</v>
      </c>
      <c r="I10" s="54">
        <v>4</v>
      </c>
      <c r="J10" s="55">
        <v>259139</v>
      </c>
      <c r="K10" s="56">
        <v>22052</v>
      </c>
      <c r="L10" s="55">
        <v>528083</v>
      </c>
      <c r="M10" s="56">
        <v>44715</v>
      </c>
      <c r="N10" s="55">
        <v>442537</v>
      </c>
      <c r="O10" s="56">
        <v>37173</v>
      </c>
      <c r="P10" s="57">
        <f t="shared" si="0"/>
        <v>1229759</v>
      </c>
      <c r="Q10" s="58">
        <f t="shared" si="0"/>
        <v>103940</v>
      </c>
      <c r="R10" s="102">
        <f t="shared" si="1"/>
        <v>347.6254180602007</v>
      </c>
      <c r="S10" s="61">
        <v>168813</v>
      </c>
      <c r="T10" s="62">
        <f>IF(S10&lt;&gt;0,-(S10-Q10)/S10,"")</f>
        <v>-0.38428912465272225</v>
      </c>
      <c r="U10" s="63"/>
      <c r="V10" s="67"/>
      <c r="W10" s="62"/>
      <c r="X10" s="62"/>
      <c r="Y10" s="102"/>
      <c r="Z10" s="65">
        <v>13648669</v>
      </c>
      <c r="AA10" s="66">
        <v>1188242</v>
      </c>
      <c r="AB10" s="104">
        <v>2377</v>
      </c>
    </row>
    <row r="11" spans="1:28" ht="11.25">
      <c r="A11" s="73">
        <v>5</v>
      </c>
      <c r="B11" s="72" t="s">
        <v>23</v>
      </c>
      <c r="C11" s="38" t="s">
        <v>79</v>
      </c>
      <c r="D11" s="44" t="s">
        <v>86</v>
      </c>
      <c r="E11" s="45" t="s">
        <v>87</v>
      </c>
      <c r="F11" s="46" t="s">
        <v>84</v>
      </c>
      <c r="G11" s="47">
        <v>193</v>
      </c>
      <c r="H11" s="52">
        <v>193</v>
      </c>
      <c r="I11" s="54">
        <v>1</v>
      </c>
      <c r="J11" s="55">
        <v>151622</v>
      </c>
      <c r="K11" s="56">
        <v>12317</v>
      </c>
      <c r="L11" s="55">
        <v>499574</v>
      </c>
      <c r="M11" s="56">
        <v>37738</v>
      </c>
      <c r="N11" s="55">
        <v>511542</v>
      </c>
      <c r="O11" s="56">
        <v>38852</v>
      </c>
      <c r="P11" s="57">
        <f t="shared" si="0"/>
        <v>1162738</v>
      </c>
      <c r="Q11" s="58">
        <f t="shared" si="0"/>
        <v>88907</v>
      </c>
      <c r="R11" s="102">
        <f t="shared" si="1"/>
        <v>460.6580310880829</v>
      </c>
      <c r="S11" s="61"/>
      <c r="T11" s="62"/>
      <c r="U11" s="63"/>
      <c r="V11" s="64"/>
      <c r="W11" s="62"/>
      <c r="X11" s="62"/>
      <c r="Y11" s="102"/>
      <c r="Z11" s="65">
        <v>1162738</v>
      </c>
      <c r="AA11" s="66">
        <v>88907</v>
      </c>
      <c r="AB11" s="104">
        <v>1400</v>
      </c>
    </row>
    <row r="12" spans="1:28" ht="11.25">
      <c r="A12" s="32">
        <v>6</v>
      </c>
      <c r="B12" s="39"/>
      <c r="C12" s="40" t="s">
        <v>34</v>
      </c>
      <c r="D12" s="48" t="s">
        <v>34</v>
      </c>
      <c r="E12" s="49">
        <v>42342</v>
      </c>
      <c r="F12" s="46" t="s">
        <v>4</v>
      </c>
      <c r="G12" s="50">
        <v>362</v>
      </c>
      <c r="H12" s="52">
        <v>280</v>
      </c>
      <c r="I12" s="54">
        <v>7</v>
      </c>
      <c r="J12" s="55">
        <v>163842.1</v>
      </c>
      <c r="K12" s="56">
        <v>13897</v>
      </c>
      <c r="L12" s="55">
        <v>368579.54</v>
      </c>
      <c r="M12" s="56">
        <v>30829</v>
      </c>
      <c r="N12" s="55">
        <v>419276.77</v>
      </c>
      <c r="O12" s="56">
        <v>35206</v>
      </c>
      <c r="P12" s="57">
        <f t="shared" si="0"/>
        <v>951698.41</v>
      </c>
      <c r="Q12" s="58">
        <f t="shared" si="0"/>
        <v>79932</v>
      </c>
      <c r="R12" s="102">
        <f t="shared" si="1"/>
        <v>285.4714285714286</v>
      </c>
      <c r="S12" s="61">
        <v>143607</v>
      </c>
      <c r="T12" s="62">
        <f aca="true" t="shared" si="2" ref="T12:T43">IF(S12&lt;&gt;0,-(S12-Q12)/S12,"")</f>
        <v>-0.44339760596628297</v>
      </c>
      <c r="U12" s="63"/>
      <c r="V12" s="67"/>
      <c r="W12" s="62"/>
      <c r="X12" s="62"/>
      <c r="Y12" s="102"/>
      <c r="Z12" s="59">
        <v>67276886.14</v>
      </c>
      <c r="AA12" s="60">
        <v>5883261</v>
      </c>
      <c r="AB12" s="104">
        <v>2332</v>
      </c>
    </row>
    <row r="13" spans="1:28" ht="11.25">
      <c r="A13" s="32">
        <v>7</v>
      </c>
      <c r="B13" s="39"/>
      <c r="C13" s="38" t="s">
        <v>52</v>
      </c>
      <c r="D13" s="44" t="s">
        <v>51</v>
      </c>
      <c r="E13" s="45">
        <v>42370</v>
      </c>
      <c r="F13" s="46" t="s">
        <v>3</v>
      </c>
      <c r="G13" s="47">
        <v>203</v>
      </c>
      <c r="H13" s="52">
        <v>197</v>
      </c>
      <c r="I13" s="54">
        <v>3</v>
      </c>
      <c r="J13" s="55">
        <v>64602</v>
      </c>
      <c r="K13" s="56">
        <v>6100</v>
      </c>
      <c r="L13" s="55">
        <v>242476.96</v>
      </c>
      <c r="M13" s="56">
        <v>19884</v>
      </c>
      <c r="N13" s="55">
        <v>255668.74</v>
      </c>
      <c r="O13" s="56">
        <v>21081</v>
      </c>
      <c r="P13" s="57">
        <f t="shared" si="0"/>
        <v>562747.7</v>
      </c>
      <c r="Q13" s="58">
        <f t="shared" si="0"/>
        <v>47065</v>
      </c>
      <c r="R13" s="102">
        <f t="shared" si="1"/>
        <v>238.90862944162436</v>
      </c>
      <c r="S13" s="61">
        <v>80397</v>
      </c>
      <c r="T13" s="62">
        <f t="shared" si="2"/>
        <v>-0.41459258430040924</v>
      </c>
      <c r="U13" s="63"/>
      <c r="V13" s="67"/>
      <c r="W13" s="62"/>
      <c r="X13" s="62"/>
      <c r="Y13" s="102"/>
      <c r="Z13" s="65">
        <v>3177991.51</v>
      </c>
      <c r="AA13" s="66">
        <v>263788</v>
      </c>
      <c r="AB13" s="104">
        <v>2382</v>
      </c>
    </row>
    <row r="14" spans="1:28" ht="11.25">
      <c r="A14" s="32">
        <v>8</v>
      </c>
      <c r="B14" s="39"/>
      <c r="C14" s="38" t="s">
        <v>42</v>
      </c>
      <c r="D14" s="44" t="s">
        <v>43</v>
      </c>
      <c r="E14" s="45">
        <v>42355</v>
      </c>
      <c r="F14" s="46" t="s">
        <v>84</v>
      </c>
      <c r="G14" s="47">
        <v>273</v>
      </c>
      <c r="H14" s="52">
        <v>97</v>
      </c>
      <c r="I14" s="54">
        <v>5</v>
      </c>
      <c r="J14" s="55">
        <v>87907</v>
      </c>
      <c r="K14" s="56">
        <v>5022</v>
      </c>
      <c r="L14" s="55">
        <v>196117</v>
      </c>
      <c r="M14" s="56">
        <v>11110</v>
      </c>
      <c r="N14" s="55">
        <v>186604</v>
      </c>
      <c r="O14" s="56">
        <v>10807</v>
      </c>
      <c r="P14" s="57">
        <f t="shared" si="0"/>
        <v>470628</v>
      </c>
      <c r="Q14" s="58">
        <f t="shared" si="0"/>
        <v>26939</v>
      </c>
      <c r="R14" s="102">
        <f t="shared" si="1"/>
        <v>277.7216494845361</v>
      </c>
      <c r="S14" s="61">
        <v>67375</v>
      </c>
      <c r="T14" s="62">
        <f t="shared" si="2"/>
        <v>-0.6001632653061224</v>
      </c>
      <c r="U14" s="63"/>
      <c r="V14" s="64"/>
      <c r="W14" s="62"/>
      <c r="X14" s="62"/>
      <c r="Y14" s="102"/>
      <c r="Z14" s="65">
        <v>16578920</v>
      </c>
      <c r="AA14" s="66">
        <v>1115318</v>
      </c>
      <c r="AB14" s="104">
        <v>2362</v>
      </c>
    </row>
    <row r="15" spans="1:28" ht="11.25">
      <c r="A15" s="73">
        <v>9</v>
      </c>
      <c r="B15" s="39"/>
      <c r="C15" s="40" t="s">
        <v>59</v>
      </c>
      <c r="D15" s="48" t="s">
        <v>59</v>
      </c>
      <c r="E15" s="49">
        <v>42377</v>
      </c>
      <c r="F15" s="46" t="s">
        <v>1</v>
      </c>
      <c r="G15" s="50">
        <v>75</v>
      </c>
      <c r="H15" s="52">
        <v>71</v>
      </c>
      <c r="I15" s="54">
        <v>2</v>
      </c>
      <c r="J15" s="55">
        <v>101588.5</v>
      </c>
      <c r="K15" s="56">
        <v>6873</v>
      </c>
      <c r="L15" s="55">
        <v>158095</v>
      </c>
      <c r="M15" s="56">
        <v>10400</v>
      </c>
      <c r="N15" s="55">
        <v>145360</v>
      </c>
      <c r="O15" s="56">
        <v>9843</v>
      </c>
      <c r="P15" s="57">
        <f t="shared" si="0"/>
        <v>405043.5</v>
      </c>
      <c r="Q15" s="58">
        <f t="shared" si="0"/>
        <v>27116</v>
      </c>
      <c r="R15" s="102">
        <f t="shared" si="1"/>
        <v>381.9154929577465</v>
      </c>
      <c r="S15" s="61">
        <v>35979</v>
      </c>
      <c r="T15" s="62">
        <f t="shared" si="2"/>
        <v>-0.2463381416937658</v>
      </c>
      <c r="U15" s="63"/>
      <c r="V15" s="67"/>
      <c r="W15" s="62"/>
      <c r="X15" s="62"/>
      <c r="Y15" s="102"/>
      <c r="Z15" s="68">
        <v>1204511.57</v>
      </c>
      <c r="AA15" s="69">
        <v>85684</v>
      </c>
      <c r="AB15" s="104">
        <v>2384</v>
      </c>
    </row>
    <row r="16" spans="1:28" ht="11.25">
      <c r="A16" s="90">
        <v>10</v>
      </c>
      <c r="B16" s="109"/>
      <c r="C16" s="110" t="s">
        <v>41</v>
      </c>
      <c r="D16" s="111" t="s">
        <v>41</v>
      </c>
      <c r="E16" s="112">
        <v>42356</v>
      </c>
      <c r="F16" s="91" t="s">
        <v>4</v>
      </c>
      <c r="G16" s="113">
        <v>268</v>
      </c>
      <c r="H16" s="92">
        <v>125</v>
      </c>
      <c r="I16" s="93">
        <v>5</v>
      </c>
      <c r="J16" s="94">
        <v>68260</v>
      </c>
      <c r="K16" s="95">
        <v>5160</v>
      </c>
      <c r="L16" s="94">
        <v>112651.5</v>
      </c>
      <c r="M16" s="95">
        <v>8370</v>
      </c>
      <c r="N16" s="94">
        <v>107115.96</v>
      </c>
      <c r="O16" s="95">
        <v>8066</v>
      </c>
      <c r="P16" s="96">
        <f t="shared" si="0"/>
        <v>288027.46</v>
      </c>
      <c r="Q16" s="97">
        <f t="shared" si="0"/>
        <v>21596</v>
      </c>
      <c r="R16" s="114">
        <f t="shared" si="1"/>
        <v>172.768</v>
      </c>
      <c r="S16" s="98">
        <v>58312</v>
      </c>
      <c r="T16" s="99">
        <f t="shared" si="2"/>
        <v>-0.6296474139113734</v>
      </c>
      <c r="U16" s="100"/>
      <c r="V16" s="101"/>
      <c r="W16" s="99"/>
      <c r="X16" s="99"/>
      <c r="Y16" s="114"/>
      <c r="Z16" s="115">
        <v>9087219.79</v>
      </c>
      <c r="AA16" s="116">
        <v>743402</v>
      </c>
      <c r="AB16" s="117">
        <v>2363</v>
      </c>
    </row>
    <row r="17" spans="1:28" ht="11.25">
      <c r="A17" s="32">
        <v>11</v>
      </c>
      <c r="B17" s="105"/>
      <c r="C17" s="74" t="s">
        <v>60</v>
      </c>
      <c r="D17" s="75" t="s">
        <v>67</v>
      </c>
      <c r="E17" s="76">
        <v>42377</v>
      </c>
      <c r="F17" s="77" t="s">
        <v>84</v>
      </c>
      <c r="G17" s="78">
        <v>39</v>
      </c>
      <c r="H17" s="79">
        <v>35</v>
      </c>
      <c r="I17" s="80">
        <v>2</v>
      </c>
      <c r="J17" s="81">
        <v>47369</v>
      </c>
      <c r="K17" s="82">
        <v>2885</v>
      </c>
      <c r="L17" s="81">
        <v>72314</v>
      </c>
      <c r="M17" s="82">
        <v>4403</v>
      </c>
      <c r="N17" s="81">
        <v>70060</v>
      </c>
      <c r="O17" s="82">
        <v>4399</v>
      </c>
      <c r="P17" s="83">
        <f t="shared" si="0"/>
        <v>189743</v>
      </c>
      <c r="Q17" s="84">
        <f t="shared" si="0"/>
        <v>11687</v>
      </c>
      <c r="R17" s="106">
        <f t="shared" si="1"/>
        <v>333.9142857142857</v>
      </c>
      <c r="S17" s="85">
        <v>14164</v>
      </c>
      <c r="T17" s="86">
        <f t="shared" si="2"/>
        <v>-0.174879977407512</v>
      </c>
      <c r="U17" s="87"/>
      <c r="V17" s="107"/>
      <c r="W17" s="86"/>
      <c r="X17" s="86"/>
      <c r="Y17" s="106"/>
      <c r="Z17" s="88">
        <v>533957</v>
      </c>
      <c r="AA17" s="89">
        <v>34391</v>
      </c>
      <c r="AB17" s="108">
        <v>2388</v>
      </c>
    </row>
    <row r="18" spans="1:28" ht="11.25">
      <c r="A18" s="32">
        <v>12</v>
      </c>
      <c r="B18" s="39"/>
      <c r="C18" s="38" t="s">
        <v>61</v>
      </c>
      <c r="D18" s="44" t="s">
        <v>61</v>
      </c>
      <c r="E18" s="45">
        <v>42377</v>
      </c>
      <c r="F18" s="46" t="s">
        <v>3</v>
      </c>
      <c r="G18" s="47">
        <v>51</v>
      </c>
      <c r="H18" s="52">
        <v>30</v>
      </c>
      <c r="I18" s="54">
        <v>2</v>
      </c>
      <c r="J18" s="55">
        <v>36344</v>
      </c>
      <c r="K18" s="56">
        <v>2069</v>
      </c>
      <c r="L18" s="55">
        <v>56580.8</v>
      </c>
      <c r="M18" s="56">
        <v>3082</v>
      </c>
      <c r="N18" s="55">
        <v>52802.8</v>
      </c>
      <c r="O18" s="56">
        <v>3002</v>
      </c>
      <c r="P18" s="57">
        <f t="shared" si="0"/>
        <v>145727.6</v>
      </c>
      <c r="Q18" s="58">
        <f t="shared" si="0"/>
        <v>8153</v>
      </c>
      <c r="R18" s="102">
        <f t="shared" si="1"/>
        <v>271.76666666666665</v>
      </c>
      <c r="S18" s="61">
        <v>12394</v>
      </c>
      <c r="T18" s="62">
        <f t="shared" si="2"/>
        <v>-0.3421817008229789</v>
      </c>
      <c r="U18" s="63"/>
      <c r="V18" s="67"/>
      <c r="W18" s="62"/>
      <c r="X18" s="62"/>
      <c r="Y18" s="102"/>
      <c r="Z18" s="65">
        <v>454844.69</v>
      </c>
      <c r="AA18" s="66">
        <v>28438</v>
      </c>
      <c r="AB18" s="104">
        <v>2389</v>
      </c>
    </row>
    <row r="19" spans="1:28" ht="11.25">
      <c r="A19" s="73">
        <v>13</v>
      </c>
      <c r="B19" s="39"/>
      <c r="C19" s="40" t="s">
        <v>45</v>
      </c>
      <c r="D19" s="48" t="s">
        <v>45</v>
      </c>
      <c r="E19" s="49">
        <v>42363</v>
      </c>
      <c r="F19" s="46" t="s">
        <v>4</v>
      </c>
      <c r="G19" s="50">
        <v>279</v>
      </c>
      <c r="H19" s="52">
        <v>142</v>
      </c>
      <c r="I19" s="54">
        <v>4</v>
      </c>
      <c r="J19" s="55">
        <v>30897.1</v>
      </c>
      <c r="K19" s="56">
        <v>3681</v>
      </c>
      <c r="L19" s="55">
        <v>41133.62</v>
      </c>
      <c r="M19" s="56">
        <v>4040</v>
      </c>
      <c r="N19" s="55">
        <v>40802.74</v>
      </c>
      <c r="O19" s="56">
        <v>3842</v>
      </c>
      <c r="P19" s="57">
        <f t="shared" si="0"/>
        <v>112833.45999999999</v>
      </c>
      <c r="Q19" s="58">
        <f t="shared" si="0"/>
        <v>11563</v>
      </c>
      <c r="R19" s="102">
        <f t="shared" si="1"/>
        <v>81.42957746478874</v>
      </c>
      <c r="S19" s="61">
        <v>49653</v>
      </c>
      <c r="T19" s="62">
        <f t="shared" si="2"/>
        <v>-0.7671238394457536</v>
      </c>
      <c r="U19" s="63"/>
      <c r="V19" s="67"/>
      <c r="W19" s="62"/>
      <c r="X19" s="62"/>
      <c r="Y19" s="102"/>
      <c r="Z19" s="59">
        <v>4334937.18</v>
      </c>
      <c r="AA19" s="60">
        <v>406799</v>
      </c>
      <c r="AB19" s="104">
        <v>2376</v>
      </c>
    </row>
    <row r="20" spans="1:28" ht="11.25">
      <c r="A20" s="32">
        <v>14</v>
      </c>
      <c r="B20" s="39"/>
      <c r="C20" s="38" t="s">
        <v>62</v>
      </c>
      <c r="D20" s="44" t="s">
        <v>68</v>
      </c>
      <c r="E20" s="45">
        <v>42377</v>
      </c>
      <c r="F20" s="46" t="s">
        <v>85</v>
      </c>
      <c r="G20" s="47">
        <v>53</v>
      </c>
      <c r="H20" s="52">
        <v>34</v>
      </c>
      <c r="I20" s="54">
        <v>2</v>
      </c>
      <c r="J20" s="55">
        <v>23126</v>
      </c>
      <c r="K20" s="56">
        <v>1661</v>
      </c>
      <c r="L20" s="55">
        <v>37310</v>
      </c>
      <c r="M20" s="56">
        <v>2659</v>
      </c>
      <c r="N20" s="55">
        <v>39109</v>
      </c>
      <c r="O20" s="56">
        <v>2526</v>
      </c>
      <c r="P20" s="57">
        <f t="shared" si="0"/>
        <v>99545</v>
      </c>
      <c r="Q20" s="58">
        <f t="shared" si="0"/>
        <v>6846</v>
      </c>
      <c r="R20" s="102">
        <f t="shared" si="1"/>
        <v>201.35294117647058</v>
      </c>
      <c r="S20" s="61">
        <v>13146</v>
      </c>
      <c r="T20" s="62">
        <f t="shared" si="2"/>
        <v>-0.4792332268370607</v>
      </c>
      <c r="U20" s="63"/>
      <c r="V20" s="67"/>
      <c r="W20" s="62"/>
      <c r="X20" s="62"/>
      <c r="Y20" s="102"/>
      <c r="Z20" s="65">
        <v>381282</v>
      </c>
      <c r="AA20" s="66">
        <v>29339</v>
      </c>
      <c r="AB20" s="104">
        <v>2573</v>
      </c>
    </row>
    <row r="21" spans="1:28" ht="11.25">
      <c r="A21" s="32">
        <v>15</v>
      </c>
      <c r="B21" s="39"/>
      <c r="C21" s="40" t="s">
        <v>46</v>
      </c>
      <c r="D21" s="48" t="s">
        <v>46</v>
      </c>
      <c r="E21" s="49">
        <v>42363</v>
      </c>
      <c r="F21" s="46" t="s">
        <v>24</v>
      </c>
      <c r="G21" s="50">
        <v>15</v>
      </c>
      <c r="H21" s="52">
        <v>5</v>
      </c>
      <c r="I21" s="54">
        <v>4</v>
      </c>
      <c r="J21" s="55">
        <v>5938.5</v>
      </c>
      <c r="K21" s="56">
        <v>271</v>
      </c>
      <c r="L21" s="55">
        <v>8519</v>
      </c>
      <c r="M21" s="56">
        <v>388</v>
      </c>
      <c r="N21" s="55">
        <v>7564.5</v>
      </c>
      <c r="O21" s="56">
        <v>343</v>
      </c>
      <c r="P21" s="57">
        <v>67481</v>
      </c>
      <c r="Q21" s="58">
        <f t="shared" si="0"/>
        <v>1002</v>
      </c>
      <c r="R21" s="102">
        <f t="shared" si="1"/>
        <v>200.4</v>
      </c>
      <c r="S21" s="61">
        <v>1738</v>
      </c>
      <c r="T21" s="62">
        <f t="shared" si="2"/>
        <v>-0.4234752589182969</v>
      </c>
      <c r="U21" s="63"/>
      <c r="V21" s="67"/>
      <c r="W21" s="62"/>
      <c r="X21" s="62"/>
      <c r="Y21" s="102"/>
      <c r="Z21" s="68">
        <v>299529.01</v>
      </c>
      <c r="AA21" s="69">
        <v>18131</v>
      </c>
      <c r="AB21" s="104">
        <v>2360</v>
      </c>
    </row>
    <row r="22" spans="1:28" ht="11.25">
      <c r="A22" s="32">
        <v>16</v>
      </c>
      <c r="B22" s="72" t="s">
        <v>23</v>
      </c>
      <c r="C22" s="40" t="s">
        <v>73</v>
      </c>
      <c r="D22" s="48" t="s">
        <v>74</v>
      </c>
      <c r="E22" s="49">
        <v>42384</v>
      </c>
      <c r="F22" s="46" t="s">
        <v>88</v>
      </c>
      <c r="G22" s="50">
        <v>15</v>
      </c>
      <c r="H22" s="52">
        <v>15</v>
      </c>
      <c r="I22" s="54">
        <v>1</v>
      </c>
      <c r="J22" s="55">
        <v>11073</v>
      </c>
      <c r="K22" s="56">
        <v>660</v>
      </c>
      <c r="L22" s="55">
        <v>17189</v>
      </c>
      <c r="M22" s="56">
        <v>1012</v>
      </c>
      <c r="N22" s="55">
        <v>17701</v>
      </c>
      <c r="O22" s="56">
        <v>1045</v>
      </c>
      <c r="P22" s="57">
        <f aca="true" t="shared" si="3" ref="P22:Q43">J22+L22+N22</f>
        <v>45963</v>
      </c>
      <c r="Q22" s="58">
        <f t="shared" si="0"/>
        <v>2717</v>
      </c>
      <c r="R22" s="102">
        <f t="shared" si="1"/>
        <v>181.13333333333333</v>
      </c>
      <c r="S22" s="61"/>
      <c r="T22" s="62">
        <f t="shared" si="2"/>
      </c>
      <c r="U22" s="63"/>
      <c r="V22" s="64"/>
      <c r="W22" s="62"/>
      <c r="X22" s="62"/>
      <c r="Y22" s="102"/>
      <c r="Z22" s="65">
        <v>49823</v>
      </c>
      <c r="AA22" s="66">
        <v>3103</v>
      </c>
      <c r="AB22" s="104">
        <v>2394</v>
      </c>
    </row>
    <row r="23" spans="1:28" ht="11.25">
      <c r="A23" s="73">
        <v>17</v>
      </c>
      <c r="B23" s="39"/>
      <c r="C23" s="38" t="s">
        <v>54</v>
      </c>
      <c r="D23" s="44" t="s">
        <v>55</v>
      </c>
      <c r="E23" s="45">
        <v>42370</v>
      </c>
      <c r="F23" s="46" t="s">
        <v>85</v>
      </c>
      <c r="G23" s="47">
        <v>53</v>
      </c>
      <c r="H23" s="52">
        <v>4</v>
      </c>
      <c r="I23" s="54">
        <v>3</v>
      </c>
      <c r="J23" s="55">
        <v>4973</v>
      </c>
      <c r="K23" s="56">
        <v>213</v>
      </c>
      <c r="L23" s="55">
        <v>7630</v>
      </c>
      <c r="M23" s="56">
        <v>321</v>
      </c>
      <c r="N23" s="55">
        <v>8419</v>
      </c>
      <c r="O23" s="56">
        <v>367</v>
      </c>
      <c r="P23" s="57">
        <f t="shared" si="3"/>
        <v>21022</v>
      </c>
      <c r="Q23" s="58">
        <f t="shared" si="3"/>
        <v>901</v>
      </c>
      <c r="R23" s="102">
        <f t="shared" si="1"/>
        <v>225.25</v>
      </c>
      <c r="S23" s="61">
        <v>9005</v>
      </c>
      <c r="T23" s="62">
        <f t="shared" si="2"/>
        <v>-0.8999444752915047</v>
      </c>
      <c r="U23" s="63"/>
      <c r="V23" s="67"/>
      <c r="W23" s="62"/>
      <c r="X23" s="62"/>
      <c r="Y23" s="102"/>
      <c r="Z23" s="65">
        <v>666077</v>
      </c>
      <c r="AA23" s="66">
        <v>44418</v>
      </c>
      <c r="AB23" s="104">
        <v>2381</v>
      </c>
    </row>
    <row r="24" spans="1:28" ht="11.25">
      <c r="A24" s="32">
        <v>18</v>
      </c>
      <c r="B24" s="39"/>
      <c r="C24" s="40" t="s">
        <v>26</v>
      </c>
      <c r="D24" s="48" t="s">
        <v>49</v>
      </c>
      <c r="E24" s="49">
        <v>42370</v>
      </c>
      <c r="F24" s="46" t="s">
        <v>89</v>
      </c>
      <c r="G24" s="50">
        <v>125</v>
      </c>
      <c r="H24" s="52">
        <v>48</v>
      </c>
      <c r="I24" s="54">
        <v>3</v>
      </c>
      <c r="J24" s="55">
        <v>3229.5</v>
      </c>
      <c r="K24" s="56">
        <v>363</v>
      </c>
      <c r="L24" s="55">
        <v>8141.5</v>
      </c>
      <c r="M24" s="56">
        <v>871</v>
      </c>
      <c r="N24" s="55">
        <v>8138.5</v>
      </c>
      <c r="O24" s="56">
        <v>839</v>
      </c>
      <c r="P24" s="57">
        <f t="shared" si="3"/>
        <v>19509.5</v>
      </c>
      <c r="Q24" s="58">
        <f t="shared" si="3"/>
        <v>2073</v>
      </c>
      <c r="R24" s="102">
        <f t="shared" si="1"/>
        <v>43.1875</v>
      </c>
      <c r="S24" s="61">
        <v>14254</v>
      </c>
      <c r="T24" s="62">
        <f t="shared" si="2"/>
        <v>-0.8545671390486881</v>
      </c>
      <c r="U24" s="63"/>
      <c r="V24" s="67"/>
      <c r="W24" s="62"/>
      <c r="X24" s="62"/>
      <c r="Y24" s="102"/>
      <c r="Z24" s="59">
        <v>726240.47</v>
      </c>
      <c r="AA24" s="60">
        <v>63049</v>
      </c>
      <c r="AB24" s="104">
        <v>2380</v>
      </c>
    </row>
    <row r="25" spans="1:28" ht="11.25">
      <c r="A25" s="32">
        <v>19</v>
      </c>
      <c r="B25" s="39"/>
      <c r="C25" s="40" t="s">
        <v>64</v>
      </c>
      <c r="D25" s="48" t="s">
        <v>70</v>
      </c>
      <c r="E25" s="49">
        <v>42377</v>
      </c>
      <c r="F25" s="46" t="s">
        <v>90</v>
      </c>
      <c r="G25" s="50">
        <v>49</v>
      </c>
      <c r="H25" s="52">
        <v>47</v>
      </c>
      <c r="I25" s="54">
        <v>2</v>
      </c>
      <c r="J25" s="55">
        <v>1512</v>
      </c>
      <c r="K25" s="56">
        <v>204</v>
      </c>
      <c r="L25" s="55">
        <v>4590.5</v>
      </c>
      <c r="M25" s="56">
        <v>555</v>
      </c>
      <c r="N25" s="55">
        <v>5071.5</v>
      </c>
      <c r="O25" s="56">
        <v>597</v>
      </c>
      <c r="P25" s="57">
        <f t="shared" si="3"/>
        <v>11174</v>
      </c>
      <c r="Q25" s="58">
        <f t="shared" si="3"/>
        <v>1356</v>
      </c>
      <c r="R25" s="102">
        <f t="shared" si="1"/>
        <v>28.851063829787233</v>
      </c>
      <c r="S25" s="61">
        <v>1847</v>
      </c>
      <c r="T25" s="62">
        <f t="shared" si="2"/>
        <v>-0.265836491608013</v>
      </c>
      <c r="U25" s="63"/>
      <c r="V25" s="67"/>
      <c r="W25" s="62"/>
      <c r="X25" s="62"/>
      <c r="Y25" s="102"/>
      <c r="Z25" s="59">
        <v>35972.270000000004</v>
      </c>
      <c r="AA25" s="60">
        <v>4260</v>
      </c>
      <c r="AB25" s="104">
        <v>2412</v>
      </c>
    </row>
    <row r="26" spans="1:28" ht="11.25">
      <c r="A26" s="32">
        <v>20</v>
      </c>
      <c r="B26" s="39"/>
      <c r="C26" s="40" t="s">
        <v>63</v>
      </c>
      <c r="D26" s="48" t="s">
        <v>69</v>
      </c>
      <c r="E26" s="49">
        <v>42377</v>
      </c>
      <c r="F26" s="46" t="s">
        <v>91</v>
      </c>
      <c r="G26" s="50">
        <v>46</v>
      </c>
      <c r="H26" s="52">
        <v>33</v>
      </c>
      <c r="I26" s="54">
        <v>2</v>
      </c>
      <c r="J26" s="55">
        <v>1195</v>
      </c>
      <c r="K26" s="56">
        <v>138</v>
      </c>
      <c r="L26" s="55">
        <v>2251.5</v>
      </c>
      <c r="M26" s="56">
        <v>263</v>
      </c>
      <c r="N26" s="55">
        <v>2961.5</v>
      </c>
      <c r="O26" s="56">
        <v>331</v>
      </c>
      <c r="P26" s="57">
        <f t="shared" si="3"/>
        <v>6408</v>
      </c>
      <c r="Q26" s="58">
        <f t="shared" si="3"/>
        <v>732</v>
      </c>
      <c r="R26" s="102">
        <f t="shared" si="1"/>
        <v>22.181818181818183</v>
      </c>
      <c r="S26" s="61">
        <v>2628</v>
      </c>
      <c r="T26" s="62">
        <f t="shared" si="2"/>
        <v>-0.7214611872146118</v>
      </c>
      <c r="U26" s="63"/>
      <c r="V26" s="67"/>
      <c r="W26" s="62"/>
      <c r="X26" s="62"/>
      <c r="Y26" s="102"/>
      <c r="Z26" s="68">
        <v>41266</v>
      </c>
      <c r="AA26" s="69">
        <v>4616</v>
      </c>
      <c r="AB26" s="104">
        <v>2391</v>
      </c>
    </row>
    <row r="27" spans="1:28" ht="11.25">
      <c r="A27" s="73">
        <v>21</v>
      </c>
      <c r="B27" s="39"/>
      <c r="C27" s="38" t="s">
        <v>47</v>
      </c>
      <c r="D27" s="44" t="s">
        <v>47</v>
      </c>
      <c r="E27" s="45">
        <v>42363</v>
      </c>
      <c r="F27" s="46" t="s">
        <v>3</v>
      </c>
      <c r="G27" s="47">
        <v>161</v>
      </c>
      <c r="H27" s="52">
        <v>2</v>
      </c>
      <c r="I27" s="54">
        <v>4</v>
      </c>
      <c r="J27" s="55">
        <v>84</v>
      </c>
      <c r="K27" s="56">
        <v>7</v>
      </c>
      <c r="L27" s="55">
        <v>416</v>
      </c>
      <c r="M27" s="56">
        <v>32</v>
      </c>
      <c r="N27" s="55">
        <v>5160</v>
      </c>
      <c r="O27" s="56">
        <v>430</v>
      </c>
      <c r="P27" s="57">
        <f t="shared" si="3"/>
        <v>5660</v>
      </c>
      <c r="Q27" s="58">
        <f t="shared" si="3"/>
        <v>469</v>
      </c>
      <c r="R27" s="102">
        <f t="shared" si="1"/>
        <v>234.5</v>
      </c>
      <c r="S27" s="61">
        <v>1535</v>
      </c>
      <c r="T27" s="62">
        <f t="shared" si="2"/>
        <v>-0.6944625407166124</v>
      </c>
      <c r="U27" s="63"/>
      <c r="V27" s="67"/>
      <c r="W27" s="62"/>
      <c r="X27" s="62"/>
      <c r="Y27" s="102"/>
      <c r="Z27" s="65">
        <v>816592.43</v>
      </c>
      <c r="AA27" s="66">
        <v>56985</v>
      </c>
      <c r="AB27" s="104">
        <v>2372</v>
      </c>
    </row>
    <row r="28" spans="1:28" ht="11.25">
      <c r="A28" s="32">
        <v>22</v>
      </c>
      <c r="B28" s="39"/>
      <c r="C28" s="40" t="s">
        <v>44</v>
      </c>
      <c r="D28" s="51" t="s">
        <v>44</v>
      </c>
      <c r="E28" s="49">
        <v>42370</v>
      </c>
      <c r="F28" s="46" t="s">
        <v>92</v>
      </c>
      <c r="G28" s="50">
        <v>14</v>
      </c>
      <c r="H28" s="52">
        <v>5</v>
      </c>
      <c r="I28" s="54">
        <v>3</v>
      </c>
      <c r="J28" s="55">
        <v>1058.5000000217</v>
      </c>
      <c r="K28" s="56">
        <v>71</v>
      </c>
      <c r="L28" s="55">
        <v>2320.50000000556</v>
      </c>
      <c r="M28" s="56">
        <v>148</v>
      </c>
      <c r="N28" s="55">
        <v>1134.99999998897</v>
      </c>
      <c r="O28" s="56">
        <v>83</v>
      </c>
      <c r="P28" s="57">
        <f t="shared" si="3"/>
        <v>4514.000000016231</v>
      </c>
      <c r="Q28" s="58">
        <f t="shared" si="3"/>
        <v>302</v>
      </c>
      <c r="R28" s="102">
        <f t="shared" si="1"/>
        <v>60.4</v>
      </c>
      <c r="S28" s="61">
        <v>532</v>
      </c>
      <c r="T28" s="62">
        <f t="shared" si="2"/>
        <v>-0.4323308270676692</v>
      </c>
      <c r="U28" s="63"/>
      <c r="V28" s="67"/>
      <c r="W28" s="62"/>
      <c r="X28" s="62"/>
      <c r="Y28" s="102"/>
      <c r="Z28" s="59">
        <v>59377.50000001623</v>
      </c>
      <c r="AA28" s="60">
        <v>4142</v>
      </c>
      <c r="AB28" s="104">
        <v>2379</v>
      </c>
    </row>
    <row r="29" spans="1:28" ht="11.25">
      <c r="A29" s="32">
        <v>23</v>
      </c>
      <c r="B29" s="39"/>
      <c r="C29" s="38" t="s">
        <v>31</v>
      </c>
      <c r="D29" s="44" t="s">
        <v>32</v>
      </c>
      <c r="E29" s="45">
        <v>42321</v>
      </c>
      <c r="F29" s="46" t="s">
        <v>3</v>
      </c>
      <c r="G29" s="47">
        <v>250</v>
      </c>
      <c r="H29" s="52">
        <v>4</v>
      </c>
      <c r="I29" s="54">
        <v>10</v>
      </c>
      <c r="J29" s="55">
        <v>0</v>
      </c>
      <c r="K29" s="56">
        <v>0</v>
      </c>
      <c r="L29" s="55">
        <v>0</v>
      </c>
      <c r="M29" s="56">
        <v>0</v>
      </c>
      <c r="N29" s="55">
        <v>4356.5</v>
      </c>
      <c r="O29" s="56">
        <v>386</v>
      </c>
      <c r="P29" s="57">
        <f t="shared" si="3"/>
        <v>4356.5</v>
      </c>
      <c r="Q29" s="58">
        <f t="shared" si="3"/>
        <v>386</v>
      </c>
      <c r="R29" s="102">
        <f t="shared" si="1"/>
        <v>96.5</v>
      </c>
      <c r="S29" s="61">
        <v>114</v>
      </c>
      <c r="T29" s="62">
        <f t="shared" si="2"/>
        <v>2.3859649122807016</v>
      </c>
      <c r="U29" s="63"/>
      <c r="V29" s="67"/>
      <c r="W29" s="62"/>
      <c r="X29" s="62"/>
      <c r="Y29" s="102"/>
      <c r="Z29" s="65">
        <v>2004942.37</v>
      </c>
      <c r="AA29" s="66">
        <v>161859</v>
      </c>
      <c r="AB29" s="104">
        <v>2370</v>
      </c>
    </row>
    <row r="30" spans="1:28" ht="11.25">
      <c r="A30" s="32">
        <v>24</v>
      </c>
      <c r="B30" s="72" t="s">
        <v>23</v>
      </c>
      <c r="C30" s="40" t="s">
        <v>75</v>
      </c>
      <c r="D30" s="51" t="s">
        <v>76</v>
      </c>
      <c r="E30" s="49">
        <v>42384</v>
      </c>
      <c r="F30" s="46" t="s">
        <v>92</v>
      </c>
      <c r="G30" s="50">
        <v>8</v>
      </c>
      <c r="H30" s="52">
        <v>8</v>
      </c>
      <c r="I30" s="54">
        <v>1</v>
      </c>
      <c r="J30" s="55">
        <v>1171.99999999034</v>
      </c>
      <c r="K30" s="56">
        <v>79</v>
      </c>
      <c r="L30" s="55">
        <v>1632.99999998946</v>
      </c>
      <c r="M30" s="56">
        <v>105</v>
      </c>
      <c r="N30" s="55">
        <v>1370.99999997401</v>
      </c>
      <c r="O30" s="56">
        <v>88</v>
      </c>
      <c r="P30" s="57">
        <f t="shared" si="3"/>
        <v>4175.99999995381</v>
      </c>
      <c r="Q30" s="58">
        <f t="shared" si="3"/>
        <v>272</v>
      </c>
      <c r="R30" s="102">
        <f t="shared" si="1"/>
        <v>34</v>
      </c>
      <c r="S30" s="61"/>
      <c r="T30" s="62">
        <f t="shared" si="2"/>
      </c>
      <c r="U30" s="63"/>
      <c r="V30" s="67"/>
      <c r="W30" s="62"/>
      <c r="X30" s="62"/>
      <c r="Y30" s="102"/>
      <c r="Z30" s="59">
        <v>6369.99999995381</v>
      </c>
      <c r="AA30" s="60">
        <v>611</v>
      </c>
      <c r="AB30" s="104">
        <v>2393</v>
      </c>
    </row>
    <row r="31" spans="1:28" ht="11.25">
      <c r="A31" s="73">
        <v>25</v>
      </c>
      <c r="B31" s="41"/>
      <c r="C31" s="38" t="s">
        <v>65</v>
      </c>
      <c r="D31" s="44" t="s">
        <v>71</v>
      </c>
      <c r="E31" s="45">
        <v>42279</v>
      </c>
      <c r="F31" s="46" t="s">
        <v>3</v>
      </c>
      <c r="G31" s="47">
        <v>212</v>
      </c>
      <c r="H31" s="52">
        <v>2</v>
      </c>
      <c r="I31" s="54">
        <v>14</v>
      </c>
      <c r="J31" s="55">
        <v>0</v>
      </c>
      <c r="K31" s="56">
        <v>0</v>
      </c>
      <c r="L31" s="55">
        <v>0</v>
      </c>
      <c r="M31" s="56">
        <v>0</v>
      </c>
      <c r="N31" s="55">
        <v>3570</v>
      </c>
      <c r="O31" s="56">
        <v>300</v>
      </c>
      <c r="P31" s="57">
        <f t="shared" si="3"/>
        <v>3570</v>
      </c>
      <c r="Q31" s="58">
        <f t="shared" si="3"/>
        <v>300</v>
      </c>
      <c r="R31" s="102">
        <f t="shared" si="1"/>
        <v>150</v>
      </c>
      <c r="S31" s="61">
        <v>350</v>
      </c>
      <c r="T31" s="62">
        <f t="shared" si="2"/>
        <v>-0.14285714285714285</v>
      </c>
      <c r="U31" s="63"/>
      <c r="V31" s="64"/>
      <c r="W31" s="62"/>
      <c r="X31" s="62"/>
      <c r="Y31" s="102"/>
      <c r="Z31" s="65">
        <v>8012062.04</v>
      </c>
      <c r="AA31" s="66">
        <v>562142</v>
      </c>
      <c r="AB31" s="104">
        <v>2296</v>
      </c>
    </row>
    <row r="32" spans="1:28" ht="11.25">
      <c r="A32" s="32">
        <v>26</v>
      </c>
      <c r="B32" s="39"/>
      <c r="C32" s="40" t="s">
        <v>35</v>
      </c>
      <c r="D32" s="48" t="s">
        <v>35</v>
      </c>
      <c r="E32" s="49">
        <v>42349</v>
      </c>
      <c r="F32" s="46" t="s">
        <v>88</v>
      </c>
      <c r="G32" s="50">
        <v>33</v>
      </c>
      <c r="H32" s="52">
        <v>4</v>
      </c>
      <c r="I32" s="54">
        <v>6</v>
      </c>
      <c r="J32" s="59">
        <v>1148</v>
      </c>
      <c r="K32" s="60">
        <v>136</v>
      </c>
      <c r="L32" s="59">
        <v>564</v>
      </c>
      <c r="M32" s="60">
        <v>42</v>
      </c>
      <c r="N32" s="59">
        <v>975.6</v>
      </c>
      <c r="O32" s="60">
        <v>104</v>
      </c>
      <c r="P32" s="57">
        <f t="shared" si="3"/>
        <v>2687.6</v>
      </c>
      <c r="Q32" s="58">
        <f t="shared" si="3"/>
        <v>282</v>
      </c>
      <c r="R32" s="102">
        <f t="shared" si="1"/>
        <v>70.5</v>
      </c>
      <c r="S32" s="61">
        <v>438</v>
      </c>
      <c r="T32" s="62">
        <f t="shared" si="2"/>
        <v>-0.3561643835616438</v>
      </c>
      <c r="U32" s="63"/>
      <c r="V32" s="64"/>
      <c r="W32" s="62"/>
      <c r="X32" s="62"/>
      <c r="Y32" s="102"/>
      <c r="Z32" s="65">
        <v>297042.04</v>
      </c>
      <c r="AA32" s="66">
        <v>24115</v>
      </c>
      <c r="AB32" s="104">
        <v>2355</v>
      </c>
    </row>
    <row r="33" spans="1:28" ht="11.25">
      <c r="A33" s="32">
        <v>27</v>
      </c>
      <c r="B33" s="39"/>
      <c r="C33" s="40" t="s">
        <v>33</v>
      </c>
      <c r="D33" s="51" t="s">
        <v>33</v>
      </c>
      <c r="E33" s="49">
        <v>42342</v>
      </c>
      <c r="F33" s="46" t="s">
        <v>92</v>
      </c>
      <c r="G33" s="50">
        <v>6</v>
      </c>
      <c r="H33" s="52">
        <v>5</v>
      </c>
      <c r="I33" s="54">
        <v>7</v>
      </c>
      <c r="J33" s="55">
        <v>691.000000002745</v>
      </c>
      <c r="K33" s="56">
        <v>70</v>
      </c>
      <c r="L33" s="55">
        <v>994.999999978866</v>
      </c>
      <c r="M33" s="56">
        <v>99</v>
      </c>
      <c r="N33" s="55">
        <v>686.000000013189</v>
      </c>
      <c r="O33" s="56">
        <v>77</v>
      </c>
      <c r="P33" s="57">
        <f t="shared" si="3"/>
        <v>2371.9999999948</v>
      </c>
      <c r="Q33" s="58">
        <f t="shared" si="3"/>
        <v>246</v>
      </c>
      <c r="R33" s="102">
        <f t="shared" si="1"/>
        <v>49.2</v>
      </c>
      <c r="S33" s="61">
        <v>432</v>
      </c>
      <c r="T33" s="62">
        <f t="shared" si="2"/>
        <v>-0.4305555555555556</v>
      </c>
      <c r="U33" s="63"/>
      <c r="V33" s="67"/>
      <c r="W33" s="62"/>
      <c r="X33" s="62"/>
      <c r="Y33" s="102"/>
      <c r="Z33" s="59">
        <v>213937.5999999948</v>
      </c>
      <c r="AA33" s="60">
        <v>18362</v>
      </c>
      <c r="AB33" s="104">
        <v>2366</v>
      </c>
    </row>
    <row r="34" spans="1:28" ht="11.25">
      <c r="A34" s="32">
        <v>28</v>
      </c>
      <c r="B34" s="39"/>
      <c r="C34" s="40" t="s">
        <v>40</v>
      </c>
      <c r="D34" s="48" t="s">
        <v>39</v>
      </c>
      <c r="E34" s="49">
        <v>42356</v>
      </c>
      <c r="F34" s="46" t="s">
        <v>88</v>
      </c>
      <c r="G34" s="50">
        <v>149</v>
      </c>
      <c r="H34" s="52">
        <v>12</v>
      </c>
      <c r="I34" s="54">
        <v>5</v>
      </c>
      <c r="J34" s="55">
        <v>1299</v>
      </c>
      <c r="K34" s="56">
        <v>213</v>
      </c>
      <c r="L34" s="55">
        <v>156</v>
      </c>
      <c r="M34" s="56">
        <v>26</v>
      </c>
      <c r="N34" s="55">
        <v>665.6</v>
      </c>
      <c r="O34" s="56">
        <v>108</v>
      </c>
      <c r="P34" s="57">
        <f t="shared" si="3"/>
        <v>2120.6</v>
      </c>
      <c r="Q34" s="58">
        <f t="shared" si="3"/>
        <v>347</v>
      </c>
      <c r="R34" s="102">
        <f t="shared" si="1"/>
        <v>28.916666666666668</v>
      </c>
      <c r="S34" s="61">
        <v>1757</v>
      </c>
      <c r="T34" s="62">
        <f t="shared" si="2"/>
        <v>-0.8025042686397268</v>
      </c>
      <c r="U34" s="63"/>
      <c r="V34" s="64"/>
      <c r="W34" s="62"/>
      <c r="X34" s="62"/>
      <c r="Y34" s="102"/>
      <c r="Z34" s="65">
        <v>1010001.4</v>
      </c>
      <c r="AA34" s="66">
        <v>95265</v>
      </c>
      <c r="AB34" s="104">
        <v>2367</v>
      </c>
    </row>
    <row r="35" spans="1:28" ht="11.25">
      <c r="A35" s="73">
        <v>29</v>
      </c>
      <c r="B35" s="39"/>
      <c r="C35" s="40" t="s">
        <v>36</v>
      </c>
      <c r="D35" s="48" t="s">
        <v>36</v>
      </c>
      <c r="E35" s="49">
        <v>42349</v>
      </c>
      <c r="F35" s="46" t="s">
        <v>90</v>
      </c>
      <c r="G35" s="50">
        <v>100</v>
      </c>
      <c r="H35" s="52">
        <v>5</v>
      </c>
      <c r="I35" s="54">
        <v>6</v>
      </c>
      <c r="J35" s="55">
        <v>294</v>
      </c>
      <c r="K35" s="56">
        <v>31</v>
      </c>
      <c r="L35" s="55">
        <v>602</v>
      </c>
      <c r="M35" s="56">
        <v>65</v>
      </c>
      <c r="N35" s="55">
        <v>708</v>
      </c>
      <c r="O35" s="56">
        <v>74</v>
      </c>
      <c r="P35" s="57">
        <f t="shared" si="3"/>
        <v>1604</v>
      </c>
      <c r="Q35" s="58">
        <f t="shared" si="3"/>
        <v>170</v>
      </c>
      <c r="R35" s="102">
        <f t="shared" si="1"/>
        <v>34</v>
      </c>
      <c r="S35" s="61">
        <v>85</v>
      </c>
      <c r="T35" s="62">
        <f t="shared" si="2"/>
        <v>1</v>
      </c>
      <c r="U35" s="63"/>
      <c r="V35" s="67"/>
      <c r="W35" s="62"/>
      <c r="X35" s="62"/>
      <c r="Y35" s="102"/>
      <c r="Z35" s="59">
        <v>370085.66000000003</v>
      </c>
      <c r="AA35" s="60">
        <v>38203</v>
      </c>
      <c r="AB35" s="104">
        <v>2216</v>
      </c>
    </row>
    <row r="36" spans="1:28" ht="11.25">
      <c r="A36" s="32">
        <v>30</v>
      </c>
      <c r="B36" s="39"/>
      <c r="C36" s="38" t="s">
        <v>80</v>
      </c>
      <c r="D36" s="44" t="s">
        <v>93</v>
      </c>
      <c r="E36" s="45">
        <v>42006</v>
      </c>
      <c r="F36" s="46" t="s">
        <v>3</v>
      </c>
      <c r="G36" s="47">
        <v>117</v>
      </c>
      <c r="H36" s="52">
        <v>1</v>
      </c>
      <c r="I36" s="54">
        <v>12</v>
      </c>
      <c r="J36" s="55">
        <v>0</v>
      </c>
      <c r="K36" s="56">
        <v>0</v>
      </c>
      <c r="L36" s="55">
        <v>850</v>
      </c>
      <c r="M36" s="56">
        <v>42</v>
      </c>
      <c r="N36" s="55">
        <v>0</v>
      </c>
      <c r="O36" s="56">
        <v>0</v>
      </c>
      <c r="P36" s="57">
        <f t="shared" si="3"/>
        <v>850</v>
      </c>
      <c r="Q36" s="58">
        <f t="shared" si="3"/>
        <v>42</v>
      </c>
      <c r="R36" s="102">
        <f t="shared" si="1"/>
        <v>42</v>
      </c>
      <c r="S36" s="61">
        <v>0</v>
      </c>
      <c r="T36" s="62">
        <f t="shared" si="2"/>
      </c>
      <c r="U36" s="103"/>
      <c r="V36" s="64"/>
      <c r="W36" s="62"/>
      <c r="X36" s="62"/>
      <c r="Y36" s="102"/>
      <c r="Z36" s="65">
        <v>1391402.37</v>
      </c>
      <c r="AA36" s="66">
        <v>115598</v>
      </c>
      <c r="AB36" s="104">
        <v>1630</v>
      </c>
    </row>
    <row r="37" spans="1:28" ht="11.25">
      <c r="A37" s="32">
        <v>31</v>
      </c>
      <c r="B37" s="39"/>
      <c r="C37" s="40" t="s">
        <v>50</v>
      </c>
      <c r="D37" s="48" t="s">
        <v>50</v>
      </c>
      <c r="E37" s="49">
        <v>42370</v>
      </c>
      <c r="F37" s="46" t="s">
        <v>1</v>
      </c>
      <c r="G37" s="50">
        <v>41</v>
      </c>
      <c r="H37" s="52">
        <v>2</v>
      </c>
      <c r="I37" s="54">
        <v>3</v>
      </c>
      <c r="J37" s="55">
        <v>94</v>
      </c>
      <c r="K37" s="56">
        <v>22</v>
      </c>
      <c r="L37" s="55">
        <v>343</v>
      </c>
      <c r="M37" s="56">
        <v>80</v>
      </c>
      <c r="N37" s="55">
        <v>173</v>
      </c>
      <c r="O37" s="56">
        <v>43</v>
      </c>
      <c r="P37" s="57">
        <f t="shared" si="3"/>
        <v>610</v>
      </c>
      <c r="Q37" s="58">
        <f t="shared" si="3"/>
        <v>145</v>
      </c>
      <c r="R37" s="102">
        <f t="shared" si="1"/>
        <v>72.5</v>
      </c>
      <c r="S37" s="61">
        <v>64</v>
      </c>
      <c r="T37" s="62">
        <f t="shared" si="2"/>
        <v>1.265625</v>
      </c>
      <c r="U37" s="63"/>
      <c r="V37" s="67"/>
      <c r="W37" s="62"/>
      <c r="X37" s="62"/>
      <c r="Y37" s="102"/>
      <c r="Z37" s="68">
        <v>12941</v>
      </c>
      <c r="AA37" s="69">
        <v>1367</v>
      </c>
      <c r="AB37" s="104">
        <v>2356</v>
      </c>
    </row>
    <row r="38" spans="1:28" ht="11.25">
      <c r="A38" s="32">
        <v>32</v>
      </c>
      <c r="B38" s="39"/>
      <c r="C38" s="40" t="s">
        <v>81</v>
      </c>
      <c r="D38" s="48" t="s">
        <v>81</v>
      </c>
      <c r="E38" s="49">
        <v>42328</v>
      </c>
      <c r="F38" s="46" t="s">
        <v>4</v>
      </c>
      <c r="G38" s="50">
        <v>180</v>
      </c>
      <c r="H38" s="52">
        <v>1</v>
      </c>
      <c r="I38" s="54">
        <v>8</v>
      </c>
      <c r="J38" s="55">
        <v>0</v>
      </c>
      <c r="K38" s="56">
        <v>0</v>
      </c>
      <c r="L38" s="55">
        <v>148</v>
      </c>
      <c r="M38" s="56">
        <v>23</v>
      </c>
      <c r="N38" s="55">
        <v>181</v>
      </c>
      <c r="O38" s="56">
        <v>29</v>
      </c>
      <c r="P38" s="57">
        <f t="shared" si="3"/>
        <v>329</v>
      </c>
      <c r="Q38" s="58">
        <f t="shared" si="3"/>
        <v>52</v>
      </c>
      <c r="R38" s="102">
        <f t="shared" si="1"/>
        <v>52</v>
      </c>
      <c r="S38" s="61">
        <v>3</v>
      </c>
      <c r="T38" s="62">
        <f t="shared" si="2"/>
        <v>16.333333333333332</v>
      </c>
      <c r="U38" s="63"/>
      <c r="V38" s="67"/>
      <c r="W38" s="62"/>
      <c r="X38" s="62"/>
      <c r="Y38" s="102"/>
      <c r="Z38" s="59">
        <v>1429957.09</v>
      </c>
      <c r="AA38" s="60">
        <v>126645</v>
      </c>
      <c r="AB38" s="104">
        <v>2336</v>
      </c>
    </row>
    <row r="39" spans="1:28" ht="11.25">
      <c r="A39" s="73">
        <v>33</v>
      </c>
      <c r="B39" s="39"/>
      <c r="C39" s="40" t="s">
        <v>66</v>
      </c>
      <c r="D39" s="48" t="s">
        <v>72</v>
      </c>
      <c r="E39" s="49">
        <v>42328</v>
      </c>
      <c r="F39" s="46" t="s">
        <v>1</v>
      </c>
      <c r="G39" s="50">
        <v>82</v>
      </c>
      <c r="H39" s="52">
        <v>2</v>
      </c>
      <c r="I39" s="54">
        <v>6</v>
      </c>
      <c r="J39" s="55">
        <v>79</v>
      </c>
      <c r="K39" s="56">
        <v>9</v>
      </c>
      <c r="L39" s="55">
        <v>77</v>
      </c>
      <c r="M39" s="56">
        <v>9</v>
      </c>
      <c r="N39" s="55">
        <v>123</v>
      </c>
      <c r="O39" s="56">
        <v>14</v>
      </c>
      <c r="P39" s="57">
        <f t="shared" si="3"/>
        <v>279</v>
      </c>
      <c r="Q39" s="58">
        <f t="shared" si="3"/>
        <v>32</v>
      </c>
      <c r="R39" s="102">
        <f t="shared" si="1"/>
        <v>16</v>
      </c>
      <c r="S39" s="61">
        <v>55</v>
      </c>
      <c r="T39" s="62">
        <f t="shared" si="2"/>
        <v>-0.41818181818181815</v>
      </c>
      <c r="U39" s="63"/>
      <c r="V39" s="67"/>
      <c r="W39" s="62"/>
      <c r="X39" s="62"/>
      <c r="Y39" s="102"/>
      <c r="Z39" s="68">
        <v>607316.97</v>
      </c>
      <c r="AA39" s="69">
        <v>42756</v>
      </c>
      <c r="AB39" s="104">
        <v>2342</v>
      </c>
    </row>
    <row r="40" spans="1:28" ht="11.25">
      <c r="A40" s="32">
        <v>34</v>
      </c>
      <c r="B40" s="39"/>
      <c r="C40" s="40" t="s">
        <v>82</v>
      </c>
      <c r="D40" s="48" t="s">
        <v>82</v>
      </c>
      <c r="E40" s="49">
        <v>42321</v>
      </c>
      <c r="F40" s="46" t="s">
        <v>90</v>
      </c>
      <c r="G40" s="50">
        <v>63</v>
      </c>
      <c r="H40" s="53">
        <v>1</v>
      </c>
      <c r="I40" s="54">
        <v>6</v>
      </c>
      <c r="J40" s="59">
        <v>15</v>
      </c>
      <c r="K40" s="60">
        <v>2</v>
      </c>
      <c r="L40" s="59">
        <v>57.5</v>
      </c>
      <c r="M40" s="60">
        <v>7</v>
      </c>
      <c r="N40" s="59">
        <v>30</v>
      </c>
      <c r="O40" s="60">
        <v>4</v>
      </c>
      <c r="P40" s="57">
        <f t="shared" si="3"/>
        <v>102.5</v>
      </c>
      <c r="Q40" s="58">
        <f t="shared" si="3"/>
        <v>13</v>
      </c>
      <c r="R40" s="102">
        <f t="shared" si="1"/>
        <v>13</v>
      </c>
      <c r="S40" s="61">
        <v>2</v>
      </c>
      <c r="T40" s="62">
        <f t="shared" si="2"/>
        <v>5.5</v>
      </c>
      <c r="U40" s="63"/>
      <c r="V40" s="67"/>
      <c r="W40" s="62"/>
      <c r="X40" s="62"/>
      <c r="Y40" s="102"/>
      <c r="Z40" s="59">
        <v>45854.67</v>
      </c>
      <c r="AA40" s="60">
        <v>5421</v>
      </c>
      <c r="AB40" s="104">
        <v>2329</v>
      </c>
    </row>
    <row r="41" spans="1:28" ht="11.25">
      <c r="A41" s="32">
        <v>35</v>
      </c>
      <c r="B41" s="41"/>
      <c r="C41" s="38" t="s">
        <v>37</v>
      </c>
      <c r="D41" s="44" t="s">
        <v>38</v>
      </c>
      <c r="E41" s="45">
        <v>42349</v>
      </c>
      <c r="F41" s="46" t="s">
        <v>3</v>
      </c>
      <c r="G41" s="47">
        <v>173</v>
      </c>
      <c r="H41" s="52">
        <v>1</v>
      </c>
      <c r="I41" s="54">
        <v>6</v>
      </c>
      <c r="J41" s="55">
        <v>30</v>
      </c>
      <c r="K41" s="56">
        <v>4</v>
      </c>
      <c r="L41" s="55">
        <v>30</v>
      </c>
      <c r="M41" s="56">
        <v>4</v>
      </c>
      <c r="N41" s="55">
        <v>15</v>
      </c>
      <c r="O41" s="56">
        <v>2</v>
      </c>
      <c r="P41" s="57">
        <f t="shared" si="3"/>
        <v>75</v>
      </c>
      <c r="Q41" s="58">
        <f t="shared" si="3"/>
        <v>10</v>
      </c>
      <c r="R41" s="102">
        <f t="shared" si="1"/>
        <v>10</v>
      </c>
      <c r="S41" s="61">
        <v>236</v>
      </c>
      <c r="T41" s="62">
        <f t="shared" si="2"/>
        <v>-0.9576271186440678</v>
      </c>
      <c r="U41" s="63"/>
      <c r="V41" s="67"/>
      <c r="W41" s="62"/>
      <c r="X41" s="62"/>
      <c r="Y41" s="102"/>
      <c r="Z41" s="65">
        <v>717913.48</v>
      </c>
      <c r="AA41" s="66">
        <v>62881</v>
      </c>
      <c r="AB41" s="104">
        <v>2359</v>
      </c>
    </row>
    <row r="42" spans="1:28" ht="11.25">
      <c r="A42" s="32">
        <v>36</v>
      </c>
      <c r="B42" s="39"/>
      <c r="C42" s="40" t="s">
        <v>30</v>
      </c>
      <c r="D42" s="48" t="s">
        <v>29</v>
      </c>
      <c r="E42" s="49">
        <v>42237</v>
      </c>
      <c r="F42" s="46" t="s">
        <v>90</v>
      </c>
      <c r="G42" s="50">
        <v>152</v>
      </c>
      <c r="H42" s="52">
        <v>1</v>
      </c>
      <c r="I42" s="54">
        <v>18</v>
      </c>
      <c r="J42" s="55">
        <v>15</v>
      </c>
      <c r="K42" s="56">
        <v>2</v>
      </c>
      <c r="L42" s="55">
        <v>22.5</v>
      </c>
      <c r="M42" s="56">
        <v>3</v>
      </c>
      <c r="N42" s="55">
        <v>15</v>
      </c>
      <c r="O42" s="56">
        <v>2</v>
      </c>
      <c r="P42" s="57">
        <f t="shared" si="3"/>
        <v>52.5</v>
      </c>
      <c r="Q42" s="58">
        <f t="shared" si="3"/>
        <v>7</v>
      </c>
      <c r="R42" s="102">
        <f t="shared" si="1"/>
        <v>7</v>
      </c>
      <c r="S42" s="61"/>
      <c r="T42" s="62">
        <f t="shared" si="2"/>
      </c>
      <c r="U42" s="63"/>
      <c r="V42" s="67"/>
      <c r="W42" s="62"/>
      <c r="X42" s="62"/>
      <c r="Y42" s="102"/>
      <c r="Z42" s="59">
        <v>523464.28</v>
      </c>
      <c r="AA42" s="60">
        <v>44766</v>
      </c>
      <c r="AB42" s="104">
        <v>2341</v>
      </c>
    </row>
    <row r="43" spans="1:28" ht="11.25">
      <c r="A43" s="73">
        <v>37</v>
      </c>
      <c r="B43" s="39"/>
      <c r="C43" s="40" t="s">
        <v>27</v>
      </c>
      <c r="D43" s="48" t="s">
        <v>28</v>
      </c>
      <c r="E43" s="49">
        <v>42209</v>
      </c>
      <c r="F43" s="46" t="s">
        <v>91</v>
      </c>
      <c r="G43" s="50">
        <v>57</v>
      </c>
      <c r="H43" s="52">
        <v>1</v>
      </c>
      <c r="I43" s="54">
        <v>10</v>
      </c>
      <c r="J43" s="55">
        <v>0</v>
      </c>
      <c r="K43" s="56">
        <v>0</v>
      </c>
      <c r="L43" s="55">
        <v>0</v>
      </c>
      <c r="M43" s="56">
        <v>0</v>
      </c>
      <c r="N43" s="55">
        <v>42</v>
      </c>
      <c r="O43" s="56">
        <v>6</v>
      </c>
      <c r="P43" s="57">
        <f t="shared" si="3"/>
        <v>42</v>
      </c>
      <c r="Q43" s="58">
        <f t="shared" si="3"/>
        <v>6</v>
      </c>
      <c r="R43" s="102">
        <f t="shared" si="1"/>
        <v>6</v>
      </c>
      <c r="S43" s="61">
        <v>10</v>
      </c>
      <c r="T43" s="62">
        <f t="shared" si="2"/>
        <v>-0.4</v>
      </c>
      <c r="U43" s="63"/>
      <c r="V43" s="58"/>
      <c r="W43" s="62"/>
      <c r="X43" s="62"/>
      <c r="Y43" s="102"/>
      <c r="Z43" s="70">
        <v>104591.5</v>
      </c>
      <c r="AA43" s="71">
        <v>11106</v>
      </c>
      <c r="AB43" s="104">
        <v>2229</v>
      </c>
    </row>
  </sheetData>
  <sheetProtection formatCells="0" formatColumns="0" formatRows="0" insertColumns="0" insertRows="0" insertHyperlinks="0" deleteColumns="0" deleteRows="0" sort="0" autoFilter="0" pivotTables="0"/>
  <mergeCells count="11">
    <mergeCell ref="B1:D1"/>
    <mergeCell ref="B2:D2"/>
    <mergeCell ref="B3:D3"/>
    <mergeCell ref="E1:AB3"/>
    <mergeCell ref="AB4:AB5"/>
    <mergeCell ref="Z4:AA4"/>
    <mergeCell ref="J4:K4"/>
    <mergeCell ref="L4:M4"/>
    <mergeCell ref="N4:O4"/>
    <mergeCell ref="P4:R4"/>
    <mergeCell ref="U4:W4"/>
  </mergeCells>
  <hyperlinks>
    <hyperlink ref="B2" r:id="rId1" display="http://www.antraktsinema.com"/>
  </hyperlinks>
  <printOptions/>
  <pageMargins left="0.3" right="0.13" top="0.18" bottom="0.21" header="0.13" footer="0.16"/>
  <pageSetup orientation="landscape" paperSize="9" scale="25"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2016-01-18T17:25:25Z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