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0" windowWidth="15525" windowHeight="5520" tabRatio="813" activeTab="0"/>
  </bookViews>
  <sheets>
    <sheet name="11-13.12.2015 (hafta sonu)" sheetId="1" r:id="rId1"/>
    <sheet name="11-13.12.2015 (haftasonu) detay" sheetId="2" r:id="rId2"/>
  </sheets>
  <definedNames>
    <definedName name="_xlnm.Print_Area" localSheetId="1">'11-13.12.2015 (haftasonu) detay'!#REF!</definedName>
  </definedNames>
  <calcPr fullCalcOnLoad="1"/>
</workbook>
</file>

<file path=xl/sharedStrings.xml><?xml version="1.0" encoding="utf-8"?>
<sst xmlns="http://schemas.openxmlformats.org/spreadsheetml/2006/main" count="557" uniqueCount="184">
  <si>
    <t>Dreamworks</t>
  </si>
  <si>
    <t xml:space="preserve"> </t>
  </si>
  <si>
    <t>PİNEMA</t>
  </si>
  <si>
    <t>WARNER BROS. TÜRKİYE</t>
  </si>
  <si>
    <t>UIP TÜRKİYE</t>
  </si>
  <si>
    <t>http://www.antraktsinema.com</t>
  </si>
  <si>
    <t>MEDYAVİZYON</t>
  </si>
  <si>
    <t>Fox</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</si>
  <si>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</si>
  <si>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Warner Bros.</t>
  </si>
  <si>
    <t>BKM</t>
  </si>
  <si>
    <t>M3</t>
  </si>
  <si>
    <t>BİR</t>
  </si>
  <si>
    <t>ÖZEN</t>
  </si>
  <si>
    <t>CHANTIER</t>
  </si>
  <si>
    <t>TME</t>
  </si>
  <si>
    <t>MARS DAĞITIM</t>
  </si>
  <si>
    <t>PENGUINS OF MADAGASCAR</t>
  </si>
  <si>
    <t>MAGASKAR PENGUENLERİ</t>
  </si>
  <si>
    <t>P</t>
  </si>
  <si>
    <t>Türkiye Haftalık Bilet Satışı ve Hasılat Raporu</t>
  </si>
  <si>
    <t>CUMA</t>
  </si>
  <si>
    <t>CUMARTESİ</t>
  </si>
  <si>
    <t>PAZAR</t>
  </si>
  <si>
    <t>HAFTA SONU TOPLAM</t>
  </si>
  <si>
    <t>ÖNCEKİ HAFTA</t>
  </si>
  <si>
    <t>DEĞİŞİM</t>
  </si>
  <si>
    <t>HAFTA İÇİ GÜNLER</t>
  </si>
  <si>
    <t>HAFTALIK</t>
  </si>
  <si>
    <t>KÜMÜLATİF</t>
  </si>
  <si>
    <t>EN SON VİZYONDA OLDUĞU HAFTA</t>
  </si>
  <si>
    <t>FİLMİN ORİJİNAL ADI</t>
  </si>
  <si>
    <t>ÖNCEKİ YILIN FİLMLERİ</t>
  </si>
  <si>
    <t>DUBLAJ</t>
  </si>
  <si>
    <t>3D</t>
  </si>
  <si>
    <t>DIGITAL</t>
  </si>
  <si>
    <t>SERİ</t>
  </si>
  <si>
    <t>ANİMASYON</t>
  </si>
  <si>
    <t>YERLİ</t>
  </si>
  <si>
    <t>MPAA</t>
  </si>
  <si>
    <t>STÜDYO</t>
  </si>
  <si>
    <t>YAPIM</t>
  </si>
  <si>
    <t>İTHALAT</t>
  </si>
  <si>
    <t>FİLMİN TÜRKÇE ADI</t>
  </si>
  <si>
    <t>VİZYON TARİHİ</t>
  </si>
  <si>
    <t>DAĞITIM</t>
  </si>
  <si>
    <t>KOPYA</t>
  </si>
  <si>
    <t>ŞEHİR</t>
  </si>
  <si>
    <t>BİNA</t>
  </si>
  <si>
    <t>PERDE</t>
  </si>
  <si>
    <t>ÖNCEKİ HAFTA PERDE</t>
  </si>
  <si>
    <t>SEANS</t>
  </si>
  <si>
    <t>SEANS BAŞI BİLET</t>
  </si>
  <si>
    <t>HAFTA</t>
  </si>
  <si>
    <t>HASILAT</t>
  </si>
  <si>
    <t>BİLET SATIŞ</t>
  </si>
  <si>
    <t>ORTALAMA
BİLET ADEDİ</t>
  </si>
  <si>
    <t>ORTALAMA
BİLET FİYATI</t>
  </si>
  <si>
    <t>BİLET</t>
  </si>
  <si>
    <t>HASILAT %</t>
  </si>
  <si>
    <t>BİLET       %</t>
  </si>
  <si>
    <t>HAFTA İÇİ BİLET                %</t>
  </si>
  <si>
    <t>HAFTA SONU BİLET              %</t>
  </si>
  <si>
    <t>YENİ</t>
  </si>
  <si>
    <t>CALINOS</t>
  </si>
  <si>
    <r>
      <t xml:space="preserve">HASILAT </t>
    </r>
    <r>
      <rPr>
        <b/>
        <sz val="7"/>
        <color indexed="10"/>
        <rFont val="Webdings"/>
        <family val="1"/>
      </rPr>
      <t>6</t>
    </r>
  </si>
  <si>
    <t>Universal</t>
  </si>
  <si>
    <t>Sony</t>
  </si>
  <si>
    <t>PİNEMART</t>
  </si>
  <si>
    <t>BİLET %</t>
  </si>
  <si>
    <t>1 ÖNCEKİ</t>
  </si>
  <si>
    <t>HAFTA TOPLAM</t>
  </si>
  <si>
    <t>MC</t>
  </si>
  <si>
    <t>Don Kişot</t>
  </si>
  <si>
    <t>FİLMA</t>
  </si>
  <si>
    <t>Columbia</t>
  </si>
  <si>
    <t>Barakuda</t>
  </si>
  <si>
    <t>Lionsgate</t>
  </si>
  <si>
    <t>Genre</t>
  </si>
  <si>
    <t>Hasbro</t>
  </si>
  <si>
    <t>See-Saw</t>
  </si>
  <si>
    <t>Summit</t>
  </si>
  <si>
    <t>Nar</t>
  </si>
  <si>
    <t>Bluesky</t>
  </si>
  <si>
    <t>At Yapım</t>
  </si>
  <si>
    <t>Cmylmz Fikir Sanat</t>
  </si>
  <si>
    <t>Endgame</t>
  </si>
  <si>
    <t>Gran Via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</si>
  <si>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</si>
  <si>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</si>
  <si>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MİNİK KUŞ</t>
  </si>
  <si>
    <t>MEKANİK</t>
  </si>
  <si>
    <t>GUS: PETIT OISEAU, GRAND VOYAGE</t>
  </si>
  <si>
    <t>Teamto</t>
  </si>
  <si>
    <t>Davis</t>
  </si>
  <si>
    <t>Alıntı veya kopyalama yapılırken Antrakt Sinema Gazetesi'nden ve bağımlı olduğu Bir Film, Chantier Films, Cine Film,  İFP, Mars Dağıtım, M3 Film, MC Film,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</si>
  <si>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DER KLIENE MEDICUS: GEHEIMNISVOLLE MISSION IM KORPER</t>
  </si>
  <si>
    <t>KÜÇÜK KURTARICILAR</t>
  </si>
  <si>
    <t>Wunderwerk</t>
  </si>
  <si>
    <t>LE PETIT PRINCE</t>
  </si>
  <si>
    <t>Onyx</t>
  </si>
  <si>
    <t>KÜÇÜK PRENS</t>
  </si>
  <si>
    <t>-</t>
  </si>
  <si>
    <t>THE MARTIAN</t>
  </si>
  <si>
    <t>MARSLI</t>
  </si>
  <si>
    <t>GENİŞ AİLE: YAPIŞTIR</t>
  </si>
  <si>
    <t>MY LITTLE PONNY: EQUESTRIA GIRLS - FRIENDSHIP GAMES</t>
  </si>
  <si>
    <t>ARKADAŞLIK OYUNLARI</t>
  </si>
  <si>
    <t>ÖYLE YA DA BÖYLE</t>
  </si>
  <si>
    <t>Altın</t>
  </si>
  <si>
    <t>HOTEL TRANSYLVANIA 2</t>
  </si>
  <si>
    <t>OTEL TRANSİLVANYA 2</t>
  </si>
  <si>
    <t>EVLENMEDEN OLMAZ</t>
  </si>
  <si>
    <t>Yakaza</t>
  </si>
  <si>
    <t>THE LAST WICH HUNTER</t>
  </si>
  <si>
    <t>FRANKENSTEIN</t>
  </si>
  <si>
    <t>SON CADI AVCISI</t>
  </si>
  <si>
    <t>DER KLEINE RABE SOCKE</t>
  </si>
  <si>
    <t>AFACANLAR TAKIMI: BÜYÜK YARIŞ</t>
  </si>
  <si>
    <t>Akkord</t>
  </si>
  <si>
    <t>BURNT</t>
  </si>
  <si>
    <t>ÇOK PİŞMİŞ</t>
  </si>
  <si>
    <t>3 Arts</t>
  </si>
  <si>
    <t>THE DRESSMAKER</t>
  </si>
  <si>
    <t>Film Art</t>
  </si>
  <si>
    <t>DÜŞLERİN TERZİSİ</t>
  </si>
  <si>
    <t>ABLUKA</t>
  </si>
  <si>
    <t>Liman</t>
  </si>
  <si>
    <t>VTR</t>
  </si>
  <si>
    <t>CİN KUYUSU</t>
  </si>
  <si>
    <t>LEIUTAJATEKULA LOTTE</t>
  </si>
  <si>
    <t>Eesti</t>
  </si>
  <si>
    <t>SEVİMLİ KÖPEK LOTTE</t>
  </si>
  <si>
    <t>SPECTRE</t>
  </si>
  <si>
    <t>ALİ BABA VE 7 CÜCELER</t>
  </si>
  <si>
    <t>Güleryüz</t>
  </si>
  <si>
    <t>İÇİMDE AKAN NEHİR</t>
  </si>
  <si>
    <t>THE PEANUTS MOVIE</t>
  </si>
  <si>
    <t>SNOOPY VE CHARLIE BROWN PEANUTS FİLMİ</t>
  </si>
  <si>
    <t>AÇLIK OYUNLARI: ALAYCI KUŞ - BÖLÜM 2</t>
  </si>
  <si>
    <t>THE HUNGER GAMES: MOCKINGJAY - PART 2</t>
  </si>
  <si>
    <t>SECRET IN THEIR EYES</t>
  </si>
  <si>
    <t>GİZEMLİ GERÇEK</t>
  </si>
  <si>
    <t>BY THE SEA</t>
  </si>
  <si>
    <t>HAYATIN KIYISINDA</t>
  </si>
  <si>
    <t>Jolie Pas</t>
  </si>
  <si>
    <t>PIRDİNO: SÜRPRİZ YUMURTA</t>
  </si>
  <si>
    <t>Menassa</t>
  </si>
  <si>
    <t>HÜDDAM</t>
  </si>
  <si>
    <t>Hayal Sanat</t>
  </si>
  <si>
    <t>SLOW WEST</t>
  </si>
  <si>
    <t>SAKİN BATI</t>
  </si>
  <si>
    <t>UZAKLARDA ARAMA</t>
  </si>
  <si>
    <t>Vadi</t>
  </si>
  <si>
    <t>DİKTATÖR ADOLF HİTLER'İN HAYATININ ESRARENGİZ YÖNLERİ</t>
  </si>
  <si>
    <t>MG</t>
  </si>
  <si>
    <t>CASUSLAR KÖPRÜSÜ</t>
  </si>
  <si>
    <t>BRIDGE OF SPIES</t>
  </si>
  <si>
    <t>GOOSEBUMPS</t>
  </si>
  <si>
    <t>GOOSEBUMPS: CANAVARLAR FİRARDA</t>
  </si>
  <si>
    <t>MACBETH</t>
  </si>
  <si>
    <t>FREEHELD</t>
  </si>
  <si>
    <t>AŞKA ÖZGÜRLÜK</t>
  </si>
  <si>
    <t>SARMAŞIK</t>
  </si>
  <si>
    <t>Karaçelik</t>
  </si>
  <si>
    <t>DÜĞÜN DERNEK 2: SÜNNET</t>
  </si>
  <si>
    <t>DOLANMA</t>
  </si>
  <si>
    <t>Tekhne</t>
  </si>
  <si>
    <t>LIFE</t>
  </si>
  <si>
    <t>RÜZGARIN HATIRALARI</t>
  </si>
  <si>
    <t>AH YALAN DÜNYADA</t>
  </si>
  <si>
    <t>AT YAPIM</t>
  </si>
  <si>
    <t>AZAP</t>
  </si>
  <si>
    <t>FROG KINGDOM</t>
  </si>
  <si>
    <t>Grindstone</t>
  </si>
  <si>
    <t>KURBAĞA KRALLIĞI</t>
  </si>
  <si>
    <t>VICTOR FRANKENSTEIN</t>
  </si>
  <si>
    <t>STEVE JOBS</t>
  </si>
  <si>
    <t>Cloud Eight</t>
  </si>
  <si>
    <t>PAN</t>
  </si>
  <si>
    <t>Belanti</t>
  </si>
  <si>
    <t>11 - 13 ARALIK 2015 / 2015, 50. VİZYON HAFTASI</t>
  </si>
  <si>
    <t>Deniz Yavuz - Antrakt tarafından 14 Aralık 2015 Pazartesi günü saat 10:30'da hazırlanmıştır.</t>
  </si>
  <si>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</sst>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s>
  <fonts count="96">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u val="single"/>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i/>
      <sz val="5"/>
      <name val="Aria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23"/>
      <name val="Wingdings 2"/>
      <family val="1"/>
    </font>
    <font>
      <b/>
      <sz val="8"/>
      <name val="Calibri"/>
      <family val="2"/>
    </font>
    <font>
      <sz val="10"/>
      <color indexed="9"/>
      <name val="Calibri"/>
      <family val="2"/>
    </font>
    <font>
      <b/>
      <sz val="8"/>
      <color indexed="10"/>
      <name val="Corbel"/>
      <family val="2"/>
    </font>
    <font>
      <sz val="7"/>
      <color indexed="9"/>
      <name val="Calibri"/>
      <family val="2"/>
    </font>
    <font>
      <b/>
      <sz val="7"/>
      <color indexed="9"/>
      <name val="Calibri"/>
      <family val="2"/>
    </font>
    <font>
      <sz val="7"/>
      <color indexed="23"/>
      <name val="Calibri"/>
      <family val="2"/>
    </font>
    <font>
      <b/>
      <sz val="7"/>
      <color indexed="23"/>
      <name val="Calibri"/>
      <family val="2"/>
    </font>
    <font>
      <b/>
      <sz val="7"/>
      <color indexed="57"/>
      <name val="Calibri"/>
      <family val="2"/>
    </font>
    <font>
      <sz val="7"/>
      <color indexed="19"/>
      <name val="Arial"/>
      <family val="2"/>
    </font>
    <font>
      <sz val="7"/>
      <color indexed="19"/>
      <name val="Calibri"/>
      <family val="2"/>
    </font>
    <font>
      <b/>
      <sz val="6"/>
      <name val="Calibri"/>
      <family val="2"/>
    </font>
    <font>
      <sz val="6"/>
      <name val="Calibri"/>
      <family val="2"/>
    </font>
    <font>
      <sz val="8"/>
      <name val="Calibri"/>
      <family val="2"/>
    </font>
    <font>
      <b/>
      <sz val="10"/>
      <name val="Calibri"/>
      <family val="2"/>
    </font>
    <font>
      <b/>
      <sz val="7"/>
      <name val="Calibri"/>
      <family val="2"/>
    </font>
    <font>
      <sz val="8"/>
      <color indexed="23"/>
      <name val="Calibri"/>
      <family val="2"/>
    </font>
    <font>
      <b/>
      <sz val="8"/>
      <color indexed="23"/>
      <name val="Calibri"/>
      <family val="2"/>
    </font>
    <font>
      <sz val="7"/>
      <color indexed="10"/>
      <name val="Calibri"/>
      <family val="2"/>
    </font>
    <font>
      <sz val="8"/>
      <color indexed="10"/>
      <name val="Arial"/>
      <family val="2"/>
    </font>
    <font>
      <sz val="6"/>
      <color indexed="9"/>
      <name val="Calibri"/>
      <family val="2"/>
    </font>
    <font>
      <sz val="6"/>
      <color indexed="10"/>
      <name val="Calibri"/>
      <family val="2"/>
    </font>
    <font>
      <sz val="7"/>
      <color indexed="15"/>
      <name val="Calibri"/>
      <family val="2"/>
    </font>
    <font>
      <b/>
      <i/>
      <sz val="5"/>
      <name val="Calibri"/>
      <family val="2"/>
    </font>
    <font>
      <b/>
      <sz val="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b/>
      <sz val="8"/>
      <color rgb="FFFF0000"/>
      <name val="Corbel"/>
      <family val="2"/>
    </font>
    <font>
      <sz val="7"/>
      <color theme="0"/>
      <name val="Calibri"/>
      <family val="2"/>
    </font>
    <font>
      <b/>
      <sz val="7"/>
      <color theme="0"/>
      <name val="Calibri"/>
      <family val="2"/>
    </font>
    <font>
      <sz val="7"/>
      <color theme="1" tint="0.34999001026153564"/>
      <name val="Calibri"/>
      <family val="2"/>
    </font>
    <font>
      <b/>
      <sz val="7"/>
      <color theme="1" tint="0.34999001026153564"/>
      <name val="Calibri"/>
      <family val="2"/>
    </font>
    <font>
      <sz val="7"/>
      <color theme="5" tint="-0.4999699890613556"/>
      <name val="Arial"/>
      <family val="2"/>
    </font>
    <font>
      <sz val="8"/>
      <color theme="1" tint="0.34999001026153564"/>
      <name val="Calibri"/>
      <family val="2"/>
    </font>
    <font>
      <b/>
      <sz val="8"/>
      <color theme="1" tint="0.34999001026153564"/>
      <name val="Calibri"/>
      <family val="2"/>
    </font>
    <font>
      <b/>
      <sz val="7"/>
      <color theme="8" tint="-0.4999699890613556"/>
      <name val="Calibri"/>
      <family val="2"/>
    </font>
    <font>
      <b/>
      <sz val="7"/>
      <color theme="1" tint="0.34999001026153564"/>
      <name val="Wingdings 2"/>
      <family val="1"/>
    </font>
    <font>
      <sz val="7"/>
      <color theme="1" tint="0.49998000264167786"/>
      <name val="Calibri"/>
      <family val="2"/>
    </font>
    <font>
      <sz val="7"/>
      <color theme="5" tint="-0.4999699890613556"/>
      <name val="Calibri"/>
      <family val="2"/>
    </font>
    <font>
      <sz val="7"/>
      <color rgb="FFFF0000"/>
      <name val="Calibri"/>
      <family val="2"/>
    </font>
    <font>
      <sz val="8"/>
      <color rgb="FFFF0000"/>
      <name val="Arial"/>
      <family val="2"/>
    </font>
    <font>
      <sz val="6"/>
      <color theme="0"/>
      <name val="Calibri"/>
      <family val="2"/>
    </font>
    <font>
      <sz val="6"/>
      <color rgb="FFFF000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0"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border>
    <border>
      <left>
        <color indexed="63"/>
      </left>
      <right>
        <color indexed="63"/>
      </right>
      <top>
        <color indexed="63"/>
      </top>
      <bottom style="thin"/>
    </border>
    <border>
      <left style="thin">
        <color theme="0" tint="-0.3499799966812134"/>
      </left>
      <right>
        <color indexed="63"/>
      </right>
      <top style="thin">
        <color theme="0" tint="-0.3499799966812134"/>
      </top>
      <bottom style="thin"/>
    </border>
    <border>
      <left style="thin">
        <color theme="0" tint="-0.3499799966812134"/>
      </left>
      <right style="thin">
        <color theme="0" tint="-0.3499799966812134"/>
      </right>
      <top>
        <color indexed="63"/>
      </top>
      <bottom>
        <color indexed="63"/>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19"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24" borderId="0" applyNumberFormat="0" applyBorder="0" applyAlignment="0" applyProtection="0"/>
    <xf numFmtId="203"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61" fillId="0" borderId="0">
      <alignment/>
      <protection/>
    </xf>
    <xf numFmtId="0" fontId="0" fillId="0" borderId="0">
      <alignment/>
      <protection/>
    </xf>
    <xf numFmtId="203" fontId="0" fillId="0" borderId="0">
      <alignment/>
      <protection/>
    </xf>
    <xf numFmtId="0" fontId="61" fillId="0" borderId="0">
      <alignment/>
      <protection/>
    </xf>
    <xf numFmtId="203" fontId="61" fillId="0" borderId="0">
      <alignment/>
      <protection/>
    </xf>
    <xf numFmtId="203" fontId="61" fillId="0" borderId="0">
      <alignment/>
      <protection/>
    </xf>
    <xf numFmtId="203" fontId="61" fillId="0" borderId="0">
      <alignment/>
      <protection/>
    </xf>
    <xf numFmtId="203" fontId="61" fillId="0" borderId="0">
      <alignment/>
      <protection/>
    </xf>
    <xf numFmtId="0" fontId="0" fillId="0" borderId="0">
      <alignment/>
      <protection/>
    </xf>
    <xf numFmtId="0" fontId="0" fillId="0" borderId="0">
      <alignment/>
      <protection/>
    </xf>
    <xf numFmtId="203" fontId="61" fillId="0" borderId="0">
      <alignment/>
      <protection/>
    </xf>
    <xf numFmtId="203" fontId="61" fillId="0" borderId="0">
      <alignment/>
      <protection/>
    </xf>
    <xf numFmtId="0" fontId="61" fillId="0" borderId="0">
      <alignment/>
      <protection/>
    </xf>
    <xf numFmtId="0" fontId="0" fillId="0" borderId="0">
      <alignment/>
      <protection/>
    </xf>
    <xf numFmtId="203" fontId="0" fillId="0" borderId="0">
      <alignment/>
      <protection/>
    </xf>
    <xf numFmtId="203" fontId="61" fillId="0" borderId="0">
      <alignment/>
      <protection/>
    </xf>
    <xf numFmtId="203" fontId="61" fillId="0" borderId="0">
      <alignment/>
      <protection/>
    </xf>
    <xf numFmtId="0" fontId="0" fillId="25" borderId="8" applyNumberFormat="0" applyFont="0" applyAlignment="0" applyProtection="0"/>
    <xf numFmtId="0" fontId="75" fillId="26" borderId="0" applyNumberFormat="0" applyBorder="0" applyAlignment="0" applyProtection="0"/>
    <xf numFmtId="0" fontId="72"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0" fontId="76" fillId="0" borderId="10" applyNumberFormat="0" applyFill="0" applyAlignment="0" applyProtection="0"/>
    <xf numFmtId="0" fontId="77"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61" fillId="0" borderId="0" applyFont="0" applyFill="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184" fontId="4"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9" fillId="35" borderId="0" xfId="0" applyFont="1" applyFill="1" applyBorder="1" applyAlignment="1" applyProtection="1">
      <alignment horizontal="left" vertical="center"/>
      <protection/>
    </xf>
    <xf numFmtId="0" fontId="37" fillId="35" borderId="0" xfId="0" applyFont="1" applyFill="1" applyBorder="1" applyAlignment="1" applyProtection="1">
      <alignment horizontal="right" vertical="center" wrapText="1"/>
      <protection locked="0"/>
    </xf>
    <xf numFmtId="0" fontId="78" fillId="35" borderId="0" xfId="0" applyFont="1" applyFill="1" applyAlignment="1">
      <alignment vertical="center"/>
    </xf>
    <xf numFmtId="0" fontId="78"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NumberFormat="1" applyFill="1" applyAlignment="1">
      <alignment horizontal="center" vertical="center"/>
    </xf>
    <xf numFmtId="0" fontId="0" fillId="35" borderId="0" xfId="0" applyFill="1" applyAlignment="1">
      <alignment horizontal="center" vertical="center"/>
    </xf>
    <xf numFmtId="0" fontId="79" fillId="35" borderId="0" xfId="0" applyFont="1" applyFill="1" applyBorder="1" applyAlignment="1" applyProtection="1">
      <alignment horizontal="center" vertical="center"/>
      <protection locked="0"/>
    </xf>
    <xf numFmtId="1" fontId="12" fillId="35" borderId="0" xfId="69" applyNumberFormat="1" applyFont="1" applyFill="1" applyBorder="1" applyAlignment="1" applyProtection="1">
      <alignment horizontal="center" vertical="center"/>
      <protection locked="0"/>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7" fillId="35" borderId="0" xfId="0" applyFont="1" applyFill="1" applyBorder="1" applyAlignment="1" applyProtection="1">
      <alignment horizontal="right"/>
      <protection locked="0"/>
    </xf>
    <xf numFmtId="0" fontId="80" fillId="34" borderId="0" xfId="0" applyFont="1" applyFill="1" applyBorder="1" applyAlignment="1" applyProtection="1">
      <alignment horizontal="center"/>
      <protection locked="0"/>
    </xf>
    <xf numFmtId="0" fontId="37" fillId="35" borderId="0" xfId="0" applyFont="1" applyFill="1" applyBorder="1" applyAlignment="1" applyProtection="1">
      <alignment horizontal="right"/>
      <protection/>
    </xf>
    <xf numFmtId="179" fontId="81" fillId="36" borderId="11" xfId="44" applyFont="1" applyFill="1" applyBorder="1" applyAlignment="1" applyProtection="1">
      <alignment horizontal="center" vertical="center"/>
      <protection/>
    </xf>
    <xf numFmtId="4" fontId="81" fillId="36" borderId="11" xfId="0" applyNumberFormat="1" applyFont="1" applyFill="1" applyBorder="1" applyAlignment="1" applyProtection="1">
      <alignment horizontal="center" vertical="center" wrapText="1"/>
      <protection/>
    </xf>
    <xf numFmtId="0" fontId="81" fillId="36" borderId="11" xfId="0" applyFont="1" applyFill="1" applyBorder="1" applyAlignment="1" applyProtection="1">
      <alignment horizontal="center" vertical="center"/>
      <protection/>
    </xf>
    <xf numFmtId="3" fontId="81" fillId="36" borderId="11" xfId="0" applyNumberFormat="1" applyFont="1" applyFill="1" applyBorder="1" applyAlignment="1" applyProtection="1">
      <alignment horizontal="center" vertical="center" wrapText="1"/>
      <protection/>
    </xf>
    <xf numFmtId="0" fontId="80" fillId="34" borderId="0" xfId="0" applyFont="1" applyFill="1" applyBorder="1" applyAlignment="1" applyProtection="1">
      <alignment horizontal="center"/>
      <protection/>
    </xf>
    <xf numFmtId="0" fontId="9" fillId="35" borderId="0" xfId="0" applyFont="1" applyFill="1" applyBorder="1" applyAlignment="1" applyProtection="1">
      <alignment vertical="center"/>
      <protection/>
    </xf>
    <xf numFmtId="0" fontId="9" fillId="35" borderId="0" xfId="0" applyFont="1" applyFill="1" applyBorder="1" applyAlignment="1" applyProtection="1">
      <alignment horizontal="center" vertical="center"/>
      <protection/>
    </xf>
    <xf numFmtId="0" fontId="82" fillId="35" borderId="11" xfId="0" applyFont="1" applyFill="1" applyBorder="1" applyAlignment="1">
      <alignment horizontal="center" vertical="center"/>
    </xf>
    <xf numFmtId="0" fontId="82" fillId="35" borderId="0" xfId="0" applyFont="1" applyFill="1" applyBorder="1" applyAlignment="1" applyProtection="1">
      <alignment vertical="center"/>
      <protection/>
    </xf>
    <xf numFmtId="0" fontId="83" fillId="35" borderId="0" xfId="0" applyFont="1" applyFill="1" applyBorder="1" applyAlignment="1" applyProtection="1">
      <alignment horizontal="left" vertical="center"/>
      <protection/>
    </xf>
    <xf numFmtId="2" fontId="82" fillId="35" borderId="11" xfId="0" applyNumberFormat="1" applyFont="1" applyFill="1" applyBorder="1" applyAlignment="1" applyProtection="1">
      <alignment horizontal="center" vertical="center"/>
      <protection/>
    </xf>
    <xf numFmtId="0" fontId="82" fillId="35" borderId="0" xfId="0" applyFont="1" applyFill="1" applyBorder="1" applyAlignment="1" applyProtection="1">
      <alignment horizontal="left" vertical="center"/>
      <protection/>
    </xf>
    <xf numFmtId="1" fontId="37" fillId="35" borderId="0" xfId="0" applyNumberFormat="1" applyFont="1" applyFill="1" applyBorder="1" applyAlignment="1" applyProtection="1">
      <alignment horizontal="right" vertical="center"/>
      <protection/>
    </xf>
    <xf numFmtId="0" fontId="37" fillId="34" borderId="0" xfId="0" applyFont="1" applyFill="1" applyBorder="1" applyAlignment="1" applyProtection="1">
      <alignment horizontal="right" vertical="center"/>
      <protection/>
    </xf>
    <xf numFmtId="2" fontId="9" fillId="37" borderId="11"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protection/>
    </xf>
    <xf numFmtId="3" fontId="84" fillId="34" borderId="0" xfId="0" applyNumberFormat="1" applyFont="1" applyFill="1" applyBorder="1" applyAlignment="1" applyProtection="1">
      <alignment horizontal="right" vertical="center"/>
      <protection/>
    </xf>
    <xf numFmtId="0" fontId="81" fillId="36" borderId="12" xfId="0" applyFont="1" applyFill="1" applyBorder="1" applyAlignment="1">
      <alignment horizontal="center" vertical="center" wrapText="1"/>
    </xf>
    <xf numFmtId="0" fontId="47" fillId="35" borderId="0" xfId="0" applyFont="1" applyFill="1" applyBorder="1" applyAlignment="1" applyProtection="1">
      <alignment horizontal="right" vertical="center" wrapText="1"/>
      <protection locked="0"/>
    </xf>
    <xf numFmtId="0" fontId="48"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protection/>
    </xf>
    <xf numFmtId="0" fontId="37" fillId="35" borderId="0" xfId="0" applyFont="1" applyFill="1" applyBorder="1" applyAlignment="1" applyProtection="1">
      <alignment horizontal="right" vertical="center"/>
      <protection/>
    </xf>
    <xf numFmtId="0" fontId="49" fillId="35" borderId="0" xfId="0" applyFont="1" applyFill="1" applyBorder="1" applyAlignment="1" applyProtection="1">
      <alignment horizontal="right" vertical="center"/>
      <protection/>
    </xf>
    <xf numFmtId="0" fontId="50" fillId="35" borderId="0" xfId="0" applyNumberFormat="1" applyFont="1" applyFill="1" applyBorder="1" applyAlignment="1" applyProtection="1">
      <alignment horizontal="center" vertical="center"/>
      <protection locked="0"/>
    </xf>
    <xf numFmtId="0" fontId="37" fillId="35" borderId="0" xfId="0" applyFont="1" applyFill="1" applyBorder="1" applyAlignment="1" applyProtection="1">
      <alignment horizontal="center" vertical="center" wrapText="1"/>
      <protection locked="0"/>
    </xf>
    <xf numFmtId="0" fontId="37" fillId="35" borderId="0" xfId="0" applyFont="1" applyFill="1" applyBorder="1" applyAlignment="1" applyProtection="1">
      <alignment horizontal="left" vertical="center"/>
      <protection locked="0"/>
    </xf>
    <xf numFmtId="0" fontId="51" fillId="35" borderId="0" xfId="0" applyFont="1" applyFill="1" applyBorder="1" applyAlignment="1" applyProtection="1">
      <alignment horizontal="left" vertical="center" wrapText="1"/>
      <protection locked="0"/>
    </xf>
    <xf numFmtId="0" fontId="51" fillId="35" borderId="0" xfId="0" applyFont="1" applyFill="1" applyBorder="1" applyAlignment="1" applyProtection="1">
      <alignment horizontal="center" vertical="center" wrapText="1"/>
      <protection locked="0"/>
    </xf>
    <xf numFmtId="0" fontId="47" fillId="35" borderId="0" xfId="0" applyFont="1" applyFill="1" applyBorder="1" applyAlignment="1" applyProtection="1">
      <alignment horizontal="center" vertical="center" wrapText="1"/>
      <protection locked="0"/>
    </xf>
    <xf numFmtId="0" fontId="48" fillId="35" borderId="0"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85" fillId="35" borderId="0" xfId="0" applyFont="1" applyFill="1" applyBorder="1" applyAlignment="1" applyProtection="1">
      <alignment vertical="center"/>
      <protection/>
    </xf>
    <xf numFmtId="0" fontId="49" fillId="35" borderId="0" xfId="0" applyFont="1" applyFill="1" applyBorder="1" applyAlignment="1" applyProtection="1">
      <alignment vertical="center"/>
      <protection/>
    </xf>
    <xf numFmtId="0" fontId="86" fillId="35" borderId="0" xfId="0" applyFont="1" applyFill="1" applyBorder="1" applyAlignment="1" applyProtection="1">
      <alignment horizontal="left" vertical="center"/>
      <protection/>
    </xf>
    <xf numFmtId="14" fontId="9" fillId="35" borderId="0" xfId="0" applyNumberFormat="1" applyFont="1" applyFill="1" applyBorder="1" applyAlignment="1" applyProtection="1">
      <alignment horizontal="center" vertical="center"/>
      <protection/>
    </xf>
    <xf numFmtId="0" fontId="51" fillId="35" borderId="0" xfId="0" applyFont="1" applyFill="1" applyBorder="1" applyAlignment="1" applyProtection="1">
      <alignment horizontal="center" vertical="center"/>
      <protection/>
    </xf>
    <xf numFmtId="4" fontId="9" fillId="35" borderId="0" xfId="0" applyNumberFormat="1" applyFont="1" applyFill="1" applyBorder="1" applyAlignment="1" applyProtection="1">
      <alignment horizontal="center" vertical="center"/>
      <protection/>
    </xf>
    <xf numFmtId="4" fontId="51" fillId="35" borderId="0" xfId="0" applyNumberFormat="1" applyFont="1" applyFill="1" applyBorder="1" applyAlignment="1" applyProtection="1">
      <alignment horizontal="right" vertical="center"/>
      <protection/>
    </xf>
    <xf numFmtId="3" fontId="51"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9" fillId="35" borderId="0" xfId="0" applyNumberFormat="1" applyFont="1" applyFill="1" applyBorder="1" applyAlignment="1" applyProtection="1">
      <alignment horizontal="right" vertical="center"/>
      <protection/>
    </xf>
    <xf numFmtId="0" fontId="51" fillId="35" borderId="0" xfId="0"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2" fontId="81" fillId="36" borderId="11" xfId="0" applyNumberFormat="1" applyFont="1" applyFill="1" applyBorder="1" applyAlignment="1" applyProtection="1">
      <alignment horizontal="center" vertical="center"/>
      <protection/>
    </xf>
    <xf numFmtId="14" fontId="81" fillId="36" borderId="11" xfId="0" applyNumberFormat="1" applyFont="1" applyFill="1" applyBorder="1" applyAlignment="1" applyProtection="1">
      <alignment horizontal="center" vertical="center"/>
      <protection/>
    </xf>
    <xf numFmtId="0" fontId="81" fillId="36" borderId="13" xfId="0" applyFont="1" applyFill="1" applyBorder="1" applyAlignment="1" applyProtection="1">
      <alignment horizontal="center" vertical="center"/>
      <protection/>
    </xf>
    <xf numFmtId="0" fontId="80" fillId="36" borderId="14" xfId="0" applyNumberFormat="1" applyFont="1" applyFill="1" applyBorder="1" applyAlignment="1" applyProtection="1">
      <alignment horizontal="center" wrapText="1"/>
      <protection locked="0"/>
    </xf>
    <xf numFmtId="179" fontId="81" fillId="36" borderId="14" xfId="44" applyFont="1" applyFill="1" applyBorder="1" applyAlignment="1" applyProtection="1">
      <alignment horizontal="center"/>
      <protection locked="0"/>
    </xf>
    <xf numFmtId="0" fontId="80" fillId="36" borderId="14" xfId="0" applyNumberFormat="1" applyFont="1" applyFill="1" applyBorder="1" applyAlignment="1">
      <alignment horizontal="center" textRotation="90"/>
    </xf>
    <xf numFmtId="14" fontId="81" fillId="36" borderId="14" xfId="0" applyNumberFormat="1" applyFont="1" applyFill="1" applyBorder="1" applyAlignment="1" applyProtection="1">
      <alignment horizontal="center"/>
      <protection locked="0"/>
    </xf>
    <xf numFmtId="0" fontId="81" fillId="36" borderId="14" xfId="0" applyFont="1" applyFill="1" applyBorder="1" applyAlignment="1" applyProtection="1">
      <alignment horizontal="center"/>
      <protection locked="0"/>
    </xf>
    <xf numFmtId="3" fontId="81" fillId="36" borderId="14" xfId="0" applyNumberFormat="1" applyFont="1" applyFill="1" applyBorder="1" applyAlignment="1" applyProtection="1">
      <alignment horizontal="center"/>
      <protection locked="0"/>
    </xf>
    <xf numFmtId="2" fontId="80" fillId="36" borderId="15" xfId="0" applyNumberFormat="1" applyFont="1" applyFill="1" applyBorder="1" applyAlignment="1" applyProtection="1">
      <alignment horizontal="center" vertical="center"/>
      <protection/>
    </xf>
    <xf numFmtId="179" fontId="81" fillId="36" borderId="15" xfId="44" applyFont="1" applyFill="1" applyBorder="1" applyAlignment="1" applyProtection="1">
      <alignment horizontal="center" vertical="center"/>
      <protection/>
    </xf>
    <xf numFmtId="0" fontId="81" fillId="36" borderId="15" xfId="0" applyNumberFormat="1" applyFont="1" applyFill="1" applyBorder="1" applyAlignment="1" applyProtection="1">
      <alignment horizontal="center" vertical="center" textRotation="90"/>
      <protection locked="0"/>
    </xf>
    <xf numFmtId="4" fontId="81" fillId="36" borderId="15" xfId="0" applyNumberFormat="1" applyFont="1" applyFill="1" applyBorder="1" applyAlignment="1" applyProtection="1">
      <alignment horizontal="center" vertical="center" wrapText="1"/>
      <protection/>
    </xf>
    <xf numFmtId="14" fontId="81" fillId="36" borderId="15" xfId="0" applyNumberFormat="1" applyFont="1" applyFill="1" applyBorder="1" applyAlignment="1" applyProtection="1">
      <alignment horizontal="center" vertical="center" textRotation="90"/>
      <protection/>
    </xf>
    <xf numFmtId="0" fontId="81" fillId="36" borderId="15" xfId="0" applyFont="1" applyFill="1" applyBorder="1" applyAlignment="1" applyProtection="1">
      <alignment horizontal="center" vertical="center"/>
      <protection/>
    </xf>
    <xf numFmtId="3" fontId="81" fillId="36" borderId="15" xfId="0" applyNumberFormat="1" applyFont="1" applyFill="1" applyBorder="1" applyAlignment="1" applyProtection="1">
      <alignment horizontal="center" vertical="center" wrapText="1"/>
      <protection/>
    </xf>
    <xf numFmtId="4" fontId="81" fillId="38" borderId="15" xfId="0" applyNumberFormat="1" applyFont="1" applyFill="1" applyBorder="1" applyAlignment="1" applyProtection="1">
      <alignment horizontal="center" vertical="center" wrapText="1"/>
      <protection/>
    </xf>
    <xf numFmtId="3" fontId="81" fillId="38" borderId="15" xfId="0" applyNumberFormat="1" applyFont="1" applyFill="1" applyBorder="1" applyAlignment="1" applyProtection="1">
      <alignment horizontal="center" vertical="center" wrapText="1"/>
      <protection/>
    </xf>
    <xf numFmtId="3" fontId="81" fillId="38" borderId="15"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0" fontId="37" fillId="35" borderId="0" xfId="0" applyFont="1" applyFill="1" applyBorder="1" applyAlignment="1" applyProtection="1">
      <alignment horizontal="center" vertical="center"/>
      <protection locked="0"/>
    </xf>
    <xf numFmtId="0" fontId="81" fillId="36" borderId="15" xfId="0" applyNumberFormat="1" applyFont="1" applyFill="1" applyBorder="1" applyAlignment="1" applyProtection="1">
      <alignment horizontal="center" vertical="top" textRotation="90"/>
      <protection locked="0"/>
    </xf>
    <xf numFmtId="0" fontId="81" fillId="36" borderId="12" xfId="0" applyFont="1" applyFill="1" applyBorder="1" applyAlignment="1">
      <alignment horizontal="center" vertical="center" wrapText="1"/>
    </xf>
    <xf numFmtId="186" fontId="87" fillId="0" borderId="11" xfId="0" applyNumberFormat="1" applyFont="1" applyFill="1" applyBorder="1" applyAlignment="1">
      <alignment vertical="center"/>
    </xf>
    <xf numFmtId="0" fontId="87" fillId="0" borderId="11" xfId="0" applyFont="1" applyFill="1" applyBorder="1" applyAlignment="1">
      <alignment vertical="center"/>
    </xf>
    <xf numFmtId="0" fontId="88" fillId="0" borderId="11" xfId="0" applyNumberFormat="1" applyFont="1" applyFill="1" applyBorder="1" applyAlignment="1" applyProtection="1">
      <alignment horizontal="center" vertical="center"/>
      <protection/>
    </xf>
    <xf numFmtId="186" fontId="82" fillId="0" borderId="11" xfId="0" applyNumberFormat="1" applyFont="1" applyFill="1" applyBorder="1" applyAlignment="1">
      <alignment vertical="center"/>
    </xf>
    <xf numFmtId="14" fontId="82" fillId="0" borderId="11" xfId="0" applyNumberFormat="1" applyFont="1" applyFill="1" applyBorder="1" applyAlignment="1" applyProtection="1">
      <alignment horizontal="center" vertical="center"/>
      <protection/>
    </xf>
    <xf numFmtId="0" fontId="82" fillId="0" borderId="11" xfId="0" applyNumberFormat="1" applyFont="1" applyFill="1" applyBorder="1" applyAlignment="1" applyProtection="1">
      <alignment vertical="center"/>
      <protection/>
    </xf>
    <xf numFmtId="0" fontId="82" fillId="0" borderId="11" xfId="0" applyFont="1" applyFill="1" applyBorder="1" applyAlignment="1">
      <alignment horizontal="center" vertical="center"/>
    </xf>
    <xf numFmtId="0" fontId="82" fillId="0" borderId="11" xfId="0" applyFont="1" applyFill="1" applyBorder="1" applyAlignment="1" applyProtection="1">
      <alignment horizontal="center" vertical="center"/>
      <protection locked="0"/>
    </xf>
    <xf numFmtId="0" fontId="82" fillId="0" borderId="11" xfId="0" applyFont="1" applyFill="1" applyBorder="1" applyAlignment="1" applyProtection="1">
      <alignment horizontal="center" vertical="center"/>
      <protection/>
    </xf>
    <xf numFmtId="0" fontId="88" fillId="0" borderId="11" xfId="0" applyFont="1" applyFill="1" applyBorder="1" applyAlignment="1" applyProtection="1">
      <alignment horizontal="center" vertical="center"/>
      <protection/>
    </xf>
    <xf numFmtId="0" fontId="82" fillId="0" borderId="11" xfId="0" applyNumberFormat="1" applyFont="1" applyFill="1" applyBorder="1" applyAlignment="1" applyProtection="1">
      <alignment vertical="center"/>
      <protection locked="0"/>
    </xf>
    <xf numFmtId="14" fontId="82" fillId="0" borderId="11" xfId="0" applyNumberFormat="1" applyFont="1" applyFill="1" applyBorder="1" applyAlignment="1" applyProtection="1">
      <alignment horizontal="center" vertical="center"/>
      <protection locked="0"/>
    </xf>
    <xf numFmtId="1" fontId="82" fillId="0" borderId="11" xfId="0" applyNumberFormat="1" applyFont="1" applyFill="1" applyBorder="1" applyAlignment="1">
      <alignment horizontal="center" vertical="center"/>
    </xf>
    <xf numFmtId="4" fontId="82" fillId="0" borderId="11" xfId="46" applyNumberFormat="1" applyFont="1" applyFill="1" applyBorder="1" applyAlignment="1" applyProtection="1">
      <alignment horizontal="right" vertical="center"/>
      <protection locked="0"/>
    </xf>
    <xf numFmtId="3" fontId="82" fillId="0" borderId="11" xfId="46" applyNumberFormat="1" applyFont="1" applyFill="1" applyBorder="1" applyAlignment="1" applyProtection="1">
      <alignment horizontal="right" vertical="center"/>
      <protection locked="0"/>
    </xf>
    <xf numFmtId="2" fontId="88" fillId="0" borderId="11" xfId="0" applyNumberFormat="1" applyFont="1" applyFill="1" applyBorder="1" applyAlignment="1">
      <alignment horizontal="center" vertical="center"/>
    </xf>
    <xf numFmtId="186" fontId="89" fillId="0" borderId="11" xfId="0" applyNumberFormat="1" applyFont="1" applyFill="1" applyBorder="1" applyAlignment="1">
      <alignment vertical="center"/>
    </xf>
    <xf numFmtId="186" fontId="82" fillId="0" borderId="11" xfId="0" applyNumberFormat="1" applyFont="1" applyFill="1" applyBorder="1" applyAlignment="1">
      <alignment horizontal="center" vertical="center"/>
    </xf>
    <xf numFmtId="0" fontId="82" fillId="0" borderId="11" xfId="0" applyFont="1" applyFill="1" applyBorder="1" applyAlignment="1">
      <alignment vertical="center"/>
    </xf>
    <xf numFmtId="0" fontId="82" fillId="0" borderId="11" xfId="0" applyFont="1" applyFill="1" applyBorder="1" applyAlignment="1" applyProtection="1">
      <alignment vertical="center"/>
      <protection/>
    </xf>
    <xf numFmtId="0" fontId="90" fillId="0" borderId="11" xfId="0" applyFont="1" applyFill="1" applyBorder="1" applyAlignment="1">
      <alignment horizontal="center" vertical="center"/>
    </xf>
    <xf numFmtId="3" fontId="82" fillId="0" borderId="11" xfId="0" applyNumberFormat="1" applyFont="1" applyFill="1" applyBorder="1" applyAlignment="1">
      <alignment horizontal="center" vertical="center"/>
    </xf>
    <xf numFmtId="3" fontId="90" fillId="0" borderId="11" xfId="0" applyNumberFormat="1" applyFont="1" applyFill="1" applyBorder="1" applyAlignment="1">
      <alignment horizontal="center" vertical="center"/>
    </xf>
    <xf numFmtId="4" fontId="87" fillId="0" borderId="11" xfId="0" applyNumberFormat="1" applyFont="1" applyFill="1" applyBorder="1" applyAlignment="1">
      <alignment vertical="center"/>
    </xf>
    <xf numFmtId="3" fontId="87" fillId="0" borderId="11" xfId="0" applyNumberFormat="1" applyFont="1" applyFill="1" applyBorder="1" applyAlignment="1">
      <alignment vertical="center"/>
    </xf>
    <xf numFmtId="3" fontId="90" fillId="0" borderId="11" xfId="130" applyNumberFormat="1" applyFont="1" applyFill="1" applyBorder="1" applyAlignment="1" applyProtection="1">
      <alignment vertical="center"/>
      <protection/>
    </xf>
    <xf numFmtId="2" fontId="90" fillId="0" borderId="11" xfId="130" applyNumberFormat="1" applyFont="1" applyFill="1" applyBorder="1" applyAlignment="1" applyProtection="1">
      <alignment vertical="center"/>
      <protection/>
    </xf>
    <xf numFmtId="4" fontId="82" fillId="0" borderId="11" xfId="0" applyNumberFormat="1" applyFont="1" applyFill="1" applyBorder="1" applyAlignment="1">
      <alignment vertical="center"/>
    </xf>
    <xf numFmtId="3" fontId="82" fillId="0" borderId="11" xfId="0" applyNumberFormat="1" applyFont="1" applyFill="1" applyBorder="1" applyAlignment="1">
      <alignment vertical="center"/>
    </xf>
    <xf numFmtId="9" fontId="90" fillId="0" borderId="11" xfId="132" applyNumberFormat="1" applyFont="1" applyFill="1" applyBorder="1" applyAlignment="1" applyProtection="1">
      <alignment vertical="center"/>
      <protection/>
    </xf>
    <xf numFmtId="4" fontId="82" fillId="0" borderId="11" xfId="132" applyNumberFormat="1" applyFont="1" applyFill="1" applyBorder="1" applyAlignment="1" applyProtection="1">
      <alignment vertical="center"/>
      <protection/>
    </xf>
    <xf numFmtId="3" fontId="82" fillId="0" borderId="11" xfId="132" applyNumberFormat="1" applyFont="1" applyFill="1" applyBorder="1" applyAlignment="1" applyProtection="1">
      <alignment vertical="center"/>
      <protection/>
    </xf>
    <xf numFmtId="4" fontId="87" fillId="0" borderId="11" xfId="44" applyNumberFormat="1" applyFont="1" applyFill="1" applyBorder="1" applyAlignment="1" applyProtection="1">
      <alignment vertical="center"/>
      <protection locked="0"/>
    </xf>
    <xf numFmtId="185" fontId="82" fillId="0" borderId="11" xfId="0" applyNumberFormat="1" applyFont="1" applyFill="1" applyBorder="1" applyAlignment="1" applyProtection="1">
      <alignment horizontal="center" vertical="center"/>
      <protection/>
    </xf>
    <xf numFmtId="1" fontId="88" fillId="0" borderId="11" xfId="0" applyNumberFormat="1" applyFont="1" applyFill="1" applyBorder="1" applyAlignment="1">
      <alignment horizontal="center" vertical="center"/>
    </xf>
    <xf numFmtId="4" fontId="82" fillId="0" borderId="11" xfId="46" applyNumberFormat="1" applyFont="1" applyFill="1" applyBorder="1" applyAlignment="1">
      <alignment vertical="center"/>
    </xf>
    <xf numFmtId="3" fontId="82" fillId="0" borderId="11" xfId="46" applyNumberFormat="1" applyFont="1" applyFill="1" applyBorder="1" applyAlignment="1">
      <alignment vertical="center"/>
    </xf>
    <xf numFmtId="9" fontId="90" fillId="0" borderId="15" xfId="132" applyNumberFormat="1" applyFont="1" applyFill="1" applyBorder="1" applyAlignment="1" applyProtection="1">
      <alignment vertical="center"/>
      <protection/>
    </xf>
    <xf numFmtId="9" fontId="90" fillId="0" borderId="16" xfId="132" applyNumberFormat="1" applyFont="1" applyFill="1" applyBorder="1" applyAlignment="1" applyProtection="1">
      <alignment vertical="center"/>
      <protection/>
    </xf>
    <xf numFmtId="0" fontId="37" fillId="35" borderId="17" xfId="0" applyFont="1" applyFill="1" applyBorder="1" applyAlignment="1" applyProtection="1">
      <alignment horizontal="right" vertical="center"/>
      <protection/>
    </xf>
    <xf numFmtId="3" fontId="90" fillId="0" borderId="15" xfId="130" applyNumberFormat="1" applyFont="1" applyFill="1" applyBorder="1" applyAlignment="1" applyProtection="1">
      <alignment vertical="center"/>
      <protection/>
    </xf>
    <xf numFmtId="2" fontId="90" fillId="0" borderId="15" xfId="130" applyNumberFormat="1" applyFont="1" applyFill="1" applyBorder="1" applyAlignment="1" applyProtection="1">
      <alignment vertical="center"/>
      <protection/>
    </xf>
    <xf numFmtId="3" fontId="90" fillId="0" borderId="16" xfId="130" applyNumberFormat="1" applyFont="1" applyFill="1" applyBorder="1" applyAlignment="1" applyProtection="1">
      <alignment vertical="center"/>
      <protection/>
    </xf>
    <xf numFmtId="2" fontId="90" fillId="0" borderId="16" xfId="130" applyNumberFormat="1" applyFont="1" applyFill="1" applyBorder="1" applyAlignment="1" applyProtection="1">
      <alignment vertical="center"/>
      <protection/>
    </xf>
    <xf numFmtId="4" fontId="82" fillId="0" borderId="15" xfId="0" applyNumberFormat="1" applyFont="1" applyFill="1" applyBorder="1" applyAlignment="1">
      <alignment vertical="center"/>
    </xf>
    <xf numFmtId="4" fontId="82" fillId="0" borderId="16" xfId="0" applyNumberFormat="1" applyFont="1" applyFill="1" applyBorder="1" applyAlignment="1">
      <alignment vertical="center"/>
    </xf>
    <xf numFmtId="0" fontId="91" fillId="35" borderId="0" xfId="0" applyFont="1" applyFill="1" applyBorder="1" applyAlignment="1" applyProtection="1">
      <alignment vertical="center"/>
      <protection/>
    </xf>
    <xf numFmtId="0" fontId="91" fillId="35" borderId="0" xfId="0" applyFont="1" applyFill="1" applyBorder="1" applyAlignment="1" applyProtection="1">
      <alignment horizontal="left" vertical="center"/>
      <protection/>
    </xf>
    <xf numFmtId="0" fontId="92" fillId="34" borderId="0" xfId="0" applyFont="1" applyFill="1" applyBorder="1" applyAlignment="1" applyProtection="1">
      <alignment vertical="center"/>
      <protection/>
    </xf>
    <xf numFmtId="0" fontId="93" fillId="35" borderId="0" xfId="0" applyFont="1" applyFill="1" applyBorder="1" applyAlignment="1" applyProtection="1">
      <alignment horizontal="center" vertical="center"/>
      <protection/>
    </xf>
    <xf numFmtId="2" fontId="90" fillId="0" borderId="13" xfId="0" applyNumberFormat="1" applyFont="1" applyFill="1" applyBorder="1" applyAlignment="1" applyProtection="1">
      <alignment vertical="center"/>
      <protection/>
    </xf>
    <xf numFmtId="0" fontId="94" fillId="35" borderId="11" xfId="0" applyFont="1" applyFill="1" applyBorder="1" applyAlignment="1">
      <alignment horizontal="center"/>
    </xf>
    <xf numFmtId="0" fontId="95" fillId="0" borderId="11" xfId="0" applyFont="1" applyFill="1" applyBorder="1" applyAlignment="1" applyProtection="1">
      <alignment horizontal="center" vertical="center"/>
      <protection locked="0"/>
    </xf>
    <xf numFmtId="0" fontId="95" fillId="0" borderId="11" xfId="0" applyFont="1" applyFill="1" applyBorder="1" applyAlignment="1">
      <alignment horizontal="center" vertical="center"/>
    </xf>
    <xf numFmtId="4" fontId="87" fillId="0" borderId="11" xfId="44" applyNumberFormat="1" applyFont="1" applyFill="1" applyBorder="1" applyAlignment="1" applyProtection="1">
      <alignment vertical="center"/>
      <protection locked="0"/>
    </xf>
    <xf numFmtId="4" fontId="87" fillId="0" borderId="11" xfId="46" applyNumberFormat="1" applyFont="1" applyFill="1" applyBorder="1" applyAlignment="1" applyProtection="1">
      <alignment vertical="center"/>
      <protection locked="0"/>
    </xf>
    <xf numFmtId="4" fontId="87" fillId="0" borderId="15" xfId="44" applyNumberFormat="1" applyFont="1" applyFill="1" applyBorder="1" applyAlignment="1" applyProtection="1">
      <alignment vertical="center"/>
      <protection locked="0"/>
    </xf>
    <xf numFmtId="4" fontId="87" fillId="0" borderId="16" xfId="44" applyNumberFormat="1" applyFont="1" applyFill="1" applyBorder="1" applyAlignment="1" applyProtection="1">
      <alignment vertical="center"/>
      <protection locked="0"/>
    </xf>
    <xf numFmtId="3" fontId="87" fillId="0" borderId="15" xfId="44" applyNumberFormat="1" applyFont="1" applyFill="1" applyBorder="1" applyAlignment="1" applyProtection="1">
      <alignment vertical="center"/>
      <protection locked="0"/>
    </xf>
    <xf numFmtId="0" fontId="1" fillId="34" borderId="0" xfId="0" applyFont="1" applyFill="1" applyBorder="1" applyAlignment="1" applyProtection="1">
      <alignment horizontal="center" vertical="center"/>
      <protection/>
    </xf>
    <xf numFmtId="4" fontId="87" fillId="0" borderId="11" xfId="44" applyNumberFormat="1" applyFont="1" applyFill="1" applyBorder="1" applyAlignment="1" applyProtection="1">
      <alignment vertical="center"/>
      <protection locked="0"/>
    </xf>
    <xf numFmtId="3" fontId="87" fillId="0" borderId="11" xfId="44" applyNumberFormat="1" applyFont="1" applyFill="1" applyBorder="1" applyAlignment="1" applyProtection="1">
      <alignment vertical="center"/>
      <protection locked="0"/>
    </xf>
    <xf numFmtId="3" fontId="87" fillId="0" borderId="11" xfId="46" applyNumberFormat="1" applyFont="1" applyFill="1" applyBorder="1" applyAlignment="1" applyProtection="1">
      <alignment vertical="center"/>
      <protection locked="0"/>
    </xf>
    <xf numFmtId="4" fontId="82" fillId="0" borderId="11" xfId="46" applyNumberFormat="1" applyFont="1" applyFill="1" applyBorder="1" applyAlignment="1" applyProtection="1">
      <alignment vertical="center"/>
      <protection locked="0"/>
    </xf>
    <xf numFmtId="3" fontId="82" fillId="0" borderId="11" xfId="46" applyNumberFormat="1" applyFont="1" applyFill="1" applyBorder="1" applyAlignment="1" applyProtection="1">
      <alignment vertical="center"/>
      <protection locked="0"/>
    </xf>
    <xf numFmtId="4" fontId="82" fillId="0" borderId="11" xfId="44" applyNumberFormat="1" applyFont="1" applyFill="1" applyBorder="1" applyAlignment="1" applyProtection="1">
      <alignment vertical="center"/>
      <protection locked="0"/>
    </xf>
    <xf numFmtId="3" fontId="82" fillId="0" borderId="11" xfId="44" applyNumberFormat="1" applyFont="1" applyFill="1" applyBorder="1" applyAlignment="1" applyProtection="1">
      <alignment vertical="center"/>
      <protection locked="0"/>
    </xf>
    <xf numFmtId="4" fontId="82" fillId="0" borderId="11" xfId="44" applyNumberFormat="1" applyFont="1" applyFill="1" applyBorder="1" applyAlignment="1" applyProtection="1">
      <alignment horizontal="right" vertical="center"/>
      <protection locked="0"/>
    </xf>
    <xf numFmtId="3" fontId="82" fillId="0" borderId="11" xfId="44" applyNumberFormat="1" applyFont="1" applyFill="1" applyBorder="1" applyAlignment="1" applyProtection="1">
      <alignment horizontal="right" vertical="center"/>
      <protection locked="0"/>
    </xf>
    <xf numFmtId="4" fontId="82" fillId="0" borderId="11" xfId="67" applyNumberFormat="1" applyFont="1" applyFill="1" applyBorder="1" applyAlignment="1">
      <alignment vertical="center"/>
    </xf>
    <xf numFmtId="3" fontId="82" fillId="0" borderId="11" xfId="67" applyNumberFormat="1" applyFont="1" applyFill="1" applyBorder="1" applyAlignment="1">
      <alignment vertical="center"/>
    </xf>
    <xf numFmtId="2" fontId="80" fillId="0" borderId="0" xfId="0" applyNumberFormat="1" applyFont="1" applyFill="1" applyBorder="1" applyAlignment="1" applyProtection="1">
      <alignment vertical="center"/>
      <protection/>
    </xf>
    <xf numFmtId="186" fontId="83" fillId="0" borderId="0" xfId="44" applyNumberFormat="1" applyFont="1" applyFill="1" applyBorder="1" applyAlignment="1" applyProtection="1">
      <alignment/>
      <protection/>
    </xf>
    <xf numFmtId="179" fontId="81" fillId="0" borderId="0" xfId="44" applyFont="1" applyFill="1" applyBorder="1" applyAlignment="1" applyProtection="1">
      <alignment/>
      <protection/>
    </xf>
    <xf numFmtId="14" fontId="81" fillId="0" borderId="0" xfId="0" applyNumberFormat="1" applyFont="1" applyFill="1" applyBorder="1" applyAlignment="1" applyProtection="1">
      <alignment/>
      <protection/>
    </xf>
    <xf numFmtId="0" fontId="81" fillId="0" borderId="0" xfId="0" applyFont="1" applyFill="1" applyBorder="1" applyAlignment="1" applyProtection="1">
      <alignment/>
      <protection/>
    </xf>
    <xf numFmtId="0" fontId="81" fillId="0" borderId="0" xfId="0" applyFont="1" applyFill="1" applyBorder="1" applyAlignment="1" applyProtection="1">
      <alignment horizontal="center"/>
      <protection/>
    </xf>
    <xf numFmtId="4" fontId="81" fillId="0" borderId="0" xfId="0" applyNumberFormat="1" applyFont="1" applyFill="1" applyBorder="1" applyAlignment="1" applyProtection="1">
      <alignment vertical="center" wrapText="1"/>
      <protection/>
    </xf>
    <xf numFmtId="3" fontId="81" fillId="0" borderId="0" xfId="0" applyNumberFormat="1" applyFont="1" applyFill="1" applyBorder="1" applyAlignment="1" applyProtection="1">
      <alignment vertical="center" wrapText="1"/>
      <protection/>
    </xf>
    <xf numFmtId="0" fontId="93" fillId="0" borderId="0" xfId="0" applyFont="1" applyFill="1" applyBorder="1" applyAlignment="1" applyProtection="1">
      <alignment horizontal="center" vertical="center"/>
      <protection/>
    </xf>
    <xf numFmtId="0" fontId="82" fillId="0" borderId="15" xfId="0" applyNumberFormat="1" applyFont="1" applyFill="1" applyBorder="1" applyAlignment="1" applyProtection="1">
      <alignment vertical="center"/>
      <protection/>
    </xf>
    <xf numFmtId="0" fontId="82" fillId="0" borderId="15" xfId="0" applyFont="1" applyFill="1" applyBorder="1" applyAlignment="1" applyProtection="1">
      <alignment horizontal="center" vertical="center"/>
      <protection/>
    </xf>
    <xf numFmtId="2" fontId="90" fillId="0" borderId="12" xfId="0" applyNumberFormat="1" applyFont="1" applyFill="1" applyBorder="1" applyAlignment="1" applyProtection="1">
      <alignment vertical="center"/>
      <protection/>
    </xf>
    <xf numFmtId="0" fontId="94" fillId="35" borderId="15" xfId="0" applyFont="1" applyFill="1" applyBorder="1" applyAlignment="1">
      <alignment horizontal="center"/>
    </xf>
    <xf numFmtId="0" fontId="82" fillId="0" borderId="16" xfId="0" applyNumberFormat="1" applyFont="1" applyFill="1" applyBorder="1" applyAlignment="1" applyProtection="1">
      <alignment vertical="center"/>
      <protection/>
    </xf>
    <xf numFmtId="0" fontId="82" fillId="0" borderId="16" xfId="0" applyFont="1" applyFill="1" applyBorder="1" applyAlignment="1" applyProtection="1">
      <alignment horizontal="center" vertical="center"/>
      <protection/>
    </xf>
    <xf numFmtId="0" fontId="94" fillId="35" borderId="16" xfId="0" applyFont="1" applyFill="1" applyBorder="1" applyAlignment="1">
      <alignment horizontal="center"/>
    </xf>
    <xf numFmtId="9" fontId="90" fillId="0" borderId="11" xfId="132" applyNumberFormat="1" applyFont="1" applyFill="1" applyBorder="1" applyAlignment="1" applyProtection="1">
      <alignment horizontal="right" vertical="center"/>
      <protection/>
    </xf>
    <xf numFmtId="3" fontId="87" fillId="0" borderId="16" xfId="46" applyNumberFormat="1" applyFont="1" applyFill="1" applyBorder="1" applyAlignment="1" applyProtection="1">
      <alignment vertical="center"/>
      <protection locked="0"/>
    </xf>
    <xf numFmtId="0" fontId="95" fillId="0" borderId="15" xfId="0" applyFont="1" applyFill="1" applyBorder="1" applyAlignment="1">
      <alignment horizontal="center" vertical="center"/>
    </xf>
    <xf numFmtId="0" fontId="82" fillId="0" borderId="15" xfId="0" applyFont="1" applyFill="1" applyBorder="1" applyAlignment="1">
      <alignment horizontal="center" vertical="center"/>
    </xf>
    <xf numFmtId="186" fontId="87" fillId="0" borderId="15" xfId="0" applyNumberFormat="1" applyFont="1" applyFill="1" applyBorder="1" applyAlignment="1">
      <alignment vertical="center"/>
    </xf>
    <xf numFmtId="186" fontId="82" fillId="0" borderId="15" xfId="0" applyNumberFormat="1" applyFont="1" applyFill="1" applyBorder="1" applyAlignment="1">
      <alignment vertical="center"/>
    </xf>
    <xf numFmtId="14" fontId="82" fillId="0" borderId="15" xfId="0" applyNumberFormat="1" applyFont="1" applyFill="1" applyBorder="1" applyAlignment="1" applyProtection="1">
      <alignment horizontal="center" vertical="center"/>
      <protection/>
    </xf>
    <xf numFmtId="0" fontId="95" fillId="0" borderId="16" xfId="0" applyFont="1" applyFill="1" applyBorder="1" applyAlignment="1">
      <alignment horizontal="center" vertical="center"/>
    </xf>
    <xf numFmtId="0" fontId="11" fillId="35" borderId="0" xfId="0" applyFont="1" applyFill="1" applyBorder="1" applyAlignment="1" applyProtection="1">
      <alignment horizontal="left" vertical="center" wrapText="1"/>
      <protection locked="0"/>
    </xf>
    <xf numFmtId="0" fontId="80" fillId="34" borderId="0" xfId="0" applyFont="1" applyFill="1" applyBorder="1" applyAlignment="1" applyProtection="1">
      <alignment horizontal="left"/>
      <protection locked="0"/>
    </xf>
    <xf numFmtId="0" fontId="80" fillId="34" borderId="0" xfId="0" applyFont="1" applyFill="1" applyBorder="1" applyAlignment="1" applyProtection="1">
      <alignment horizontal="left"/>
      <protection/>
    </xf>
    <xf numFmtId="0" fontId="1" fillId="34" borderId="0" xfId="0" applyFont="1" applyFill="1" applyBorder="1" applyAlignment="1" applyProtection="1">
      <alignment horizontal="left" vertical="center"/>
      <protection/>
    </xf>
    <xf numFmtId="2" fontId="82" fillId="35" borderId="16" xfId="0" applyNumberFormat="1" applyFont="1" applyFill="1" applyBorder="1" applyAlignment="1" applyProtection="1">
      <alignment horizontal="center" vertical="center"/>
      <protection/>
    </xf>
    <xf numFmtId="4" fontId="82" fillId="0" borderId="16" xfId="46" applyNumberFormat="1" applyFont="1" applyFill="1" applyBorder="1" applyAlignment="1" applyProtection="1">
      <alignment vertical="center"/>
      <protection locked="0"/>
    </xf>
    <xf numFmtId="3" fontId="82" fillId="0" borderId="16" xfId="46" applyNumberFormat="1" applyFont="1" applyFill="1" applyBorder="1" applyAlignment="1" applyProtection="1">
      <alignment vertical="center"/>
      <protection locked="0"/>
    </xf>
    <xf numFmtId="2" fontId="90" fillId="0" borderId="18" xfId="0" applyNumberFormat="1" applyFont="1" applyFill="1" applyBorder="1" applyAlignment="1" applyProtection="1">
      <alignment vertical="center"/>
      <protection/>
    </xf>
    <xf numFmtId="2" fontId="9" fillId="37" borderId="15" xfId="0" applyNumberFormat="1" applyFont="1" applyFill="1" applyBorder="1" applyAlignment="1" applyProtection="1">
      <alignment horizontal="center" vertical="center"/>
      <protection/>
    </xf>
    <xf numFmtId="4" fontId="82" fillId="0" borderId="15" xfId="46" applyNumberFormat="1" applyFont="1" applyFill="1" applyBorder="1" applyAlignment="1" applyProtection="1">
      <alignment vertical="center"/>
      <protection locked="0"/>
    </xf>
    <xf numFmtId="3" fontId="82" fillId="0" borderId="15" xfId="46" applyNumberFormat="1" applyFont="1" applyFill="1" applyBorder="1" applyAlignment="1" applyProtection="1">
      <alignment vertical="center"/>
      <protection locked="0"/>
    </xf>
    <xf numFmtId="186" fontId="87" fillId="0" borderId="16" xfId="0" applyNumberFormat="1" applyFont="1" applyFill="1" applyBorder="1" applyAlignment="1">
      <alignment vertical="center"/>
    </xf>
    <xf numFmtId="186" fontId="82" fillId="0" borderId="16" xfId="0" applyNumberFormat="1" applyFont="1" applyFill="1" applyBorder="1" applyAlignment="1">
      <alignment vertical="center"/>
    </xf>
    <xf numFmtId="14" fontId="82" fillId="0" borderId="16" xfId="0" applyNumberFormat="1" applyFont="1" applyFill="1" applyBorder="1" applyAlignment="1" applyProtection="1">
      <alignment horizontal="center" vertical="center"/>
      <protection/>
    </xf>
    <xf numFmtId="0" fontId="82" fillId="0" borderId="16" xfId="0" applyFont="1" applyFill="1" applyBorder="1" applyAlignment="1">
      <alignment horizontal="center" vertical="center"/>
    </xf>
    <xf numFmtId="3" fontId="81" fillId="38" borderId="19" xfId="0" applyNumberFormat="1" applyFont="1" applyFill="1" applyBorder="1" applyAlignment="1" applyProtection="1">
      <alignment horizontal="center" vertical="center" wrapText="1"/>
      <protection/>
    </xf>
    <xf numFmtId="0" fontId="80" fillId="0" borderId="15" xfId="0" applyFont="1" applyBorder="1" applyAlignment="1">
      <alignment horizontal="center" vertical="center" wrapText="1"/>
    </xf>
    <xf numFmtId="0" fontId="59" fillId="35" borderId="0" xfId="0" applyNumberFormat="1" applyFont="1" applyFill="1" applyBorder="1" applyAlignment="1" applyProtection="1">
      <alignment horizontal="center" wrapText="1"/>
      <protection locked="0"/>
    </xf>
    <xf numFmtId="0" fontId="18" fillId="0" borderId="0" xfId="0" applyNumberFormat="1" applyFont="1" applyAlignment="1">
      <alignment horizontal="center" wrapText="1"/>
    </xf>
    <xf numFmtId="0" fontId="0" fillId="0" borderId="0" xfId="0" applyAlignment="1">
      <alignment horizontal="center" wrapText="1"/>
    </xf>
    <xf numFmtId="0" fontId="81" fillId="36" borderId="12" xfId="0" applyFont="1" applyFill="1" applyBorder="1" applyAlignment="1">
      <alignment horizontal="center" vertical="center" wrapText="1"/>
    </xf>
    <xf numFmtId="0" fontId="81" fillId="36" borderId="20" xfId="0" applyFont="1" applyFill="1" applyBorder="1" applyAlignment="1">
      <alignment horizontal="center" vertical="center" wrapText="1"/>
    </xf>
    <xf numFmtId="0" fontId="81" fillId="36" borderId="21" xfId="0" applyFont="1" applyFill="1" applyBorder="1" applyAlignment="1">
      <alignment horizontal="center" vertical="center" wrapText="1"/>
    </xf>
    <xf numFmtId="0" fontId="50"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Border="1" applyAlignment="1">
      <alignment vertical="center" wrapText="1"/>
    </xf>
    <xf numFmtId="0" fontId="60" fillId="0" borderId="20" xfId="0" applyNumberFormat="1" applyFont="1" applyFill="1" applyBorder="1" applyAlignment="1" applyProtection="1">
      <alignment horizontal="center" vertical="center" wrapText="1"/>
      <protection locked="0"/>
    </xf>
    <xf numFmtId="0" fontId="59" fillId="35" borderId="0" xfId="0" applyNumberFormat="1" applyFont="1" applyFill="1" applyBorder="1" applyAlignment="1" applyProtection="1">
      <alignment horizontal="right" vertical="center" wrapText="1"/>
      <protection locked="0"/>
    </xf>
    <xf numFmtId="0" fontId="18" fillId="0" borderId="0" xfId="0" applyNumberFormat="1" applyFont="1" applyBorder="1" applyAlignment="1">
      <alignment horizontal="right" wrapText="1"/>
    </xf>
    <xf numFmtId="0" fontId="0" fillId="0" borderId="0" xfId="0" applyBorder="1" applyAlignment="1">
      <alignment wrapText="1"/>
    </xf>
    <xf numFmtId="3" fontId="81" fillId="38" borderId="14" xfId="0" applyNumberFormat="1" applyFont="1" applyFill="1" applyBorder="1" applyAlignment="1" applyProtection="1">
      <alignment horizontal="center" vertical="center" wrapText="1"/>
      <protection/>
    </xf>
    <xf numFmtId="14" fontId="17" fillId="34" borderId="0" xfId="0" applyNumberFormat="1" applyFont="1" applyFill="1" applyBorder="1" applyAlignment="1" applyProtection="1">
      <alignment horizontal="left" vertical="center" wrapText="1"/>
      <protection/>
    </xf>
    <xf numFmtId="0" fontId="81" fillId="36" borderId="14" xfId="0" applyFont="1" applyFill="1" applyBorder="1" applyAlignment="1">
      <alignment horizontal="center" vertical="center" wrapText="1"/>
    </xf>
    <xf numFmtId="0" fontId="80" fillId="0" borderId="14" xfId="0" applyFont="1" applyBorder="1" applyAlignment="1">
      <alignment horizontal="center" wrapText="1"/>
    </xf>
    <xf numFmtId="0" fontId="1" fillId="35" borderId="0" xfId="0" applyFont="1" applyFill="1" applyAlignment="1">
      <alignment vertical="center" wrapText="1"/>
    </xf>
    <xf numFmtId="0" fontId="81" fillId="36" borderId="22" xfId="0" applyFont="1" applyFill="1" applyBorder="1" applyAlignment="1">
      <alignment horizontal="center" vertical="center" wrapText="1"/>
    </xf>
    <xf numFmtId="0" fontId="81" fillId="36" borderId="23" xfId="0" applyFont="1" applyFill="1" applyBorder="1" applyAlignment="1">
      <alignment horizontal="center" vertical="center" wrapText="1"/>
    </xf>
    <xf numFmtId="3" fontId="13" fillId="35" borderId="0" xfId="0" applyNumberFormat="1" applyFont="1" applyFill="1" applyBorder="1" applyAlignment="1" applyProtection="1">
      <alignment horizontal="right" vertical="center" wrapText="1"/>
      <protection locked="0"/>
    </xf>
    <xf numFmtId="0" fontId="14" fillId="35" borderId="0" xfId="0" applyFont="1" applyFill="1" applyAlignment="1" applyProtection="1">
      <alignment wrapText="1"/>
      <protection locked="0"/>
    </xf>
    <xf numFmtId="0" fontId="0" fillId="0" borderId="0" xfId="0" applyAlignment="1">
      <alignment wrapText="1"/>
    </xf>
    <xf numFmtId="0" fontId="15" fillId="35" borderId="0" xfId="0" applyFont="1" applyFill="1" applyAlignment="1">
      <alignment wrapText="1"/>
    </xf>
    <xf numFmtId="0" fontId="15" fillId="35" borderId="20" xfId="0" applyFont="1" applyFill="1" applyBorder="1" applyAlignment="1">
      <alignment wrapText="1"/>
    </xf>
    <xf numFmtId="0" fontId="0" fillId="0" borderId="20" xfId="0" applyBorder="1" applyAlignment="1">
      <alignment wrapText="1"/>
    </xf>
    <xf numFmtId="0" fontId="80" fillId="0" borderId="14" xfId="0" applyFont="1" applyBorder="1" applyAlignment="1">
      <alignment horizontal="center" vertical="center" wrapText="1"/>
    </xf>
    <xf numFmtId="0" fontId="81" fillId="38" borderId="14" xfId="0" applyFont="1" applyFill="1" applyBorder="1" applyAlignment="1">
      <alignment horizontal="center" vertical="center" wrapText="1"/>
    </xf>
    <xf numFmtId="0" fontId="60" fillId="35" borderId="20" xfId="0" applyNumberFormat="1" applyFont="1" applyFill="1" applyBorder="1" applyAlignment="1" applyProtection="1">
      <alignment horizontal="center" vertical="center" wrapText="1"/>
      <protection locked="0"/>
    </xf>
    <xf numFmtId="0" fontId="81" fillId="38" borderId="22" xfId="0" applyFont="1" applyFill="1" applyBorder="1" applyAlignment="1">
      <alignment horizontal="center" vertical="center" wrapText="1"/>
    </xf>
    <xf numFmtId="0" fontId="81" fillId="38" borderId="23" xfId="0" applyFont="1" applyFill="1" applyBorder="1" applyAlignment="1">
      <alignment horizontal="center" vertical="center" wrapText="1"/>
    </xf>
    <xf numFmtId="0" fontId="81" fillId="38" borderId="24"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3</xdr:row>
      <xdr:rowOff>85725</xdr:rowOff>
    </xdr:from>
    <xdr:to>
      <xdr:col>24</xdr:col>
      <xdr:colOff>9525</xdr:colOff>
      <xdr:row>3</xdr:row>
      <xdr:rowOff>85725</xdr:rowOff>
    </xdr:to>
    <xdr:sp fLocksText="0">
      <xdr:nvSpPr>
        <xdr:cNvPr id="1" name="Text Box 1"/>
        <xdr:cNvSpPr txBox="1">
          <a:spLocks noChangeArrowheads="1"/>
        </xdr:cNvSpPr>
      </xdr:nvSpPr>
      <xdr:spPr>
        <a:xfrm>
          <a:off x="7981950" y="542925"/>
          <a:ext cx="72771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57150</xdr:rowOff>
    </xdr:from>
    <xdr:to>
      <xdr:col>1</xdr:col>
      <xdr:colOff>200025</xdr:colOff>
      <xdr:row>1</xdr:row>
      <xdr:rowOff>104775</xdr:rowOff>
    </xdr:to>
    <xdr:pic>
      <xdr:nvPicPr>
        <xdr:cNvPr id="2" name="3 Resim" descr="Logo dik mini.jpg"/>
        <xdr:cNvPicPr preferRelativeResize="1">
          <a:picLocks noChangeAspect="1"/>
        </xdr:cNvPicPr>
      </xdr:nvPicPr>
      <xdr:blipFill>
        <a:blip r:embed="rId1"/>
        <a:stretch>
          <a:fillRect/>
        </a:stretch>
      </xdr:blipFill>
      <xdr:spPr>
        <a:xfrm>
          <a:off x="190500" y="57150"/>
          <a:ext cx="190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s>
</file>

<file path=xl/worksheets/sheet1.xml><?xml version="1.0" encoding="utf-8"?>
<worksheet xmlns="http://schemas.openxmlformats.org/spreadsheetml/2006/main" xmlns:r="http://schemas.openxmlformats.org/officeDocument/2006/relationships">
  <sheetPr>
    <tabColor theme="1"/>
  </sheetPr>
  <dimension ref="A1:CG1415"/>
  <sheetViews>
    <sheetView tabSelected="1" zoomScale="60" zoomScaleNormal="60" zoomScalePageLayoutView="0" workbookViewId="0" topLeftCell="A1">
      <selection activeCell="A4" sqref="A4"/>
    </sheetView>
  </sheetViews>
  <sheetFormatPr defaultColWidth="2.8515625" defaultRowHeight="12.75"/>
  <cols>
    <col min="1" max="1" width="2.7109375" style="56" customWidth="1"/>
    <col min="2" max="2" width="4.00390625" style="68" bestFit="1" customWidth="1"/>
    <col min="3" max="3" width="40.421875" style="65" bestFit="1" customWidth="1"/>
    <col min="4" max="4" width="39.140625" style="37" bestFit="1" customWidth="1"/>
    <col min="5" max="5" width="10.421875" style="69" bestFit="1" customWidth="1"/>
    <col min="6" max="6" width="15.421875" style="17" bestFit="1" customWidth="1"/>
    <col min="7" max="7" width="5.140625" style="38" bestFit="1" customWidth="1"/>
    <col min="8" max="8" width="4.8515625" style="70" bestFit="1" customWidth="1"/>
    <col min="9" max="9" width="5.421875" style="70" bestFit="1" customWidth="1"/>
    <col min="10" max="10" width="9.7109375" style="71" bestFit="1" customWidth="1"/>
    <col min="11" max="11" width="8.28125" style="72" bestFit="1" customWidth="1"/>
    <col min="12" max="12" width="8.7109375" style="73" bestFit="1" customWidth="1"/>
    <col min="13" max="13" width="8.7109375" style="74" bestFit="1" customWidth="1"/>
    <col min="14" max="14" width="9.7109375" style="71" bestFit="1" customWidth="1"/>
    <col min="15" max="15" width="7.7109375" style="72" bestFit="1" customWidth="1"/>
    <col min="16" max="16" width="9.7109375" style="71" bestFit="1" customWidth="1"/>
    <col min="17" max="17" width="8.28125" style="75" bestFit="1" customWidth="1"/>
    <col min="18" max="18" width="8.7109375" style="76" bestFit="1" customWidth="1"/>
    <col min="19" max="19" width="7.28125" style="149" bestFit="1" customWidth="1"/>
    <col min="20" max="16384" width="2.8515625" style="66" customWidth="1"/>
  </cols>
  <sheetData>
    <row r="1" spans="1:19" s="58" customFormat="1" ht="12.75">
      <c r="A1" s="18"/>
      <c r="B1" s="219" t="s">
        <v>20</v>
      </c>
      <c r="C1" s="219"/>
      <c r="D1" s="219"/>
      <c r="E1" s="57"/>
      <c r="F1" s="57"/>
      <c r="G1" s="57"/>
      <c r="H1" s="57"/>
      <c r="I1" s="57"/>
      <c r="J1" s="223" t="s">
        <v>182</v>
      </c>
      <c r="K1" s="224"/>
      <c r="L1" s="224"/>
      <c r="M1" s="224"/>
      <c r="N1" s="224"/>
      <c r="O1" s="224"/>
      <c r="P1" s="224"/>
      <c r="Q1" s="224"/>
      <c r="R1" s="224"/>
      <c r="S1" s="225"/>
    </row>
    <row r="2" spans="1:19" s="58" customFormat="1" ht="11.25">
      <c r="A2" s="18"/>
      <c r="B2" s="220" t="s">
        <v>5</v>
      </c>
      <c r="C2" s="221"/>
      <c r="D2" s="221"/>
      <c r="E2" s="59"/>
      <c r="F2" s="59"/>
      <c r="G2" s="98"/>
      <c r="H2" s="59"/>
      <c r="I2" s="59"/>
      <c r="J2" s="224"/>
      <c r="K2" s="224"/>
      <c r="L2" s="224"/>
      <c r="M2" s="224"/>
      <c r="N2" s="224"/>
      <c r="O2" s="224"/>
      <c r="P2" s="224"/>
      <c r="Q2" s="224"/>
      <c r="R2" s="224"/>
      <c r="S2" s="225"/>
    </row>
    <row r="3" spans="1:19" s="62" customFormat="1" ht="12">
      <c r="A3" s="52"/>
      <c r="B3" s="222" t="s">
        <v>181</v>
      </c>
      <c r="C3" s="222"/>
      <c r="D3" s="222"/>
      <c r="E3" s="60"/>
      <c r="F3" s="60"/>
      <c r="G3" s="61"/>
      <c r="H3" s="61"/>
      <c r="I3" s="61"/>
      <c r="J3" s="216" t="s">
        <v>71</v>
      </c>
      <c r="K3" s="217"/>
      <c r="L3" s="217"/>
      <c r="M3" s="218"/>
      <c r="N3" s="100" t="s">
        <v>70</v>
      </c>
      <c r="O3" s="51" t="s">
        <v>26</v>
      </c>
      <c r="P3" s="216" t="s">
        <v>29</v>
      </c>
      <c r="Q3" s="217"/>
      <c r="R3" s="218"/>
      <c r="S3" s="211" t="s">
        <v>88</v>
      </c>
    </row>
    <row r="4" spans="1:19" s="63" customFormat="1" ht="18">
      <c r="A4" s="53"/>
      <c r="B4" s="77"/>
      <c r="C4" s="32" t="s">
        <v>31</v>
      </c>
      <c r="D4" s="32" t="s">
        <v>43</v>
      </c>
      <c r="E4" s="78" t="s">
        <v>44</v>
      </c>
      <c r="F4" s="34" t="s">
        <v>45</v>
      </c>
      <c r="G4" s="34" t="s">
        <v>46</v>
      </c>
      <c r="H4" s="79" t="s">
        <v>49</v>
      </c>
      <c r="I4" s="79" t="s">
        <v>53</v>
      </c>
      <c r="J4" s="33" t="s">
        <v>65</v>
      </c>
      <c r="K4" s="35" t="s">
        <v>55</v>
      </c>
      <c r="L4" s="35" t="s">
        <v>56</v>
      </c>
      <c r="M4" s="35" t="s">
        <v>57</v>
      </c>
      <c r="N4" s="33" t="s">
        <v>54</v>
      </c>
      <c r="O4" s="35" t="s">
        <v>59</v>
      </c>
      <c r="P4" s="33" t="s">
        <v>54</v>
      </c>
      <c r="Q4" s="35" t="s">
        <v>55</v>
      </c>
      <c r="R4" s="35" t="s">
        <v>57</v>
      </c>
      <c r="S4" s="212"/>
    </row>
    <row r="5" spans="1:19" s="64" customFormat="1" ht="9">
      <c r="A5" s="54"/>
      <c r="B5" s="172"/>
      <c r="C5" s="173"/>
      <c r="D5" s="174"/>
      <c r="E5" s="175"/>
      <c r="F5" s="176"/>
      <c r="G5" s="177"/>
      <c r="H5" s="177"/>
      <c r="I5" s="177"/>
      <c r="J5" s="178"/>
      <c r="K5" s="179"/>
      <c r="L5" s="179"/>
      <c r="M5" s="178"/>
      <c r="N5" s="178"/>
      <c r="O5" s="179"/>
      <c r="P5" s="178"/>
      <c r="Q5" s="179"/>
      <c r="R5" s="178"/>
      <c r="S5" s="180"/>
    </row>
    <row r="6" spans="1:85" s="67" customFormat="1" ht="11.25">
      <c r="A6" s="55">
        <v>1</v>
      </c>
      <c r="B6" s="42"/>
      <c r="C6" s="101" t="s">
        <v>165</v>
      </c>
      <c r="D6" s="104" t="s">
        <v>165</v>
      </c>
      <c r="E6" s="105">
        <v>42342</v>
      </c>
      <c r="F6" s="106" t="s">
        <v>16</v>
      </c>
      <c r="G6" s="107">
        <v>362</v>
      </c>
      <c r="H6" s="154">
        <v>1242</v>
      </c>
      <c r="I6" s="109">
        <v>2</v>
      </c>
      <c r="J6" s="161">
        <v>13117328.52</v>
      </c>
      <c r="K6" s="162">
        <v>1097306</v>
      </c>
      <c r="L6" s="126">
        <v>883.4991948470209</v>
      </c>
      <c r="M6" s="127">
        <v>11.954120837760843</v>
      </c>
      <c r="N6" s="128">
        <v>16795440.73</v>
      </c>
      <c r="O6" s="130">
        <v>-0.21899468249321735</v>
      </c>
      <c r="P6" s="166">
        <v>38973470.73</v>
      </c>
      <c r="Q6" s="167">
        <v>3348318</v>
      </c>
      <c r="R6" s="151">
        <f aca="true" t="shared" si="0" ref="R6:R49">P6/Q6</f>
        <v>11.639716039515958</v>
      </c>
      <c r="S6" s="152">
        <v>1851</v>
      </c>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row>
    <row r="7" spans="1:85" s="67" customFormat="1" ht="11.25">
      <c r="A7" s="55">
        <v>2</v>
      </c>
      <c r="B7" s="42"/>
      <c r="C7" s="101" t="s">
        <v>134</v>
      </c>
      <c r="D7" s="104" t="s">
        <v>134</v>
      </c>
      <c r="E7" s="105">
        <v>42321</v>
      </c>
      <c r="F7" s="106" t="s">
        <v>16</v>
      </c>
      <c r="G7" s="107">
        <v>352</v>
      </c>
      <c r="H7" s="154">
        <v>323</v>
      </c>
      <c r="I7" s="109">
        <v>5</v>
      </c>
      <c r="J7" s="161">
        <v>607707.13</v>
      </c>
      <c r="K7" s="163">
        <v>49821</v>
      </c>
      <c r="L7" s="126">
        <v>154.24458204334366</v>
      </c>
      <c r="M7" s="127">
        <v>12.197810762529857</v>
      </c>
      <c r="N7" s="128">
        <v>906073.22</v>
      </c>
      <c r="O7" s="130">
        <v>-0.3292957825196511</v>
      </c>
      <c r="P7" s="166">
        <v>21216448.79</v>
      </c>
      <c r="Q7" s="167">
        <v>1772171</v>
      </c>
      <c r="R7" s="151">
        <f t="shared" si="0"/>
        <v>11.972009918907373</v>
      </c>
      <c r="S7" s="152">
        <v>1911</v>
      </c>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row>
    <row r="8" spans="1:85" s="67" customFormat="1" ht="11.25">
      <c r="A8" s="55">
        <v>3</v>
      </c>
      <c r="B8" s="39"/>
      <c r="C8" s="102" t="s">
        <v>140</v>
      </c>
      <c r="D8" s="111" t="s">
        <v>139</v>
      </c>
      <c r="E8" s="112">
        <v>42328</v>
      </c>
      <c r="F8" s="106" t="s">
        <v>15</v>
      </c>
      <c r="G8" s="113">
        <v>302</v>
      </c>
      <c r="H8" s="154">
        <v>308</v>
      </c>
      <c r="I8" s="109">
        <v>4</v>
      </c>
      <c r="J8" s="161">
        <v>599478.88</v>
      </c>
      <c r="K8" s="162">
        <v>45346</v>
      </c>
      <c r="L8" s="126">
        <v>147.22727272727272</v>
      </c>
      <c r="M8" s="127">
        <v>13.22010497066996</v>
      </c>
      <c r="N8" s="128">
        <v>868953.3799999999</v>
      </c>
      <c r="O8" s="130">
        <v>-0.31011387515403865</v>
      </c>
      <c r="P8" s="164">
        <v>9218467.54</v>
      </c>
      <c r="Q8" s="165">
        <v>705719</v>
      </c>
      <c r="R8" s="151">
        <f t="shared" si="0"/>
        <v>13.062518566171521</v>
      </c>
      <c r="S8" s="152">
        <v>2208</v>
      </c>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row>
    <row r="9" spans="1:85" s="67" customFormat="1" ht="11.25">
      <c r="A9" s="55">
        <v>4</v>
      </c>
      <c r="B9" s="46" t="s">
        <v>63</v>
      </c>
      <c r="C9" s="102" t="s">
        <v>173</v>
      </c>
      <c r="D9" s="111" t="s">
        <v>175</v>
      </c>
      <c r="E9" s="112">
        <v>42349</v>
      </c>
      <c r="F9" s="106" t="s">
        <v>15</v>
      </c>
      <c r="G9" s="113">
        <v>173</v>
      </c>
      <c r="H9" s="154">
        <v>173</v>
      </c>
      <c r="I9" s="109">
        <v>1</v>
      </c>
      <c r="J9" s="161">
        <v>330294.07999999996</v>
      </c>
      <c r="K9" s="163">
        <v>27180</v>
      </c>
      <c r="L9" s="126">
        <v>157.10982658959537</v>
      </c>
      <c r="M9" s="127">
        <v>12.152100073583515</v>
      </c>
      <c r="N9" s="128"/>
      <c r="O9" s="130"/>
      <c r="P9" s="164">
        <v>330294.08</v>
      </c>
      <c r="Q9" s="165">
        <v>27180</v>
      </c>
      <c r="R9" s="151">
        <f t="shared" si="0"/>
        <v>12.152100073583519</v>
      </c>
      <c r="S9" s="152">
        <v>2359</v>
      </c>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row>
    <row r="10" spans="1:85" s="67" customFormat="1" ht="11.25">
      <c r="A10" s="55">
        <v>5</v>
      </c>
      <c r="B10" s="46" t="s">
        <v>63</v>
      </c>
      <c r="C10" s="102" t="s">
        <v>179</v>
      </c>
      <c r="D10" s="111" t="s">
        <v>179</v>
      </c>
      <c r="E10" s="112">
        <v>42349</v>
      </c>
      <c r="F10" s="106" t="s">
        <v>3</v>
      </c>
      <c r="G10" s="113">
        <v>117</v>
      </c>
      <c r="H10" s="154">
        <v>147</v>
      </c>
      <c r="I10" s="109">
        <v>1</v>
      </c>
      <c r="J10" s="161">
        <v>317886</v>
      </c>
      <c r="K10" s="163">
        <v>23639</v>
      </c>
      <c r="L10" s="126">
        <v>160.8095238095238</v>
      </c>
      <c r="M10" s="127">
        <v>13.447523160878209</v>
      </c>
      <c r="N10" s="128"/>
      <c r="O10" s="130"/>
      <c r="P10" s="164">
        <v>317887</v>
      </c>
      <c r="Q10" s="165">
        <v>23639</v>
      </c>
      <c r="R10" s="151">
        <f t="shared" si="0"/>
        <v>13.44756546385211</v>
      </c>
      <c r="S10" s="152">
        <v>2250</v>
      </c>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row>
    <row r="11" spans="1:85" s="67" customFormat="1" ht="11.25">
      <c r="A11" s="55">
        <v>6</v>
      </c>
      <c r="B11" s="42"/>
      <c r="C11" s="102" t="s">
        <v>157</v>
      </c>
      <c r="D11" s="111" t="s">
        <v>156</v>
      </c>
      <c r="E11" s="112">
        <v>42335</v>
      </c>
      <c r="F11" s="106" t="s">
        <v>15</v>
      </c>
      <c r="G11" s="113">
        <v>137</v>
      </c>
      <c r="H11" s="154">
        <v>71</v>
      </c>
      <c r="I11" s="109">
        <v>3</v>
      </c>
      <c r="J11" s="161">
        <v>301316.15</v>
      </c>
      <c r="K11" s="162">
        <v>19977</v>
      </c>
      <c r="L11" s="126">
        <v>281.36619718309856</v>
      </c>
      <c r="M11" s="127">
        <v>15.083153126095011</v>
      </c>
      <c r="N11" s="128">
        <v>442061.6</v>
      </c>
      <c r="O11" s="130">
        <v>-0.318384247806188</v>
      </c>
      <c r="P11" s="164">
        <v>1978683.53</v>
      </c>
      <c r="Q11" s="165">
        <v>146630</v>
      </c>
      <c r="R11" s="151">
        <f t="shared" si="0"/>
        <v>13.494397667598719</v>
      </c>
      <c r="S11" s="152">
        <v>2158</v>
      </c>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row>
    <row r="12" spans="1:85" s="67" customFormat="1" ht="11.25">
      <c r="A12" s="55">
        <v>7</v>
      </c>
      <c r="B12" s="46" t="s">
        <v>63</v>
      </c>
      <c r="C12" s="102" t="s">
        <v>115</v>
      </c>
      <c r="D12" s="111" t="s">
        <v>176</v>
      </c>
      <c r="E12" s="112">
        <v>42349</v>
      </c>
      <c r="F12" s="106" t="s">
        <v>15</v>
      </c>
      <c r="G12" s="113">
        <v>92</v>
      </c>
      <c r="H12" s="154">
        <v>92</v>
      </c>
      <c r="I12" s="109">
        <v>1</v>
      </c>
      <c r="J12" s="161">
        <v>274858.66000000003</v>
      </c>
      <c r="K12" s="162">
        <v>20594</v>
      </c>
      <c r="L12" s="126">
        <v>223.84782608695653</v>
      </c>
      <c r="M12" s="127">
        <v>13.346540740021368</v>
      </c>
      <c r="N12" s="128"/>
      <c r="O12" s="130"/>
      <c r="P12" s="164">
        <v>274858.66000000003</v>
      </c>
      <c r="Q12" s="165">
        <v>20594</v>
      </c>
      <c r="R12" s="151">
        <f t="shared" si="0"/>
        <v>13.346540740021368</v>
      </c>
      <c r="S12" s="152">
        <v>2360</v>
      </c>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row>
    <row r="13" spans="1:85" s="67" customFormat="1" ht="11.25">
      <c r="A13" s="55">
        <v>8</v>
      </c>
      <c r="B13" s="46" t="s">
        <v>63</v>
      </c>
      <c r="C13" s="102" t="s">
        <v>177</v>
      </c>
      <c r="D13" s="111" t="s">
        <v>177</v>
      </c>
      <c r="E13" s="112">
        <v>42349</v>
      </c>
      <c r="F13" s="106" t="s">
        <v>4</v>
      </c>
      <c r="G13" s="113">
        <v>54</v>
      </c>
      <c r="H13" s="154">
        <v>54</v>
      </c>
      <c r="I13" s="109">
        <v>1</v>
      </c>
      <c r="J13" s="161">
        <v>200870</v>
      </c>
      <c r="K13" s="163">
        <v>12666</v>
      </c>
      <c r="L13" s="126">
        <v>234.55555555555554</v>
      </c>
      <c r="M13" s="127">
        <v>15.858992578556766</v>
      </c>
      <c r="N13" s="128"/>
      <c r="O13" s="130"/>
      <c r="P13" s="164">
        <v>200870</v>
      </c>
      <c r="Q13" s="165">
        <v>12666</v>
      </c>
      <c r="R13" s="151">
        <f t="shared" si="0"/>
        <v>15.858992578556766</v>
      </c>
      <c r="S13" s="152">
        <v>2361</v>
      </c>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row>
    <row r="14" spans="1:85" s="67" customFormat="1" ht="11.25">
      <c r="A14" s="55">
        <v>9</v>
      </c>
      <c r="B14" s="46" t="s">
        <v>63</v>
      </c>
      <c r="C14" s="101" t="s">
        <v>172</v>
      </c>
      <c r="D14" s="104" t="s">
        <v>172</v>
      </c>
      <c r="E14" s="105">
        <v>42349</v>
      </c>
      <c r="F14" s="106" t="s">
        <v>72</v>
      </c>
      <c r="G14" s="107">
        <v>100</v>
      </c>
      <c r="H14" s="154">
        <v>118</v>
      </c>
      <c r="I14" s="109">
        <v>1</v>
      </c>
      <c r="J14" s="161">
        <v>139526.12</v>
      </c>
      <c r="K14" s="163">
        <v>13481</v>
      </c>
      <c r="L14" s="126">
        <v>114.2457627118644</v>
      </c>
      <c r="M14" s="127">
        <v>10.349834582004302</v>
      </c>
      <c r="N14" s="128"/>
      <c r="O14" s="130"/>
      <c r="P14" s="166">
        <v>139526.12</v>
      </c>
      <c r="Q14" s="167">
        <v>13481</v>
      </c>
      <c r="R14" s="151">
        <f t="shared" si="0"/>
        <v>10.349834582004302</v>
      </c>
      <c r="S14" s="152">
        <v>2358</v>
      </c>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row>
    <row r="15" spans="1:85" s="67" customFormat="1" ht="11.25">
      <c r="A15" s="140">
        <v>10</v>
      </c>
      <c r="B15" s="200"/>
      <c r="C15" s="207" t="s">
        <v>160</v>
      </c>
      <c r="D15" s="208" t="s">
        <v>160</v>
      </c>
      <c r="E15" s="209">
        <v>42342</v>
      </c>
      <c r="F15" s="185" t="s">
        <v>12</v>
      </c>
      <c r="G15" s="210">
        <v>31</v>
      </c>
      <c r="H15" s="195">
        <v>25</v>
      </c>
      <c r="I15" s="186">
        <v>2</v>
      </c>
      <c r="J15" s="158">
        <v>126243.67</v>
      </c>
      <c r="K15" s="189">
        <v>7883</v>
      </c>
      <c r="L15" s="143">
        <v>315.32</v>
      </c>
      <c r="M15" s="144">
        <v>16.01467334771026</v>
      </c>
      <c r="N15" s="146">
        <v>165539.8</v>
      </c>
      <c r="O15" s="139">
        <v>-0.23738176559353094</v>
      </c>
      <c r="P15" s="201">
        <v>387432.66</v>
      </c>
      <c r="Q15" s="202">
        <v>25079</v>
      </c>
      <c r="R15" s="203">
        <f t="shared" si="0"/>
        <v>15.448489174209497</v>
      </c>
      <c r="S15" s="187">
        <v>2278</v>
      </c>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row>
    <row r="16" spans="1:85" s="67" customFormat="1" ht="11.25">
      <c r="A16" s="55">
        <v>11</v>
      </c>
      <c r="B16" s="204" t="s">
        <v>63</v>
      </c>
      <c r="C16" s="192" t="s">
        <v>169</v>
      </c>
      <c r="D16" s="193" t="s">
        <v>169</v>
      </c>
      <c r="E16" s="194">
        <v>42349</v>
      </c>
      <c r="F16" s="181" t="s">
        <v>12</v>
      </c>
      <c r="G16" s="191">
        <v>33</v>
      </c>
      <c r="H16" s="190">
        <v>33</v>
      </c>
      <c r="I16" s="182">
        <v>1</v>
      </c>
      <c r="J16" s="157">
        <v>113810.5</v>
      </c>
      <c r="K16" s="159">
        <v>8437</v>
      </c>
      <c r="L16" s="141">
        <v>255.66666666666666</v>
      </c>
      <c r="M16" s="142">
        <v>13.489451226739362</v>
      </c>
      <c r="N16" s="145"/>
      <c r="O16" s="138" t="s">
        <v>183</v>
      </c>
      <c r="P16" s="205">
        <v>118420.5</v>
      </c>
      <c r="Q16" s="206">
        <v>8886</v>
      </c>
      <c r="R16" s="183">
        <f t="shared" si="0"/>
        <v>13.326637407157326</v>
      </c>
      <c r="S16" s="184">
        <v>2067</v>
      </c>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row>
    <row r="17" spans="1:85" s="67" customFormat="1" ht="11.25">
      <c r="A17" s="55">
        <v>12</v>
      </c>
      <c r="B17" s="42"/>
      <c r="C17" s="102" t="s">
        <v>133</v>
      </c>
      <c r="D17" s="111" t="s">
        <v>133</v>
      </c>
      <c r="E17" s="112">
        <v>42314</v>
      </c>
      <c r="F17" s="106" t="s">
        <v>3</v>
      </c>
      <c r="G17" s="113">
        <v>276</v>
      </c>
      <c r="H17" s="154">
        <v>23</v>
      </c>
      <c r="I17" s="109">
        <v>6</v>
      </c>
      <c r="J17" s="161">
        <v>87600</v>
      </c>
      <c r="K17" s="163">
        <v>4845</v>
      </c>
      <c r="L17" s="126">
        <v>210.65217391304347</v>
      </c>
      <c r="M17" s="127">
        <v>18.08049535603715</v>
      </c>
      <c r="N17" s="128">
        <v>188470</v>
      </c>
      <c r="O17" s="130">
        <v>-0.5352045418368971</v>
      </c>
      <c r="P17" s="164">
        <v>8195670</v>
      </c>
      <c r="Q17" s="165">
        <v>611080</v>
      </c>
      <c r="R17" s="151">
        <f t="shared" si="0"/>
        <v>13.411779145120116</v>
      </c>
      <c r="S17" s="152">
        <v>1730</v>
      </c>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row>
    <row r="18" spans="1:85" s="67" customFormat="1" ht="11.25">
      <c r="A18" s="55">
        <v>13</v>
      </c>
      <c r="B18" s="42"/>
      <c r="C18" s="102" t="s">
        <v>110</v>
      </c>
      <c r="D18" s="111" t="s">
        <v>111</v>
      </c>
      <c r="E18" s="112">
        <v>42300</v>
      </c>
      <c r="F18" s="106" t="s">
        <v>3</v>
      </c>
      <c r="G18" s="113">
        <v>80</v>
      </c>
      <c r="H18" s="154">
        <v>33</v>
      </c>
      <c r="I18" s="109">
        <v>8</v>
      </c>
      <c r="J18" s="161">
        <v>79031</v>
      </c>
      <c r="K18" s="162">
        <v>5663</v>
      </c>
      <c r="L18" s="126">
        <v>171.6060606060606</v>
      </c>
      <c r="M18" s="127">
        <v>13.955677202895991</v>
      </c>
      <c r="N18" s="128">
        <v>109645</v>
      </c>
      <c r="O18" s="130">
        <v>-0.27921017830270417</v>
      </c>
      <c r="P18" s="164">
        <v>6272016</v>
      </c>
      <c r="Q18" s="165">
        <v>480303</v>
      </c>
      <c r="R18" s="151">
        <f t="shared" si="0"/>
        <v>13.058456849113997</v>
      </c>
      <c r="S18" s="152">
        <v>2110</v>
      </c>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row>
    <row r="19" spans="1:85" s="67" customFormat="1" ht="11.25">
      <c r="A19" s="55">
        <v>14</v>
      </c>
      <c r="B19" s="42"/>
      <c r="C19" s="102" t="s">
        <v>137</v>
      </c>
      <c r="D19" s="111" t="s">
        <v>138</v>
      </c>
      <c r="E19" s="112">
        <v>42321</v>
      </c>
      <c r="F19" s="106" t="s">
        <v>15</v>
      </c>
      <c r="G19" s="113">
        <v>250</v>
      </c>
      <c r="H19" s="154">
        <v>58</v>
      </c>
      <c r="I19" s="109">
        <v>5</v>
      </c>
      <c r="J19" s="161">
        <v>73663.66</v>
      </c>
      <c r="K19" s="163">
        <v>5835</v>
      </c>
      <c r="L19" s="126">
        <v>100.60344827586206</v>
      </c>
      <c r="M19" s="127">
        <v>12.624449014567267</v>
      </c>
      <c r="N19" s="128">
        <v>114821.38</v>
      </c>
      <c r="O19" s="130">
        <v>-0.35844996811569413</v>
      </c>
      <c r="P19" s="164">
        <v>1945048.37</v>
      </c>
      <c r="Q19" s="165">
        <v>155666</v>
      </c>
      <c r="R19" s="151">
        <f t="shared" si="0"/>
        <v>12.495010920817649</v>
      </c>
      <c r="S19" s="152">
        <v>2227</v>
      </c>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row>
    <row r="20" spans="1:85" s="67" customFormat="1" ht="11.25">
      <c r="A20" s="55">
        <v>15</v>
      </c>
      <c r="B20" s="42"/>
      <c r="C20" s="101" t="s">
        <v>146</v>
      </c>
      <c r="D20" s="104" t="s">
        <v>146</v>
      </c>
      <c r="E20" s="105">
        <v>42328</v>
      </c>
      <c r="F20" s="106" t="s">
        <v>16</v>
      </c>
      <c r="G20" s="107">
        <v>180</v>
      </c>
      <c r="H20" s="154">
        <v>80</v>
      </c>
      <c r="I20" s="109">
        <v>4</v>
      </c>
      <c r="J20" s="161">
        <v>73662.5</v>
      </c>
      <c r="K20" s="163">
        <v>6066</v>
      </c>
      <c r="L20" s="126">
        <v>75.825</v>
      </c>
      <c r="M20" s="127">
        <v>12.143504780745136</v>
      </c>
      <c r="N20" s="128">
        <v>182044.43</v>
      </c>
      <c r="O20" s="130">
        <v>-0.5953597701396302</v>
      </c>
      <c r="P20" s="166">
        <v>1404168.59</v>
      </c>
      <c r="Q20" s="167">
        <v>123061</v>
      </c>
      <c r="R20" s="151">
        <f t="shared" si="0"/>
        <v>11.41034600726469</v>
      </c>
      <c r="S20" s="152">
        <v>1290</v>
      </c>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row>
    <row r="21" spans="1:85" s="67" customFormat="1" ht="11.25">
      <c r="A21" s="55">
        <v>16</v>
      </c>
      <c r="B21" s="42"/>
      <c r="C21" s="101" t="s">
        <v>163</v>
      </c>
      <c r="D21" s="117" t="s">
        <v>163</v>
      </c>
      <c r="E21" s="105">
        <v>42342</v>
      </c>
      <c r="F21" s="106" t="s">
        <v>11</v>
      </c>
      <c r="G21" s="107">
        <v>14</v>
      </c>
      <c r="H21" s="154">
        <v>15</v>
      </c>
      <c r="I21" s="109">
        <v>2</v>
      </c>
      <c r="J21" s="161">
        <v>28665.5</v>
      </c>
      <c r="K21" s="162">
        <v>2511</v>
      </c>
      <c r="L21" s="126">
        <v>167.4</v>
      </c>
      <c r="M21" s="127">
        <v>11.415969733174034</v>
      </c>
      <c r="N21" s="128">
        <v>15288.5</v>
      </c>
      <c r="O21" s="130">
        <v>0.8749713837197893</v>
      </c>
      <c r="P21" s="166">
        <v>76509.1</v>
      </c>
      <c r="Q21" s="167">
        <v>6776</v>
      </c>
      <c r="R21" s="151">
        <f t="shared" si="0"/>
        <v>11.291189492325858</v>
      </c>
      <c r="S21" s="152">
        <v>2234</v>
      </c>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row>
    <row r="22" spans="1:85" s="67" customFormat="1" ht="11.25">
      <c r="A22" s="55">
        <v>17</v>
      </c>
      <c r="B22" s="42"/>
      <c r="C22" s="101" t="s">
        <v>141</v>
      </c>
      <c r="D22" s="104" t="s">
        <v>142</v>
      </c>
      <c r="E22" s="105">
        <v>42328</v>
      </c>
      <c r="F22" s="106" t="s">
        <v>2</v>
      </c>
      <c r="G22" s="107">
        <v>82</v>
      </c>
      <c r="H22" s="154">
        <v>11</v>
      </c>
      <c r="I22" s="109">
        <v>4</v>
      </c>
      <c r="J22" s="161">
        <v>13528</v>
      </c>
      <c r="K22" s="163">
        <v>969</v>
      </c>
      <c r="L22" s="126">
        <v>88.0909090909091</v>
      </c>
      <c r="M22" s="127">
        <v>13.96078431372549</v>
      </c>
      <c r="N22" s="128">
        <v>46059</v>
      </c>
      <c r="O22" s="130">
        <v>-0.7062897587876419</v>
      </c>
      <c r="P22" s="168">
        <v>599596.97</v>
      </c>
      <c r="Q22" s="169">
        <v>42086</v>
      </c>
      <c r="R22" s="151">
        <f t="shared" si="0"/>
        <v>14.246946015302</v>
      </c>
      <c r="S22" s="152">
        <v>2127</v>
      </c>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row>
    <row r="23" spans="1:85" s="67" customFormat="1" ht="11.25">
      <c r="A23" s="55">
        <v>18</v>
      </c>
      <c r="B23" s="42"/>
      <c r="C23" s="101" t="s">
        <v>152</v>
      </c>
      <c r="D23" s="104" t="s">
        <v>152</v>
      </c>
      <c r="E23" s="105">
        <v>42335</v>
      </c>
      <c r="F23" s="106" t="s">
        <v>16</v>
      </c>
      <c r="G23" s="107">
        <v>204</v>
      </c>
      <c r="H23" s="154">
        <v>22</v>
      </c>
      <c r="I23" s="109">
        <v>3</v>
      </c>
      <c r="J23" s="161">
        <v>12132.5</v>
      </c>
      <c r="K23" s="125">
        <v>1198</v>
      </c>
      <c r="L23" s="126">
        <v>54.45454545454545</v>
      </c>
      <c r="M23" s="127">
        <v>10.127295492487479</v>
      </c>
      <c r="N23" s="128">
        <v>121290.32</v>
      </c>
      <c r="O23" s="130">
        <v>-0.8999714074462002</v>
      </c>
      <c r="P23" s="166">
        <v>951174.13</v>
      </c>
      <c r="Q23" s="167">
        <v>85289</v>
      </c>
      <c r="R23" s="151">
        <f t="shared" si="0"/>
        <v>11.152365838502034</v>
      </c>
      <c r="S23" s="152">
        <v>1774</v>
      </c>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row>
    <row r="24" spans="1:85" s="67" customFormat="1" ht="11.25">
      <c r="A24" s="55">
        <v>19</v>
      </c>
      <c r="B24" s="39"/>
      <c r="C24" s="102" t="s">
        <v>120</v>
      </c>
      <c r="D24" s="111" t="s">
        <v>121</v>
      </c>
      <c r="E24" s="112">
        <v>42307</v>
      </c>
      <c r="F24" s="106" t="s">
        <v>15</v>
      </c>
      <c r="G24" s="113">
        <v>55</v>
      </c>
      <c r="H24" s="154">
        <v>1</v>
      </c>
      <c r="I24" s="109">
        <v>7</v>
      </c>
      <c r="J24" s="161">
        <v>5859</v>
      </c>
      <c r="K24" s="162">
        <v>277</v>
      </c>
      <c r="L24" s="126">
        <v>277</v>
      </c>
      <c r="M24" s="127">
        <v>21.15162454873646</v>
      </c>
      <c r="N24" s="128">
        <v>6139</v>
      </c>
      <c r="O24" s="130">
        <v>-0.04561003420752566</v>
      </c>
      <c r="P24" s="164">
        <v>701689.73</v>
      </c>
      <c r="Q24" s="165">
        <v>43740</v>
      </c>
      <c r="R24" s="151">
        <f t="shared" si="0"/>
        <v>16.04228920896205</v>
      </c>
      <c r="S24" s="152">
        <v>2187</v>
      </c>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row>
    <row r="25" spans="1:85" s="67" customFormat="1" ht="11.25">
      <c r="A25" s="55">
        <v>20</v>
      </c>
      <c r="B25" s="42"/>
      <c r="C25" s="101" t="s">
        <v>123</v>
      </c>
      <c r="D25" s="104" t="s">
        <v>125</v>
      </c>
      <c r="E25" s="105">
        <v>42314</v>
      </c>
      <c r="F25" s="106" t="s">
        <v>12</v>
      </c>
      <c r="G25" s="107">
        <v>33</v>
      </c>
      <c r="H25" s="154">
        <v>2</v>
      </c>
      <c r="I25" s="109">
        <v>6</v>
      </c>
      <c r="J25" s="161">
        <v>5660</v>
      </c>
      <c r="K25" s="163">
        <v>168</v>
      </c>
      <c r="L25" s="126">
        <v>84</v>
      </c>
      <c r="M25" s="127">
        <v>33.69047619047619</v>
      </c>
      <c r="N25" s="128">
        <v>9161.5</v>
      </c>
      <c r="O25" s="130">
        <v>-0.38219723844348635</v>
      </c>
      <c r="P25" s="164">
        <v>434427.2</v>
      </c>
      <c r="Q25" s="165">
        <v>26814</v>
      </c>
      <c r="R25" s="151">
        <f t="shared" si="0"/>
        <v>16.201506675617214</v>
      </c>
      <c r="S25" s="152">
        <v>2348</v>
      </c>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row>
    <row r="26" spans="1:85" s="67" customFormat="1" ht="11.25">
      <c r="A26" s="55">
        <v>21</v>
      </c>
      <c r="B26" s="42"/>
      <c r="C26" s="101" t="s">
        <v>168</v>
      </c>
      <c r="D26" s="104" t="s">
        <v>168</v>
      </c>
      <c r="E26" s="105">
        <v>42342</v>
      </c>
      <c r="F26" s="106" t="s">
        <v>68</v>
      </c>
      <c r="G26" s="107">
        <v>17</v>
      </c>
      <c r="H26" s="154">
        <v>6</v>
      </c>
      <c r="I26" s="109">
        <v>2</v>
      </c>
      <c r="J26" s="161">
        <v>5395</v>
      </c>
      <c r="K26" s="162">
        <v>336</v>
      </c>
      <c r="L26" s="126">
        <v>56</v>
      </c>
      <c r="M26" s="127">
        <v>16.05654761904762</v>
      </c>
      <c r="N26" s="128">
        <v>24691</v>
      </c>
      <c r="O26" s="130">
        <v>-0.7814993317403103</v>
      </c>
      <c r="P26" s="166">
        <v>64357.35</v>
      </c>
      <c r="Q26" s="167">
        <v>4146</v>
      </c>
      <c r="R26" s="151">
        <f t="shared" si="0"/>
        <v>15.522756874095514</v>
      </c>
      <c r="S26" s="152">
        <v>1956</v>
      </c>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row>
    <row r="27" spans="1:85" s="67" customFormat="1" ht="11.25">
      <c r="A27" s="55">
        <v>22</v>
      </c>
      <c r="B27" s="42"/>
      <c r="C27" s="101" t="s">
        <v>161</v>
      </c>
      <c r="D27" s="104" t="s">
        <v>162</v>
      </c>
      <c r="E27" s="105">
        <v>42342</v>
      </c>
      <c r="F27" s="106" t="s">
        <v>12</v>
      </c>
      <c r="G27" s="107">
        <v>10</v>
      </c>
      <c r="H27" s="154">
        <v>7</v>
      </c>
      <c r="I27" s="109">
        <v>2</v>
      </c>
      <c r="J27" s="161">
        <v>4450.5</v>
      </c>
      <c r="K27" s="162">
        <v>326</v>
      </c>
      <c r="L27" s="126">
        <v>46.57142857142857</v>
      </c>
      <c r="M27" s="127">
        <v>13.651840490797547</v>
      </c>
      <c r="N27" s="128">
        <v>14076</v>
      </c>
      <c r="O27" s="130">
        <v>-0.6838235294117647</v>
      </c>
      <c r="P27" s="164">
        <v>26350</v>
      </c>
      <c r="Q27" s="165">
        <v>1664</v>
      </c>
      <c r="R27" s="151">
        <f t="shared" si="0"/>
        <v>15.835336538461538</v>
      </c>
      <c r="S27" s="152">
        <v>2339</v>
      </c>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row>
    <row r="28" spans="1:85" s="67" customFormat="1" ht="11.25">
      <c r="A28" s="55">
        <v>23</v>
      </c>
      <c r="B28" s="42"/>
      <c r="C28" s="102" t="s">
        <v>114</v>
      </c>
      <c r="D28" s="111" t="s">
        <v>116</v>
      </c>
      <c r="E28" s="112">
        <v>42300</v>
      </c>
      <c r="F28" s="106" t="s">
        <v>15</v>
      </c>
      <c r="G28" s="113">
        <v>222</v>
      </c>
      <c r="H28" s="154">
        <v>2</v>
      </c>
      <c r="I28" s="109">
        <v>8</v>
      </c>
      <c r="J28" s="161">
        <v>4064.5</v>
      </c>
      <c r="K28" s="162">
        <v>348</v>
      </c>
      <c r="L28" s="126">
        <v>174</v>
      </c>
      <c r="M28" s="127">
        <v>11.679597701149426</v>
      </c>
      <c r="N28" s="128">
        <v>3231</v>
      </c>
      <c r="O28" s="130">
        <v>0.25796966883317857</v>
      </c>
      <c r="P28" s="164">
        <v>4691995.27</v>
      </c>
      <c r="Q28" s="165">
        <v>410445</v>
      </c>
      <c r="R28" s="151">
        <f t="shared" si="0"/>
        <v>11.43148356052577</v>
      </c>
      <c r="S28" s="152">
        <v>1869</v>
      </c>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row>
    <row r="29" spans="1:85" s="67" customFormat="1" ht="11.25">
      <c r="A29" s="55">
        <v>24</v>
      </c>
      <c r="B29" s="42"/>
      <c r="C29" s="101" t="s">
        <v>99</v>
      </c>
      <c r="D29" s="104" t="s">
        <v>101</v>
      </c>
      <c r="E29" s="105">
        <v>42270</v>
      </c>
      <c r="F29" s="106" t="s">
        <v>16</v>
      </c>
      <c r="G29" s="107">
        <v>173</v>
      </c>
      <c r="H29" s="153">
        <v>4</v>
      </c>
      <c r="I29" s="109">
        <v>12</v>
      </c>
      <c r="J29" s="161">
        <v>3701</v>
      </c>
      <c r="K29" s="163">
        <v>537</v>
      </c>
      <c r="L29" s="126">
        <v>134.25</v>
      </c>
      <c r="M29" s="127">
        <v>6.8919925512104285</v>
      </c>
      <c r="N29" s="128">
        <v>649.5</v>
      </c>
      <c r="O29" s="130">
        <v>4.698229407236336</v>
      </c>
      <c r="P29" s="166">
        <v>4107071.68</v>
      </c>
      <c r="Q29" s="167">
        <v>322262</v>
      </c>
      <c r="R29" s="151">
        <f t="shared" si="0"/>
        <v>12.744511236199118</v>
      </c>
      <c r="S29" s="152">
        <v>1279</v>
      </c>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row>
    <row r="30" spans="1:85" s="67" customFormat="1" ht="11.25">
      <c r="A30" s="55">
        <v>25</v>
      </c>
      <c r="B30" s="42"/>
      <c r="C30" s="101" t="s">
        <v>148</v>
      </c>
      <c r="D30" s="104" t="s">
        <v>148</v>
      </c>
      <c r="E30" s="105">
        <v>42328</v>
      </c>
      <c r="F30" s="106" t="s">
        <v>12</v>
      </c>
      <c r="G30" s="107">
        <v>124</v>
      </c>
      <c r="H30" s="154">
        <v>13</v>
      </c>
      <c r="I30" s="109">
        <v>4</v>
      </c>
      <c r="J30" s="161">
        <v>3400</v>
      </c>
      <c r="K30" s="163">
        <v>396</v>
      </c>
      <c r="L30" s="126">
        <v>30.46153846153846</v>
      </c>
      <c r="M30" s="127">
        <v>8.585858585858587</v>
      </c>
      <c r="N30" s="128">
        <v>48220</v>
      </c>
      <c r="O30" s="130">
        <v>-0.9294898382413936</v>
      </c>
      <c r="P30" s="164">
        <v>672810.54</v>
      </c>
      <c r="Q30" s="165">
        <v>63190</v>
      </c>
      <c r="R30" s="151">
        <f t="shared" si="0"/>
        <v>10.647421110935275</v>
      </c>
      <c r="S30" s="152">
        <v>2351</v>
      </c>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row>
    <row r="31" spans="1:85" s="67" customFormat="1" ht="11.25">
      <c r="A31" s="55">
        <v>26</v>
      </c>
      <c r="B31" s="42"/>
      <c r="C31" s="101" t="s">
        <v>126</v>
      </c>
      <c r="D31" s="104" t="s">
        <v>126</v>
      </c>
      <c r="E31" s="105">
        <v>42314</v>
      </c>
      <c r="F31" s="106" t="s">
        <v>12</v>
      </c>
      <c r="G31" s="107">
        <v>25</v>
      </c>
      <c r="H31" s="154">
        <v>3</v>
      </c>
      <c r="I31" s="109">
        <v>6</v>
      </c>
      <c r="J31" s="161">
        <v>3232</v>
      </c>
      <c r="K31" s="162">
        <v>238</v>
      </c>
      <c r="L31" s="126">
        <v>79.33333333333333</v>
      </c>
      <c r="M31" s="127">
        <v>13.579831932773109</v>
      </c>
      <c r="N31" s="128">
        <v>4838</v>
      </c>
      <c r="O31" s="130">
        <v>-0.33195535345183963</v>
      </c>
      <c r="P31" s="164">
        <v>185579.63</v>
      </c>
      <c r="Q31" s="165">
        <v>16139</v>
      </c>
      <c r="R31" s="151">
        <f t="shared" si="0"/>
        <v>11.498830782576368</v>
      </c>
      <c r="S31" s="152">
        <v>2333</v>
      </c>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row>
    <row r="32" spans="1:85" s="67" customFormat="1" ht="11.25">
      <c r="A32" s="55">
        <v>27</v>
      </c>
      <c r="B32" s="42"/>
      <c r="C32" s="101" t="s">
        <v>106</v>
      </c>
      <c r="D32" s="104" t="s">
        <v>107</v>
      </c>
      <c r="E32" s="105">
        <v>42293</v>
      </c>
      <c r="F32" s="106" t="s">
        <v>12</v>
      </c>
      <c r="G32" s="107">
        <v>125</v>
      </c>
      <c r="H32" s="154">
        <v>3</v>
      </c>
      <c r="I32" s="109">
        <v>9</v>
      </c>
      <c r="J32" s="161">
        <v>2540</v>
      </c>
      <c r="K32" s="163">
        <v>470</v>
      </c>
      <c r="L32" s="126">
        <v>156.66666666666666</v>
      </c>
      <c r="M32" s="127">
        <v>5.404255319148936</v>
      </c>
      <c r="N32" s="128">
        <v>1188</v>
      </c>
      <c r="O32" s="130">
        <v>1.138047138047138</v>
      </c>
      <c r="P32" s="164">
        <v>414944.89</v>
      </c>
      <c r="Q32" s="165">
        <v>36254</v>
      </c>
      <c r="R32" s="151">
        <f t="shared" si="0"/>
        <v>11.445492635295416</v>
      </c>
      <c r="S32" s="152">
        <v>2325</v>
      </c>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row>
    <row r="33" spans="1:85" s="67" customFormat="1" ht="11.25">
      <c r="A33" s="55">
        <v>28</v>
      </c>
      <c r="B33" s="39"/>
      <c r="C33" s="102" t="s">
        <v>103</v>
      </c>
      <c r="D33" s="111" t="s">
        <v>104</v>
      </c>
      <c r="E33" s="112">
        <v>42279</v>
      </c>
      <c r="F33" s="106" t="s">
        <v>15</v>
      </c>
      <c r="G33" s="113">
        <v>212</v>
      </c>
      <c r="H33" s="154">
        <v>1</v>
      </c>
      <c r="I33" s="109">
        <v>11</v>
      </c>
      <c r="J33" s="161">
        <v>2535</v>
      </c>
      <c r="K33" s="162">
        <v>179</v>
      </c>
      <c r="L33" s="126">
        <v>179</v>
      </c>
      <c r="M33" s="127">
        <v>14.162011173184357</v>
      </c>
      <c r="N33" s="128">
        <v>6848.5</v>
      </c>
      <c r="O33" s="130">
        <v>-0.6298459516682485</v>
      </c>
      <c r="P33" s="164">
        <v>7998686.04</v>
      </c>
      <c r="Q33" s="165">
        <v>561062</v>
      </c>
      <c r="R33" s="151">
        <f t="shared" si="0"/>
        <v>14.256331813596358</v>
      </c>
      <c r="S33" s="152">
        <v>2030</v>
      </c>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row>
    <row r="34" spans="1:85" s="67" customFormat="1" ht="11.25">
      <c r="A34" s="55">
        <v>29</v>
      </c>
      <c r="B34" s="42"/>
      <c r="C34" s="101" t="s">
        <v>92</v>
      </c>
      <c r="D34" s="104" t="s">
        <v>90</v>
      </c>
      <c r="E34" s="105">
        <v>42237</v>
      </c>
      <c r="F34" s="106" t="s">
        <v>72</v>
      </c>
      <c r="G34" s="107">
        <v>3</v>
      </c>
      <c r="H34" s="154">
        <v>3</v>
      </c>
      <c r="I34" s="109">
        <v>13</v>
      </c>
      <c r="J34" s="161">
        <v>2273</v>
      </c>
      <c r="K34" s="162">
        <v>155</v>
      </c>
      <c r="L34" s="126">
        <v>51.666666666666664</v>
      </c>
      <c r="M34" s="127">
        <v>14.664516129032258</v>
      </c>
      <c r="N34" s="128">
        <v>636</v>
      </c>
      <c r="O34" s="130">
        <v>2.5738993710691824</v>
      </c>
      <c r="P34" s="166">
        <v>521411.78</v>
      </c>
      <c r="Q34" s="167">
        <v>44531</v>
      </c>
      <c r="R34" s="151">
        <f t="shared" si="0"/>
        <v>11.708961846803351</v>
      </c>
      <c r="S34" s="152">
        <v>2210</v>
      </c>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row>
    <row r="35" spans="1:85" s="67" customFormat="1" ht="11.25">
      <c r="A35" s="55">
        <v>30</v>
      </c>
      <c r="B35" s="42"/>
      <c r="C35" s="101" t="s">
        <v>105</v>
      </c>
      <c r="D35" s="104" t="s">
        <v>105</v>
      </c>
      <c r="E35" s="105">
        <v>41733</v>
      </c>
      <c r="F35" s="106" t="s">
        <v>14</v>
      </c>
      <c r="G35" s="107">
        <v>284</v>
      </c>
      <c r="H35" s="153">
        <v>5</v>
      </c>
      <c r="I35" s="109">
        <v>10</v>
      </c>
      <c r="J35" s="161">
        <v>1930.5</v>
      </c>
      <c r="K35" s="163">
        <v>187</v>
      </c>
      <c r="L35" s="126">
        <v>37.4</v>
      </c>
      <c r="M35" s="127">
        <v>10.323529411764707</v>
      </c>
      <c r="N35" s="128">
        <v>12590</v>
      </c>
      <c r="O35" s="130">
        <v>-0.8466640190627482</v>
      </c>
      <c r="P35" s="166">
        <v>8091458.07</v>
      </c>
      <c r="Q35" s="167">
        <v>717917</v>
      </c>
      <c r="R35" s="151">
        <f t="shared" si="0"/>
        <v>11.270743094257414</v>
      </c>
      <c r="S35" s="152">
        <v>2301</v>
      </c>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row>
    <row r="36" spans="1:85" s="67" customFormat="1" ht="11.25">
      <c r="A36" s="55">
        <v>31</v>
      </c>
      <c r="B36" s="42"/>
      <c r="C36" s="101" t="s">
        <v>129</v>
      </c>
      <c r="D36" s="104" t="s">
        <v>129</v>
      </c>
      <c r="E36" s="105">
        <v>42314</v>
      </c>
      <c r="F36" s="106" t="s">
        <v>16</v>
      </c>
      <c r="G36" s="107">
        <v>167</v>
      </c>
      <c r="H36" s="154">
        <v>2</v>
      </c>
      <c r="I36" s="109">
        <v>6</v>
      </c>
      <c r="J36" s="161">
        <v>1540.5</v>
      </c>
      <c r="K36" s="162">
        <v>203</v>
      </c>
      <c r="L36" s="126">
        <v>101.5</v>
      </c>
      <c r="M36" s="127">
        <v>7.588669950738916</v>
      </c>
      <c r="N36" s="128">
        <v>2234</v>
      </c>
      <c r="O36" s="130">
        <v>-0.3104297224709042</v>
      </c>
      <c r="P36" s="166">
        <v>951196.61</v>
      </c>
      <c r="Q36" s="167">
        <v>89743</v>
      </c>
      <c r="R36" s="151">
        <f t="shared" si="0"/>
        <v>10.599117591344172</v>
      </c>
      <c r="S36" s="152">
        <v>1831</v>
      </c>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row>
    <row r="37" spans="1:85" s="67" customFormat="1" ht="11.25">
      <c r="A37" s="55">
        <v>32</v>
      </c>
      <c r="B37" s="42"/>
      <c r="C37" s="101" t="s">
        <v>117</v>
      </c>
      <c r="D37" s="104" t="s">
        <v>118</v>
      </c>
      <c r="E37" s="105">
        <v>42307</v>
      </c>
      <c r="F37" s="106" t="s">
        <v>12</v>
      </c>
      <c r="G37" s="107">
        <v>115</v>
      </c>
      <c r="H37" s="154">
        <v>5</v>
      </c>
      <c r="I37" s="109">
        <v>7</v>
      </c>
      <c r="J37" s="161">
        <v>611</v>
      </c>
      <c r="K37" s="162">
        <v>70</v>
      </c>
      <c r="L37" s="126">
        <v>14</v>
      </c>
      <c r="M37" s="127">
        <v>8.728571428571428</v>
      </c>
      <c r="N37" s="128">
        <v>2189.8</v>
      </c>
      <c r="O37" s="130">
        <v>-0.7209790848479314</v>
      </c>
      <c r="P37" s="164">
        <v>218774.49</v>
      </c>
      <c r="Q37" s="165">
        <v>24184</v>
      </c>
      <c r="R37" s="151">
        <f t="shared" si="0"/>
        <v>9.046249173006947</v>
      </c>
      <c r="S37" s="152">
        <v>2334</v>
      </c>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row>
    <row r="38" spans="1:85" s="67" customFormat="1" ht="11.25">
      <c r="A38" s="55">
        <v>33</v>
      </c>
      <c r="B38" s="42"/>
      <c r="C38" s="101" t="s">
        <v>150</v>
      </c>
      <c r="D38" s="117" t="s">
        <v>151</v>
      </c>
      <c r="E38" s="105">
        <v>42335</v>
      </c>
      <c r="F38" s="106" t="s">
        <v>11</v>
      </c>
      <c r="G38" s="107">
        <v>12</v>
      </c>
      <c r="H38" s="154">
        <v>3</v>
      </c>
      <c r="I38" s="109">
        <v>3</v>
      </c>
      <c r="J38" s="161">
        <v>540</v>
      </c>
      <c r="K38" s="163">
        <v>40</v>
      </c>
      <c r="L38" s="126">
        <v>13.333333333333334</v>
      </c>
      <c r="M38" s="127">
        <v>13.5</v>
      </c>
      <c r="N38" s="128">
        <v>4625</v>
      </c>
      <c r="O38" s="130">
        <v>-0.8832432432432432</v>
      </c>
      <c r="P38" s="166">
        <v>26123.5</v>
      </c>
      <c r="Q38" s="167">
        <v>2114</v>
      </c>
      <c r="R38" s="151">
        <f t="shared" si="0"/>
        <v>12.357379375591297</v>
      </c>
      <c r="S38" s="152">
        <v>2261</v>
      </c>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row>
    <row r="39" spans="1:85" s="67" customFormat="1" ht="11.25">
      <c r="A39" s="55">
        <v>34</v>
      </c>
      <c r="B39" s="46" t="s">
        <v>63</v>
      </c>
      <c r="C39" s="101" t="s">
        <v>170</v>
      </c>
      <c r="D39" s="104" t="s">
        <v>170</v>
      </c>
      <c r="E39" s="105">
        <v>42349</v>
      </c>
      <c r="F39" s="106" t="s">
        <v>171</v>
      </c>
      <c r="G39" s="107">
        <v>1</v>
      </c>
      <c r="H39" s="154">
        <v>1</v>
      </c>
      <c r="I39" s="109">
        <v>1</v>
      </c>
      <c r="J39" s="161">
        <v>416</v>
      </c>
      <c r="K39" s="162">
        <v>50</v>
      </c>
      <c r="L39" s="126">
        <v>50</v>
      </c>
      <c r="M39" s="127">
        <v>8.32</v>
      </c>
      <c r="N39" s="128"/>
      <c r="O39" s="130"/>
      <c r="P39" s="164">
        <v>416</v>
      </c>
      <c r="Q39" s="165">
        <v>50</v>
      </c>
      <c r="R39" s="151">
        <f t="shared" si="0"/>
        <v>8.32</v>
      </c>
      <c r="S39" s="152">
        <v>2353</v>
      </c>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row>
    <row r="40" spans="1:85" s="67" customFormat="1" ht="11.25">
      <c r="A40" s="55">
        <v>35</v>
      </c>
      <c r="B40" s="42"/>
      <c r="C40" s="102" t="s">
        <v>158</v>
      </c>
      <c r="D40" s="111" t="s">
        <v>159</v>
      </c>
      <c r="E40" s="112">
        <v>42335</v>
      </c>
      <c r="F40" s="106" t="s">
        <v>3</v>
      </c>
      <c r="G40" s="113">
        <v>50</v>
      </c>
      <c r="H40" s="154">
        <v>1</v>
      </c>
      <c r="I40" s="109">
        <v>3</v>
      </c>
      <c r="J40" s="161">
        <v>367</v>
      </c>
      <c r="K40" s="162">
        <v>45</v>
      </c>
      <c r="L40" s="126">
        <v>45</v>
      </c>
      <c r="M40" s="127">
        <v>8.155555555555555</v>
      </c>
      <c r="N40" s="128">
        <v>33258</v>
      </c>
      <c r="O40" s="130">
        <v>-0.9889650610379458</v>
      </c>
      <c r="P40" s="164">
        <v>266175</v>
      </c>
      <c r="Q40" s="165">
        <v>18798</v>
      </c>
      <c r="R40" s="151">
        <f t="shared" si="0"/>
        <v>14.159751037344398</v>
      </c>
      <c r="S40" s="152">
        <v>2089</v>
      </c>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row>
    <row r="41" spans="1:85" s="67" customFormat="1" ht="11.25">
      <c r="A41" s="55">
        <v>36</v>
      </c>
      <c r="B41" s="42"/>
      <c r="C41" s="101" t="s">
        <v>154</v>
      </c>
      <c r="D41" s="104" t="s">
        <v>154</v>
      </c>
      <c r="E41" s="105">
        <v>42335</v>
      </c>
      <c r="F41" s="106" t="s">
        <v>13</v>
      </c>
      <c r="G41" s="107">
        <v>55</v>
      </c>
      <c r="H41" s="154">
        <v>6</v>
      </c>
      <c r="I41" s="109">
        <v>3</v>
      </c>
      <c r="J41" s="161">
        <v>361</v>
      </c>
      <c r="K41" s="162">
        <v>42</v>
      </c>
      <c r="L41" s="126">
        <v>7</v>
      </c>
      <c r="M41" s="127">
        <v>8.595238095238095</v>
      </c>
      <c r="N41" s="128">
        <v>2698</v>
      </c>
      <c r="O41" s="130">
        <v>-0.8661971830985915</v>
      </c>
      <c r="P41" s="170">
        <v>33047</v>
      </c>
      <c r="Q41" s="171">
        <v>3177</v>
      </c>
      <c r="R41" s="151">
        <f t="shared" si="0"/>
        <v>10.401951526597419</v>
      </c>
      <c r="S41" s="152">
        <v>2259</v>
      </c>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row>
    <row r="42" spans="1:85" s="67" customFormat="1" ht="11.25">
      <c r="A42" s="55">
        <v>37</v>
      </c>
      <c r="B42" s="42"/>
      <c r="C42" s="102" t="s">
        <v>143</v>
      </c>
      <c r="D42" s="111" t="s">
        <v>144</v>
      </c>
      <c r="E42" s="112">
        <v>42328</v>
      </c>
      <c r="F42" s="106" t="s">
        <v>4</v>
      </c>
      <c r="G42" s="113">
        <v>82</v>
      </c>
      <c r="H42" s="154">
        <v>1</v>
      </c>
      <c r="I42" s="109">
        <v>4</v>
      </c>
      <c r="J42" s="161">
        <v>322</v>
      </c>
      <c r="K42" s="162">
        <v>35</v>
      </c>
      <c r="L42" s="126">
        <v>35</v>
      </c>
      <c r="M42" s="127">
        <v>9.2</v>
      </c>
      <c r="N42" s="128">
        <v>10753</v>
      </c>
      <c r="O42" s="130">
        <v>-0.9700548684088162</v>
      </c>
      <c r="P42" s="164">
        <v>494313</v>
      </c>
      <c r="Q42" s="165">
        <v>36680</v>
      </c>
      <c r="R42" s="151">
        <f t="shared" si="0"/>
        <v>13.476363140676117</v>
      </c>
      <c r="S42" s="152">
        <v>2206</v>
      </c>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row>
    <row r="43" spans="1:85" s="67" customFormat="1" ht="11.25">
      <c r="A43" s="55">
        <v>38</v>
      </c>
      <c r="B43" s="42"/>
      <c r="C43" s="102" t="s">
        <v>17</v>
      </c>
      <c r="D43" s="111" t="s">
        <v>18</v>
      </c>
      <c r="E43" s="112">
        <v>41971</v>
      </c>
      <c r="F43" s="106" t="s">
        <v>15</v>
      </c>
      <c r="G43" s="113">
        <v>217</v>
      </c>
      <c r="H43" s="154">
        <v>1</v>
      </c>
      <c r="I43" s="109">
        <v>45</v>
      </c>
      <c r="J43" s="161">
        <v>300</v>
      </c>
      <c r="K43" s="162">
        <v>25</v>
      </c>
      <c r="L43" s="126">
        <v>25</v>
      </c>
      <c r="M43" s="127">
        <v>12</v>
      </c>
      <c r="N43" s="128">
        <v>298.25</v>
      </c>
      <c r="O43" s="130">
        <v>0.00586756077116513</v>
      </c>
      <c r="P43" s="164">
        <v>5143815.18</v>
      </c>
      <c r="Q43" s="165">
        <v>452386</v>
      </c>
      <c r="R43" s="151">
        <f t="shared" si="0"/>
        <v>11.370411949087725</v>
      </c>
      <c r="S43" s="152">
        <v>1874</v>
      </c>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row>
    <row r="44" spans="1:85" s="67" customFormat="1" ht="11.25">
      <c r="A44" s="55">
        <v>39</v>
      </c>
      <c r="B44" s="42"/>
      <c r="C44" s="101" t="s">
        <v>108</v>
      </c>
      <c r="D44" s="104" t="s">
        <v>108</v>
      </c>
      <c r="E44" s="105">
        <v>42293</v>
      </c>
      <c r="F44" s="106" t="s">
        <v>14</v>
      </c>
      <c r="G44" s="107">
        <v>46</v>
      </c>
      <c r="H44" s="154">
        <v>2</v>
      </c>
      <c r="I44" s="109">
        <v>6</v>
      </c>
      <c r="J44" s="161">
        <v>280</v>
      </c>
      <c r="K44" s="162">
        <v>32</v>
      </c>
      <c r="L44" s="126">
        <v>16</v>
      </c>
      <c r="M44" s="127">
        <v>8.75</v>
      </c>
      <c r="N44" s="128">
        <v>56</v>
      </c>
      <c r="O44" s="130">
        <v>4</v>
      </c>
      <c r="P44" s="168">
        <v>136424.1</v>
      </c>
      <c r="Q44" s="169">
        <v>13477</v>
      </c>
      <c r="R44" s="151">
        <f t="shared" si="0"/>
        <v>10.1227350300512</v>
      </c>
      <c r="S44" s="152">
        <v>934</v>
      </c>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row>
    <row r="45" spans="1:85" s="67" customFormat="1" ht="11.25">
      <c r="A45" s="55">
        <v>40</v>
      </c>
      <c r="B45" s="42"/>
      <c r="C45" s="101" t="s">
        <v>112</v>
      </c>
      <c r="D45" s="104" t="s">
        <v>112</v>
      </c>
      <c r="E45" s="105">
        <v>42300</v>
      </c>
      <c r="F45" s="106" t="s">
        <v>2</v>
      </c>
      <c r="G45" s="107">
        <v>100</v>
      </c>
      <c r="H45" s="154">
        <v>1</v>
      </c>
      <c r="I45" s="109">
        <v>8</v>
      </c>
      <c r="J45" s="161">
        <v>160</v>
      </c>
      <c r="K45" s="162">
        <v>22</v>
      </c>
      <c r="L45" s="126">
        <v>22</v>
      </c>
      <c r="M45" s="127">
        <v>7.2727272727272725</v>
      </c>
      <c r="N45" s="128">
        <v>272</v>
      </c>
      <c r="O45" s="130">
        <v>-0.4117647058823529</v>
      </c>
      <c r="P45" s="168">
        <v>182641.12</v>
      </c>
      <c r="Q45" s="169">
        <v>18452</v>
      </c>
      <c r="R45" s="151">
        <f t="shared" si="0"/>
        <v>9.898174723607196</v>
      </c>
      <c r="S45" s="152">
        <v>2182</v>
      </c>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row>
    <row r="46" spans="1:85" s="67" customFormat="1" ht="11.25">
      <c r="A46" s="55">
        <v>41</v>
      </c>
      <c r="B46" s="42"/>
      <c r="C46" s="101" t="s">
        <v>96</v>
      </c>
      <c r="D46" s="104" t="s">
        <v>97</v>
      </c>
      <c r="E46" s="105">
        <v>42258</v>
      </c>
      <c r="F46" s="106" t="s">
        <v>13</v>
      </c>
      <c r="G46" s="107">
        <v>65</v>
      </c>
      <c r="H46" s="154">
        <v>1</v>
      </c>
      <c r="I46" s="109">
        <v>12</v>
      </c>
      <c r="J46" s="161">
        <v>74</v>
      </c>
      <c r="K46" s="162">
        <v>10</v>
      </c>
      <c r="L46" s="126">
        <v>10</v>
      </c>
      <c r="M46" s="127">
        <v>7.4</v>
      </c>
      <c r="N46" s="128">
        <v>51</v>
      </c>
      <c r="O46" s="130">
        <v>0.45098039215686275</v>
      </c>
      <c r="P46" s="164">
        <v>39096</v>
      </c>
      <c r="Q46" s="165">
        <v>3712</v>
      </c>
      <c r="R46" s="151">
        <f t="shared" si="0"/>
        <v>10.532327586206897</v>
      </c>
      <c r="S46" s="152">
        <v>2242</v>
      </c>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row>
    <row r="47" spans="1:85" s="67" customFormat="1" ht="11.25">
      <c r="A47" s="55">
        <v>42</v>
      </c>
      <c r="B47" s="42"/>
      <c r="C47" s="101" t="s">
        <v>130</v>
      </c>
      <c r="D47" s="104" t="s">
        <v>132</v>
      </c>
      <c r="E47" s="105">
        <v>42314</v>
      </c>
      <c r="F47" s="106" t="s">
        <v>13</v>
      </c>
      <c r="G47" s="107">
        <v>54</v>
      </c>
      <c r="H47" s="154">
        <v>1</v>
      </c>
      <c r="I47" s="109">
        <v>6</v>
      </c>
      <c r="J47" s="161">
        <v>34</v>
      </c>
      <c r="K47" s="162">
        <v>4</v>
      </c>
      <c r="L47" s="126">
        <v>4</v>
      </c>
      <c r="M47" s="127">
        <v>8.5</v>
      </c>
      <c r="N47" s="128">
        <v>216</v>
      </c>
      <c r="O47" s="130">
        <v>-0.8425925925925926</v>
      </c>
      <c r="P47" s="166">
        <v>24150</v>
      </c>
      <c r="Q47" s="167">
        <v>3013</v>
      </c>
      <c r="R47" s="151">
        <f t="shared" si="0"/>
        <v>8.01526717557252</v>
      </c>
      <c r="S47" s="152">
        <v>1879</v>
      </c>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row>
    <row r="48" spans="1:85" s="67" customFormat="1" ht="11.25">
      <c r="A48" s="55">
        <v>43</v>
      </c>
      <c r="B48" s="42"/>
      <c r="C48" s="101" t="s">
        <v>166</v>
      </c>
      <c r="D48" s="104" t="s">
        <v>166</v>
      </c>
      <c r="E48" s="105">
        <v>42342</v>
      </c>
      <c r="F48" s="106" t="s">
        <v>72</v>
      </c>
      <c r="G48" s="107">
        <v>3</v>
      </c>
      <c r="H48" s="154">
        <v>3</v>
      </c>
      <c r="I48" s="109">
        <v>2</v>
      </c>
      <c r="J48" s="161">
        <v>16</v>
      </c>
      <c r="K48" s="163">
        <v>2</v>
      </c>
      <c r="L48" s="126">
        <v>0.6666666666666666</v>
      </c>
      <c r="M48" s="127">
        <v>8</v>
      </c>
      <c r="N48" s="128">
        <v>731</v>
      </c>
      <c r="O48" s="130">
        <v>-0.9781121751025992</v>
      </c>
      <c r="P48" s="166">
        <v>4075.02</v>
      </c>
      <c r="Q48" s="167">
        <v>640</v>
      </c>
      <c r="R48" s="151">
        <f t="shared" si="0"/>
        <v>6.36721875</v>
      </c>
      <c r="S48" s="152">
        <v>2272</v>
      </c>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row>
    <row r="49" spans="1:85" s="67" customFormat="1" ht="11.25">
      <c r="A49" s="55">
        <v>44</v>
      </c>
      <c r="B49" s="42"/>
      <c r="C49" s="101" t="s">
        <v>136</v>
      </c>
      <c r="D49" s="104" t="s">
        <v>136</v>
      </c>
      <c r="E49" s="105">
        <v>42321</v>
      </c>
      <c r="F49" s="106" t="s">
        <v>72</v>
      </c>
      <c r="G49" s="107">
        <v>2</v>
      </c>
      <c r="H49" s="153">
        <v>2</v>
      </c>
      <c r="I49" s="109">
        <v>5</v>
      </c>
      <c r="J49" s="161">
        <v>14</v>
      </c>
      <c r="K49" s="163">
        <v>2</v>
      </c>
      <c r="L49" s="126">
        <v>1</v>
      </c>
      <c r="M49" s="127">
        <v>7</v>
      </c>
      <c r="N49" s="128">
        <v>14</v>
      </c>
      <c r="O49" s="130">
        <v>0</v>
      </c>
      <c r="P49" s="166">
        <v>36316.17</v>
      </c>
      <c r="Q49" s="167">
        <v>3833</v>
      </c>
      <c r="R49" s="151">
        <f t="shared" si="0"/>
        <v>9.474607357161492</v>
      </c>
      <c r="S49" s="152">
        <v>2245</v>
      </c>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row>
    <row r="50" spans="1:19" ht="11.25">
      <c r="A50" s="213" t="s">
        <v>95</v>
      </c>
      <c r="B50" s="214"/>
      <c r="C50" s="214"/>
      <c r="D50" s="214"/>
      <c r="E50" s="214"/>
      <c r="F50" s="214"/>
      <c r="G50" s="214"/>
      <c r="H50" s="214"/>
      <c r="I50" s="214"/>
      <c r="J50" s="215"/>
      <c r="K50" s="215"/>
      <c r="L50" s="215"/>
      <c r="M50" s="215"/>
      <c r="N50" s="215"/>
      <c r="O50" s="215"/>
      <c r="P50" s="215"/>
      <c r="Q50" s="215"/>
      <c r="R50" s="215"/>
      <c r="S50" s="147"/>
    </row>
    <row r="51" spans="1:19" ht="11.25">
      <c r="A51" s="214"/>
      <c r="B51" s="214"/>
      <c r="C51" s="214"/>
      <c r="D51" s="214"/>
      <c r="E51" s="214"/>
      <c r="F51" s="214"/>
      <c r="G51" s="214"/>
      <c r="H51" s="214"/>
      <c r="I51" s="214"/>
      <c r="J51" s="215"/>
      <c r="K51" s="215"/>
      <c r="L51" s="215"/>
      <c r="M51" s="215"/>
      <c r="N51" s="215"/>
      <c r="O51" s="215"/>
      <c r="P51" s="215"/>
      <c r="Q51" s="215"/>
      <c r="R51" s="215"/>
      <c r="S51" s="147"/>
    </row>
    <row r="52" ht="11.25">
      <c r="S52" s="147"/>
    </row>
    <row r="53" ht="11.25">
      <c r="S53" s="147"/>
    </row>
    <row r="54" ht="11.25">
      <c r="S54" s="147"/>
    </row>
    <row r="55" ht="11.25">
      <c r="S55" s="147"/>
    </row>
    <row r="56" ht="11.25">
      <c r="S56" s="147"/>
    </row>
    <row r="57" ht="11.25">
      <c r="S57" s="147"/>
    </row>
    <row r="58" ht="11.25">
      <c r="S58" s="147"/>
    </row>
    <row r="59" ht="11.25">
      <c r="S59" s="147"/>
    </row>
    <row r="60" ht="11.25">
      <c r="S60" s="147"/>
    </row>
    <row r="61" ht="11.25">
      <c r="S61" s="147"/>
    </row>
    <row r="62" ht="11.25">
      <c r="S62" s="147"/>
    </row>
    <row r="63" ht="11.25">
      <c r="S63" s="147"/>
    </row>
    <row r="64" ht="11.25">
      <c r="S64" s="147"/>
    </row>
    <row r="65" ht="11.25">
      <c r="S65" s="147"/>
    </row>
    <row r="66" ht="11.25">
      <c r="S66" s="147"/>
    </row>
    <row r="67" ht="11.25">
      <c r="S67" s="147"/>
    </row>
    <row r="68" ht="11.25">
      <c r="S68" s="147"/>
    </row>
    <row r="69" ht="11.25">
      <c r="S69" s="147"/>
    </row>
    <row r="70" ht="11.25">
      <c r="S70" s="147"/>
    </row>
    <row r="71" ht="11.25">
      <c r="S71" s="147"/>
    </row>
    <row r="72" ht="11.25">
      <c r="S72" s="147"/>
    </row>
    <row r="73" ht="11.25">
      <c r="S73" s="147"/>
    </row>
    <row r="74" ht="11.25">
      <c r="S74" s="147"/>
    </row>
    <row r="75" ht="11.25">
      <c r="S75" s="147"/>
    </row>
    <row r="76" ht="11.25">
      <c r="S76" s="147"/>
    </row>
    <row r="77" ht="11.25">
      <c r="S77" s="147"/>
    </row>
    <row r="78" ht="11.25">
      <c r="S78" s="147"/>
    </row>
    <row r="79" ht="11.25">
      <c r="S79" s="147"/>
    </row>
    <row r="80" ht="11.25">
      <c r="S80" s="147"/>
    </row>
    <row r="81" ht="11.25">
      <c r="S81" s="147"/>
    </row>
    <row r="82" ht="11.25">
      <c r="S82" s="147"/>
    </row>
    <row r="83" ht="11.25">
      <c r="S83" s="147"/>
    </row>
    <row r="84" ht="11.25">
      <c r="S84" s="147"/>
    </row>
    <row r="85" ht="11.25">
      <c r="S85" s="147"/>
    </row>
    <row r="86" ht="11.25">
      <c r="S86" s="147"/>
    </row>
    <row r="87" ht="11.25">
      <c r="S87" s="147"/>
    </row>
    <row r="88" ht="11.25">
      <c r="S88" s="147"/>
    </row>
    <row r="89" ht="11.25">
      <c r="S89" s="147"/>
    </row>
    <row r="90" ht="11.25">
      <c r="S90" s="147"/>
    </row>
    <row r="91" ht="11.25">
      <c r="S91" s="147"/>
    </row>
    <row r="92" ht="11.25">
      <c r="S92" s="147"/>
    </row>
    <row r="93" ht="11.25">
      <c r="S93" s="147"/>
    </row>
    <row r="94" ht="11.25">
      <c r="S94" s="147"/>
    </row>
    <row r="95" ht="11.25">
      <c r="S95" s="147"/>
    </row>
    <row r="96" ht="11.25">
      <c r="S96" s="147"/>
    </row>
    <row r="97" ht="11.25">
      <c r="S97" s="147"/>
    </row>
    <row r="98" ht="11.25">
      <c r="S98" s="147"/>
    </row>
    <row r="99" ht="11.25">
      <c r="S99" s="147"/>
    </row>
    <row r="100" ht="11.25">
      <c r="S100" s="147"/>
    </row>
    <row r="101" ht="11.25">
      <c r="S101" s="147"/>
    </row>
    <row r="102" ht="11.25">
      <c r="S102" s="147"/>
    </row>
    <row r="103" ht="11.25">
      <c r="S103" s="147"/>
    </row>
    <row r="104" ht="11.25">
      <c r="S104" s="147"/>
    </row>
    <row r="105" ht="11.25">
      <c r="S105" s="147"/>
    </row>
    <row r="106" ht="11.25">
      <c r="S106" s="147"/>
    </row>
    <row r="107" ht="11.25">
      <c r="S107" s="147"/>
    </row>
    <row r="108" ht="11.25">
      <c r="S108" s="147"/>
    </row>
    <row r="109" ht="11.25">
      <c r="S109" s="147"/>
    </row>
    <row r="110" ht="11.25">
      <c r="S110" s="147"/>
    </row>
    <row r="111" ht="11.25">
      <c r="S111" s="147"/>
    </row>
    <row r="112" ht="11.25">
      <c r="S112" s="147"/>
    </row>
    <row r="113" ht="11.25">
      <c r="S113" s="147"/>
    </row>
    <row r="114" ht="11.25">
      <c r="S114" s="147"/>
    </row>
    <row r="115" ht="11.25">
      <c r="S115" s="147"/>
    </row>
    <row r="116" ht="11.25">
      <c r="S116" s="147"/>
    </row>
    <row r="117" ht="11.25">
      <c r="S117" s="147"/>
    </row>
    <row r="118" ht="11.25">
      <c r="S118" s="147"/>
    </row>
    <row r="119" ht="11.25">
      <c r="S119" s="147"/>
    </row>
    <row r="120" ht="11.25">
      <c r="S120" s="147"/>
    </row>
    <row r="121" ht="11.25">
      <c r="S121" s="147"/>
    </row>
    <row r="122" ht="11.25">
      <c r="S122" s="147"/>
    </row>
    <row r="123" ht="11.25">
      <c r="S123" s="147"/>
    </row>
    <row r="124" ht="11.25">
      <c r="S124" s="147"/>
    </row>
    <row r="125" ht="11.25">
      <c r="S125" s="147"/>
    </row>
    <row r="126" ht="11.25">
      <c r="S126" s="147"/>
    </row>
    <row r="127" ht="11.25">
      <c r="S127" s="147"/>
    </row>
    <row r="128" ht="11.25">
      <c r="S128" s="147"/>
    </row>
    <row r="129" ht="11.25">
      <c r="S129" s="147"/>
    </row>
    <row r="130" ht="11.25">
      <c r="S130" s="147"/>
    </row>
    <row r="131" ht="11.25">
      <c r="S131" s="147"/>
    </row>
    <row r="132" ht="11.25">
      <c r="S132" s="147"/>
    </row>
    <row r="133" ht="11.25">
      <c r="S133" s="147"/>
    </row>
    <row r="134" ht="11.25">
      <c r="S134" s="147"/>
    </row>
    <row r="135" ht="11.25">
      <c r="S135" s="147"/>
    </row>
    <row r="136" ht="11.25">
      <c r="S136" s="147"/>
    </row>
    <row r="137" ht="11.25">
      <c r="S137" s="147"/>
    </row>
    <row r="138" ht="11.25">
      <c r="S138" s="147"/>
    </row>
    <row r="139" ht="11.25">
      <c r="S139" s="147"/>
    </row>
    <row r="140" ht="11.25">
      <c r="S140" s="147"/>
    </row>
    <row r="141" ht="11.25">
      <c r="S141" s="147"/>
    </row>
    <row r="142" ht="11.25">
      <c r="S142" s="147"/>
    </row>
    <row r="143" ht="11.25">
      <c r="S143" s="147"/>
    </row>
    <row r="144" ht="11.25">
      <c r="S144" s="147"/>
    </row>
    <row r="145" ht="11.25">
      <c r="S145" s="147"/>
    </row>
    <row r="146" ht="11.25">
      <c r="S146" s="147"/>
    </row>
    <row r="147" ht="11.25">
      <c r="S147" s="147"/>
    </row>
    <row r="148" ht="11.25">
      <c r="S148" s="147"/>
    </row>
    <row r="149" ht="11.25">
      <c r="S149" s="147"/>
    </row>
    <row r="150" ht="11.25">
      <c r="S150" s="147"/>
    </row>
    <row r="151" ht="11.25">
      <c r="S151" s="147"/>
    </row>
    <row r="152" ht="11.25">
      <c r="S152" s="147"/>
    </row>
    <row r="153" ht="11.25">
      <c r="S153" s="147"/>
    </row>
    <row r="154" ht="11.25">
      <c r="S154" s="147"/>
    </row>
    <row r="155" ht="11.25">
      <c r="S155" s="147"/>
    </row>
    <row r="156" ht="11.25">
      <c r="S156" s="147"/>
    </row>
    <row r="157" ht="11.25">
      <c r="S157" s="147"/>
    </row>
    <row r="158" ht="11.25">
      <c r="S158" s="147"/>
    </row>
    <row r="159" ht="11.25">
      <c r="S159" s="147"/>
    </row>
    <row r="160" ht="11.25">
      <c r="S160" s="147"/>
    </row>
    <row r="161" ht="11.25">
      <c r="S161" s="147"/>
    </row>
    <row r="162" ht="11.25">
      <c r="S162" s="147"/>
    </row>
    <row r="163" ht="11.25">
      <c r="S163" s="147"/>
    </row>
    <row r="164" ht="11.25">
      <c r="S164" s="147"/>
    </row>
    <row r="165" ht="11.25">
      <c r="S165" s="147"/>
    </row>
    <row r="166" ht="11.25">
      <c r="S166" s="147"/>
    </row>
    <row r="167" ht="11.25">
      <c r="S167" s="147"/>
    </row>
    <row r="168" ht="11.25">
      <c r="S168" s="147"/>
    </row>
    <row r="169" ht="11.25">
      <c r="S169" s="147"/>
    </row>
    <row r="170" ht="11.25">
      <c r="S170" s="147"/>
    </row>
    <row r="171" ht="11.25">
      <c r="S171" s="147"/>
    </row>
    <row r="172" ht="11.25">
      <c r="S172" s="147"/>
    </row>
    <row r="173" ht="11.25">
      <c r="S173" s="147"/>
    </row>
    <row r="174" ht="11.25">
      <c r="S174" s="147"/>
    </row>
    <row r="175" ht="11.25">
      <c r="S175" s="147"/>
    </row>
    <row r="176" ht="11.25">
      <c r="S176" s="147"/>
    </row>
    <row r="177" ht="11.25">
      <c r="S177" s="147"/>
    </row>
    <row r="178" ht="11.25">
      <c r="S178" s="147"/>
    </row>
    <row r="179" ht="11.25">
      <c r="S179" s="147"/>
    </row>
    <row r="180" ht="11.25">
      <c r="S180" s="147"/>
    </row>
    <row r="181" ht="11.25">
      <c r="S181" s="147"/>
    </row>
    <row r="182" ht="11.25">
      <c r="S182" s="147"/>
    </row>
    <row r="183" ht="11.25">
      <c r="S183" s="147"/>
    </row>
    <row r="184" ht="11.25">
      <c r="S184" s="147"/>
    </row>
    <row r="185" ht="11.25">
      <c r="S185" s="147"/>
    </row>
    <row r="186" ht="11.25">
      <c r="S186" s="147"/>
    </row>
    <row r="187" ht="11.25">
      <c r="S187" s="147"/>
    </row>
    <row r="188" ht="11.25">
      <c r="S188" s="147"/>
    </row>
    <row r="189" ht="11.25">
      <c r="S189" s="147"/>
    </row>
    <row r="190" ht="11.25">
      <c r="S190" s="147"/>
    </row>
    <row r="191" ht="11.25">
      <c r="S191" s="147"/>
    </row>
    <row r="192" ht="11.25">
      <c r="S192" s="147"/>
    </row>
    <row r="193" ht="11.25">
      <c r="S193" s="147"/>
    </row>
    <row r="194" ht="11.25">
      <c r="S194" s="147"/>
    </row>
    <row r="195" ht="11.25">
      <c r="S195" s="147"/>
    </row>
    <row r="196" ht="11.25">
      <c r="S196" s="147"/>
    </row>
    <row r="197" ht="11.25">
      <c r="S197" s="147"/>
    </row>
    <row r="198" ht="11.25">
      <c r="S198" s="147"/>
    </row>
    <row r="199" ht="11.25">
      <c r="S199" s="147"/>
    </row>
    <row r="200" ht="11.25">
      <c r="S200" s="147"/>
    </row>
    <row r="201" ht="11.25">
      <c r="S201" s="147"/>
    </row>
    <row r="202" ht="11.25">
      <c r="S202" s="147"/>
    </row>
    <row r="203" ht="11.25">
      <c r="S203" s="147"/>
    </row>
    <row r="204" ht="11.25">
      <c r="S204" s="147"/>
    </row>
    <row r="205" ht="11.25">
      <c r="S205" s="147"/>
    </row>
    <row r="206" ht="11.25">
      <c r="S206" s="147"/>
    </row>
    <row r="207" ht="11.25">
      <c r="S207" s="147"/>
    </row>
    <row r="208" ht="11.25">
      <c r="S208" s="147"/>
    </row>
    <row r="209" ht="11.25">
      <c r="S209" s="147"/>
    </row>
    <row r="210" ht="11.25">
      <c r="S210" s="147"/>
    </row>
    <row r="211" ht="11.25">
      <c r="S211" s="147"/>
    </row>
    <row r="212" ht="11.25">
      <c r="S212" s="147"/>
    </row>
    <row r="213" ht="11.25">
      <c r="S213" s="147"/>
    </row>
    <row r="214" ht="11.25">
      <c r="S214" s="147"/>
    </row>
    <row r="215" ht="11.25">
      <c r="S215" s="147"/>
    </row>
    <row r="216" ht="11.25">
      <c r="S216" s="147"/>
    </row>
    <row r="217" ht="11.25">
      <c r="S217" s="147"/>
    </row>
    <row r="218" ht="11.25">
      <c r="S218" s="147"/>
    </row>
    <row r="219" ht="11.25">
      <c r="S219" s="147"/>
    </row>
    <row r="220" ht="11.25">
      <c r="S220" s="147"/>
    </row>
    <row r="221" ht="11.25">
      <c r="S221" s="147"/>
    </row>
    <row r="222" ht="11.25">
      <c r="S222" s="147"/>
    </row>
    <row r="223" ht="11.25">
      <c r="S223" s="147"/>
    </row>
    <row r="224" ht="11.25">
      <c r="S224" s="147"/>
    </row>
    <row r="225" ht="11.25">
      <c r="S225" s="147"/>
    </row>
    <row r="226" ht="11.25">
      <c r="S226" s="147"/>
    </row>
    <row r="227" ht="11.25">
      <c r="S227" s="147"/>
    </row>
    <row r="228" ht="11.25">
      <c r="S228" s="147"/>
    </row>
    <row r="229" ht="11.25">
      <c r="S229" s="147"/>
    </row>
    <row r="230" ht="11.25">
      <c r="S230" s="147"/>
    </row>
    <row r="231" ht="11.25">
      <c r="S231" s="147"/>
    </row>
    <row r="232" ht="11.25">
      <c r="S232" s="147"/>
    </row>
    <row r="233" ht="11.25">
      <c r="S233" s="147"/>
    </row>
    <row r="234" ht="11.25">
      <c r="S234" s="147"/>
    </row>
    <row r="235" ht="11.25">
      <c r="S235" s="147"/>
    </row>
    <row r="236" ht="11.25">
      <c r="S236" s="147"/>
    </row>
    <row r="237" ht="11.25">
      <c r="S237" s="147"/>
    </row>
    <row r="238" ht="11.25">
      <c r="S238" s="147"/>
    </row>
    <row r="239" ht="11.25">
      <c r="S239" s="147"/>
    </row>
    <row r="240" ht="11.25">
      <c r="S240" s="147"/>
    </row>
    <row r="241" ht="11.25">
      <c r="S241" s="147"/>
    </row>
    <row r="242" ht="11.25">
      <c r="S242" s="147"/>
    </row>
    <row r="243" ht="11.25">
      <c r="S243" s="147"/>
    </row>
    <row r="244" ht="11.25">
      <c r="S244" s="147"/>
    </row>
    <row r="245" ht="11.25">
      <c r="S245" s="147"/>
    </row>
    <row r="246" ht="11.25">
      <c r="S246" s="147"/>
    </row>
    <row r="247" ht="11.25">
      <c r="S247" s="147"/>
    </row>
    <row r="248" ht="11.25">
      <c r="S248" s="147"/>
    </row>
    <row r="249" ht="11.25">
      <c r="S249" s="147"/>
    </row>
    <row r="250" ht="11.25">
      <c r="S250" s="147"/>
    </row>
    <row r="251" ht="11.25">
      <c r="S251" s="147"/>
    </row>
    <row r="252" ht="11.25">
      <c r="S252" s="147"/>
    </row>
    <row r="253" ht="11.25">
      <c r="S253" s="147"/>
    </row>
    <row r="254" ht="11.25">
      <c r="S254" s="147"/>
    </row>
    <row r="255" ht="11.25">
      <c r="S255" s="147"/>
    </row>
    <row r="256" ht="11.25">
      <c r="S256" s="147"/>
    </row>
    <row r="257" ht="11.25">
      <c r="S257" s="147"/>
    </row>
    <row r="258" ht="11.25">
      <c r="S258" s="147"/>
    </row>
    <row r="259" ht="11.25">
      <c r="S259" s="147"/>
    </row>
    <row r="260" ht="11.25">
      <c r="S260" s="147"/>
    </row>
    <row r="261" ht="11.25">
      <c r="S261" s="147"/>
    </row>
    <row r="262" ht="11.25">
      <c r="S262" s="147"/>
    </row>
    <row r="263" ht="11.25">
      <c r="S263" s="147"/>
    </row>
    <row r="264" ht="11.25">
      <c r="S264" s="147"/>
    </row>
    <row r="265" ht="11.25">
      <c r="S265" s="147"/>
    </row>
    <row r="266" ht="11.25">
      <c r="S266" s="147"/>
    </row>
    <row r="267" ht="11.25">
      <c r="S267" s="147"/>
    </row>
    <row r="268" ht="11.25">
      <c r="S268" s="147"/>
    </row>
    <row r="269" ht="11.25">
      <c r="S269" s="147"/>
    </row>
    <row r="270" ht="11.25">
      <c r="S270" s="147"/>
    </row>
    <row r="271" ht="11.25">
      <c r="S271" s="147"/>
    </row>
    <row r="272" ht="11.25">
      <c r="S272" s="147"/>
    </row>
    <row r="273" ht="11.25">
      <c r="S273" s="147"/>
    </row>
    <row r="274" ht="11.25">
      <c r="S274" s="147"/>
    </row>
    <row r="275" ht="11.25">
      <c r="S275" s="147"/>
    </row>
    <row r="276" ht="11.25">
      <c r="S276" s="147"/>
    </row>
    <row r="277" ht="11.25">
      <c r="S277" s="147"/>
    </row>
    <row r="278" ht="11.25">
      <c r="S278" s="147"/>
    </row>
    <row r="279" ht="11.25">
      <c r="S279" s="147"/>
    </row>
    <row r="280" ht="11.25">
      <c r="S280" s="147"/>
    </row>
    <row r="281" ht="11.25">
      <c r="S281" s="147"/>
    </row>
    <row r="282" ht="11.25">
      <c r="S282" s="147"/>
    </row>
    <row r="283" ht="11.25">
      <c r="S283" s="147"/>
    </row>
    <row r="284" ht="11.25">
      <c r="S284" s="147"/>
    </row>
    <row r="285" ht="11.25">
      <c r="S285" s="147"/>
    </row>
    <row r="286" ht="11.25">
      <c r="S286" s="147"/>
    </row>
    <row r="287" ht="11.25">
      <c r="S287" s="147"/>
    </row>
    <row r="288" ht="11.25">
      <c r="S288" s="147"/>
    </row>
    <row r="289" ht="11.25">
      <c r="S289" s="147"/>
    </row>
    <row r="290" ht="11.25">
      <c r="S290" s="147"/>
    </row>
    <row r="291" ht="11.25">
      <c r="S291" s="147"/>
    </row>
    <row r="292" ht="11.25">
      <c r="S292" s="147"/>
    </row>
    <row r="293" ht="11.25">
      <c r="S293" s="147"/>
    </row>
    <row r="294" ht="11.25">
      <c r="S294" s="147"/>
    </row>
    <row r="295" ht="11.25">
      <c r="S295" s="147"/>
    </row>
    <row r="296" ht="11.25">
      <c r="S296" s="147"/>
    </row>
    <row r="297" ht="11.25">
      <c r="S297" s="147"/>
    </row>
    <row r="298" ht="11.25">
      <c r="S298" s="147"/>
    </row>
    <row r="299" ht="11.25">
      <c r="S299" s="147"/>
    </row>
    <row r="300" ht="11.25">
      <c r="S300" s="147"/>
    </row>
    <row r="301" ht="11.25">
      <c r="S301" s="147"/>
    </row>
    <row r="302" ht="11.25">
      <c r="S302" s="147"/>
    </row>
    <row r="303" ht="11.25">
      <c r="S303" s="147"/>
    </row>
    <row r="304" ht="11.25">
      <c r="S304" s="147"/>
    </row>
    <row r="305" ht="11.25">
      <c r="S305" s="147"/>
    </row>
    <row r="306" ht="11.25">
      <c r="S306" s="147"/>
    </row>
    <row r="307" ht="11.25">
      <c r="S307" s="147"/>
    </row>
    <row r="308" ht="11.25">
      <c r="S308" s="147"/>
    </row>
    <row r="309" ht="11.25">
      <c r="S309" s="147"/>
    </row>
    <row r="310" ht="11.25">
      <c r="S310" s="147"/>
    </row>
    <row r="311" ht="11.25">
      <c r="S311" s="147"/>
    </row>
    <row r="312" ht="11.25">
      <c r="S312" s="147"/>
    </row>
    <row r="313" ht="11.25">
      <c r="S313" s="147"/>
    </row>
    <row r="314" ht="11.25">
      <c r="S314" s="147"/>
    </row>
    <row r="315" ht="11.25">
      <c r="S315" s="147"/>
    </row>
    <row r="316" ht="11.25">
      <c r="S316" s="147"/>
    </row>
    <row r="317" ht="11.25">
      <c r="S317" s="147"/>
    </row>
    <row r="318" ht="11.25">
      <c r="S318" s="147"/>
    </row>
    <row r="319" ht="11.25">
      <c r="S319" s="147"/>
    </row>
    <row r="320" ht="11.25">
      <c r="S320" s="147"/>
    </row>
    <row r="321" ht="11.25">
      <c r="S321" s="147"/>
    </row>
    <row r="322" ht="11.25">
      <c r="S322" s="147"/>
    </row>
    <row r="323" ht="11.25">
      <c r="S323" s="147"/>
    </row>
    <row r="324" ht="11.25">
      <c r="S324" s="147"/>
    </row>
    <row r="325" ht="11.25">
      <c r="S325" s="147"/>
    </row>
    <row r="326" ht="11.25">
      <c r="S326" s="147"/>
    </row>
    <row r="327" ht="11.25">
      <c r="S327" s="147"/>
    </row>
    <row r="328" ht="11.25">
      <c r="S328" s="147"/>
    </row>
    <row r="329" ht="11.25">
      <c r="S329" s="147"/>
    </row>
    <row r="330" ht="11.25">
      <c r="S330" s="147"/>
    </row>
    <row r="331" ht="11.25">
      <c r="S331" s="147"/>
    </row>
    <row r="332" ht="11.25">
      <c r="S332" s="147"/>
    </row>
    <row r="333" ht="11.25">
      <c r="S333" s="147"/>
    </row>
    <row r="334" ht="11.25">
      <c r="S334" s="147"/>
    </row>
    <row r="335" ht="11.25">
      <c r="S335" s="147"/>
    </row>
    <row r="336" ht="11.25">
      <c r="S336" s="147"/>
    </row>
    <row r="337" ht="11.25">
      <c r="S337" s="147"/>
    </row>
    <row r="338" ht="11.25">
      <c r="S338" s="147"/>
    </row>
    <row r="339" ht="11.25">
      <c r="S339" s="147"/>
    </row>
    <row r="340" ht="11.25">
      <c r="S340" s="147"/>
    </row>
    <row r="341" ht="11.25">
      <c r="S341" s="147"/>
    </row>
    <row r="342" ht="11.25">
      <c r="S342" s="147"/>
    </row>
    <row r="343" ht="11.25">
      <c r="S343" s="147"/>
    </row>
    <row r="344" ht="11.25">
      <c r="S344" s="147"/>
    </row>
    <row r="345" ht="11.25">
      <c r="S345" s="147"/>
    </row>
    <row r="346" ht="11.25">
      <c r="S346" s="147"/>
    </row>
    <row r="347" ht="11.25">
      <c r="S347" s="147"/>
    </row>
    <row r="348" ht="11.25">
      <c r="S348" s="147"/>
    </row>
    <row r="349" ht="11.25">
      <c r="S349" s="147"/>
    </row>
    <row r="350" ht="11.25">
      <c r="S350" s="147"/>
    </row>
    <row r="351" ht="11.25">
      <c r="S351" s="147"/>
    </row>
    <row r="352" ht="11.25">
      <c r="S352" s="147"/>
    </row>
    <row r="353" ht="11.25">
      <c r="S353" s="147"/>
    </row>
    <row r="354" ht="11.25">
      <c r="S354" s="147"/>
    </row>
    <row r="355" ht="11.25">
      <c r="S355" s="147"/>
    </row>
    <row r="356" ht="11.25">
      <c r="S356" s="147"/>
    </row>
    <row r="357" ht="11.25">
      <c r="S357" s="147"/>
    </row>
    <row r="358" ht="11.25">
      <c r="S358" s="147"/>
    </row>
    <row r="359" ht="11.25">
      <c r="S359" s="147"/>
    </row>
    <row r="360" ht="11.25">
      <c r="S360" s="147"/>
    </row>
    <row r="361" ht="11.25">
      <c r="S361" s="147"/>
    </row>
    <row r="362" ht="11.25">
      <c r="S362" s="147"/>
    </row>
    <row r="363" ht="11.25">
      <c r="S363" s="147"/>
    </row>
    <row r="364" ht="11.25">
      <c r="S364" s="147"/>
    </row>
    <row r="365" ht="11.25">
      <c r="S365" s="147"/>
    </row>
    <row r="366" ht="11.25">
      <c r="S366" s="147"/>
    </row>
    <row r="367" ht="11.25">
      <c r="S367" s="147"/>
    </row>
    <row r="368" ht="11.25">
      <c r="S368" s="147"/>
    </row>
    <row r="369" ht="11.25">
      <c r="S369" s="147"/>
    </row>
    <row r="370" ht="11.25">
      <c r="S370" s="147"/>
    </row>
    <row r="371" ht="11.25">
      <c r="S371" s="147"/>
    </row>
    <row r="372" ht="11.25">
      <c r="S372" s="147"/>
    </row>
    <row r="373" ht="11.25">
      <c r="S373" s="147"/>
    </row>
    <row r="374" ht="11.25">
      <c r="S374" s="147"/>
    </row>
    <row r="375" ht="11.25">
      <c r="S375" s="147"/>
    </row>
    <row r="376" ht="11.25">
      <c r="S376" s="147"/>
    </row>
    <row r="377" ht="11.25">
      <c r="S377" s="147"/>
    </row>
    <row r="378" ht="11.25">
      <c r="S378" s="147"/>
    </row>
    <row r="379" ht="11.25">
      <c r="S379" s="147"/>
    </row>
    <row r="380" ht="11.25">
      <c r="S380" s="147"/>
    </row>
    <row r="381" ht="11.25">
      <c r="S381" s="147"/>
    </row>
    <row r="382" ht="11.25">
      <c r="S382" s="147"/>
    </row>
    <row r="383" ht="11.25">
      <c r="S383" s="147"/>
    </row>
    <row r="384" ht="11.25">
      <c r="S384" s="147"/>
    </row>
    <row r="385" ht="11.25">
      <c r="S385" s="147"/>
    </row>
    <row r="386" ht="11.25">
      <c r="S386" s="147"/>
    </row>
    <row r="387" ht="11.25">
      <c r="S387" s="147"/>
    </row>
    <row r="388" ht="11.25">
      <c r="S388" s="147"/>
    </row>
    <row r="389" ht="11.25">
      <c r="S389" s="147"/>
    </row>
    <row r="390" ht="11.25">
      <c r="S390" s="147"/>
    </row>
    <row r="391" ht="11.25">
      <c r="S391" s="147"/>
    </row>
    <row r="392" ht="11.25">
      <c r="S392" s="147"/>
    </row>
    <row r="393" ht="11.25">
      <c r="S393" s="147"/>
    </row>
    <row r="394" ht="11.25">
      <c r="S394" s="147"/>
    </row>
    <row r="395" ht="11.25">
      <c r="S395" s="147"/>
    </row>
    <row r="396" ht="11.25">
      <c r="S396" s="147"/>
    </row>
    <row r="397" ht="11.25">
      <c r="S397" s="147"/>
    </row>
    <row r="398" ht="11.25">
      <c r="S398" s="147"/>
    </row>
    <row r="399" ht="11.25">
      <c r="S399" s="147"/>
    </row>
    <row r="400" ht="11.25">
      <c r="S400" s="147"/>
    </row>
    <row r="401" ht="11.25">
      <c r="S401" s="147"/>
    </row>
    <row r="402" ht="11.25">
      <c r="S402" s="147"/>
    </row>
    <row r="403" ht="11.25">
      <c r="S403" s="147"/>
    </row>
    <row r="404" ht="11.25">
      <c r="S404" s="147"/>
    </row>
    <row r="405" ht="11.25">
      <c r="S405" s="147"/>
    </row>
    <row r="406" ht="11.25">
      <c r="S406" s="147"/>
    </row>
    <row r="407" ht="11.25">
      <c r="S407" s="147"/>
    </row>
    <row r="408" ht="11.25">
      <c r="S408" s="147"/>
    </row>
    <row r="409" ht="11.25">
      <c r="S409" s="147"/>
    </row>
    <row r="410" ht="11.25">
      <c r="S410" s="147"/>
    </row>
    <row r="411" ht="11.25">
      <c r="S411" s="147"/>
    </row>
    <row r="412" ht="11.25">
      <c r="S412" s="147"/>
    </row>
    <row r="413" ht="11.25">
      <c r="S413" s="147"/>
    </row>
    <row r="414" ht="11.25">
      <c r="S414" s="147"/>
    </row>
    <row r="415" ht="11.25">
      <c r="S415" s="147"/>
    </row>
    <row r="416" ht="11.25">
      <c r="S416" s="147"/>
    </row>
    <row r="417" ht="11.25">
      <c r="S417" s="147"/>
    </row>
    <row r="418" ht="11.25">
      <c r="S418" s="147"/>
    </row>
    <row r="419" ht="11.25">
      <c r="S419" s="147"/>
    </row>
    <row r="420" ht="11.25">
      <c r="S420" s="147"/>
    </row>
    <row r="421" ht="11.25">
      <c r="S421" s="147"/>
    </row>
    <row r="422" ht="11.25">
      <c r="S422" s="147"/>
    </row>
    <row r="423" ht="11.25">
      <c r="S423" s="147"/>
    </row>
    <row r="424" ht="11.25">
      <c r="S424" s="147"/>
    </row>
    <row r="425" ht="11.25">
      <c r="S425" s="147"/>
    </row>
    <row r="426" ht="11.25">
      <c r="S426" s="147"/>
    </row>
    <row r="427" ht="11.25">
      <c r="S427" s="147"/>
    </row>
    <row r="428" ht="11.25">
      <c r="S428" s="147"/>
    </row>
    <row r="429" ht="11.25">
      <c r="S429" s="147"/>
    </row>
    <row r="430" ht="11.25">
      <c r="S430" s="147"/>
    </row>
    <row r="431" ht="11.25">
      <c r="S431" s="147"/>
    </row>
    <row r="432" ht="11.25">
      <c r="S432" s="147"/>
    </row>
    <row r="433" ht="11.25">
      <c r="S433" s="147"/>
    </row>
    <row r="434" ht="11.25">
      <c r="S434" s="147"/>
    </row>
    <row r="435" ht="11.25">
      <c r="S435" s="147"/>
    </row>
    <row r="436" ht="11.25">
      <c r="S436" s="147"/>
    </row>
    <row r="437" ht="11.25">
      <c r="S437" s="147"/>
    </row>
    <row r="438" ht="11.25">
      <c r="S438" s="147"/>
    </row>
    <row r="439" ht="11.25">
      <c r="S439" s="147"/>
    </row>
    <row r="440" ht="11.25">
      <c r="S440" s="147"/>
    </row>
    <row r="441" ht="11.25">
      <c r="S441" s="147"/>
    </row>
    <row r="442" ht="11.25">
      <c r="S442" s="147"/>
    </row>
    <row r="443" ht="11.25">
      <c r="S443" s="147"/>
    </row>
    <row r="444" ht="11.25">
      <c r="S444" s="147"/>
    </row>
    <row r="445" ht="11.25">
      <c r="S445" s="147"/>
    </row>
    <row r="446" ht="11.25">
      <c r="S446" s="147"/>
    </row>
    <row r="447" ht="11.25">
      <c r="S447" s="147"/>
    </row>
    <row r="448" ht="11.25">
      <c r="S448" s="147"/>
    </row>
    <row r="449" ht="11.25">
      <c r="S449" s="147"/>
    </row>
    <row r="450" ht="11.25">
      <c r="S450" s="147"/>
    </row>
    <row r="451" ht="11.25">
      <c r="S451" s="147"/>
    </row>
    <row r="452" ht="11.25">
      <c r="S452" s="147"/>
    </row>
    <row r="453" ht="11.25">
      <c r="S453" s="147"/>
    </row>
    <row r="454" ht="11.25">
      <c r="S454" s="147"/>
    </row>
    <row r="455" ht="11.25">
      <c r="S455" s="147"/>
    </row>
    <row r="456" ht="11.25">
      <c r="S456" s="147"/>
    </row>
    <row r="457" ht="11.25">
      <c r="S457" s="147"/>
    </row>
    <row r="458" ht="11.25">
      <c r="S458" s="147"/>
    </row>
    <row r="459" ht="11.25">
      <c r="S459" s="147"/>
    </row>
    <row r="460" ht="11.25">
      <c r="S460" s="147"/>
    </row>
    <row r="461" ht="11.25">
      <c r="S461" s="147"/>
    </row>
    <row r="462" ht="11.25">
      <c r="S462" s="147"/>
    </row>
    <row r="463" ht="11.25">
      <c r="S463" s="147"/>
    </row>
    <row r="464" ht="11.25">
      <c r="S464" s="147"/>
    </row>
    <row r="465" ht="11.25">
      <c r="S465" s="147"/>
    </row>
    <row r="466" ht="11.25">
      <c r="S466" s="147"/>
    </row>
    <row r="467" ht="11.25">
      <c r="S467" s="147"/>
    </row>
    <row r="468" ht="11.25">
      <c r="S468" s="147"/>
    </row>
    <row r="469" ht="11.25">
      <c r="S469" s="147"/>
    </row>
    <row r="470" ht="11.25">
      <c r="S470" s="147"/>
    </row>
    <row r="471" ht="11.25">
      <c r="S471" s="147"/>
    </row>
    <row r="472" ht="11.25">
      <c r="S472" s="147"/>
    </row>
    <row r="473" ht="11.25">
      <c r="S473" s="147"/>
    </row>
    <row r="474" ht="11.25">
      <c r="S474" s="147"/>
    </row>
    <row r="475" ht="11.25">
      <c r="S475" s="147"/>
    </row>
    <row r="476" ht="11.25">
      <c r="S476" s="147"/>
    </row>
    <row r="477" ht="11.25">
      <c r="S477" s="147"/>
    </row>
    <row r="478" ht="11.25">
      <c r="S478" s="147"/>
    </row>
    <row r="479" ht="11.25">
      <c r="S479" s="147"/>
    </row>
    <row r="480" ht="11.25">
      <c r="S480" s="147"/>
    </row>
    <row r="481" ht="11.25">
      <c r="S481" s="147"/>
    </row>
    <row r="482" ht="11.25">
      <c r="S482" s="147"/>
    </row>
    <row r="483" ht="11.25">
      <c r="S483" s="147"/>
    </row>
    <row r="484" ht="11.25">
      <c r="S484" s="147"/>
    </row>
    <row r="485" ht="11.25">
      <c r="S485" s="147"/>
    </row>
    <row r="486" ht="11.25">
      <c r="S486" s="147"/>
    </row>
    <row r="487" ht="11.25">
      <c r="S487" s="147"/>
    </row>
    <row r="488" ht="11.25">
      <c r="S488" s="147"/>
    </row>
    <row r="489" ht="11.25">
      <c r="S489" s="147"/>
    </row>
    <row r="490" ht="11.25">
      <c r="S490" s="147"/>
    </row>
    <row r="491" ht="11.25">
      <c r="S491" s="147"/>
    </row>
    <row r="492" ht="11.25">
      <c r="S492" s="147"/>
    </row>
    <row r="493" ht="11.25">
      <c r="S493" s="147"/>
    </row>
    <row r="494" ht="11.25">
      <c r="S494" s="147"/>
    </row>
    <row r="495" ht="11.25">
      <c r="S495" s="147"/>
    </row>
    <row r="496" ht="11.25">
      <c r="S496" s="147"/>
    </row>
    <row r="497" ht="11.25">
      <c r="S497" s="147"/>
    </row>
    <row r="498" ht="11.25">
      <c r="S498" s="147"/>
    </row>
    <row r="499" ht="11.25">
      <c r="S499" s="147"/>
    </row>
    <row r="500" ht="11.25">
      <c r="S500" s="147"/>
    </row>
    <row r="501" ht="11.25">
      <c r="S501" s="147"/>
    </row>
    <row r="502" ht="11.25">
      <c r="S502" s="147"/>
    </row>
    <row r="503" ht="11.25">
      <c r="S503" s="147"/>
    </row>
    <row r="504" ht="11.25">
      <c r="S504" s="147"/>
    </row>
    <row r="505" ht="11.25">
      <c r="S505" s="147"/>
    </row>
    <row r="506" ht="11.25">
      <c r="S506" s="147"/>
    </row>
    <row r="507" ht="11.25">
      <c r="S507" s="147"/>
    </row>
    <row r="508" ht="11.25">
      <c r="S508" s="147"/>
    </row>
    <row r="509" ht="11.25">
      <c r="S509" s="147"/>
    </row>
    <row r="510" ht="11.25">
      <c r="S510" s="147"/>
    </row>
    <row r="511" ht="11.25">
      <c r="S511" s="147"/>
    </row>
    <row r="512" ht="11.25">
      <c r="S512" s="147"/>
    </row>
    <row r="513" ht="11.25">
      <c r="S513" s="147"/>
    </row>
    <row r="514" ht="11.25">
      <c r="S514" s="147"/>
    </row>
    <row r="515" ht="11.25">
      <c r="S515" s="147"/>
    </row>
    <row r="516" ht="11.25">
      <c r="S516" s="147"/>
    </row>
    <row r="517" ht="11.25">
      <c r="S517" s="147"/>
    </row>
    <row r="518" ht="11.25">
      <c r="S518" s="147"/>
    </row>
    <row r="519" ht="11.25">
      <c r="S519" s="147"/>
    </row>
    <row r="520" ht="11.25">
      <c r="S520" s="147"/>
    </row>
    <row r="521" ht="11.25">
      <c r="S521" s="147"/>
    </row>
    <row r="522" ht="11.25">
      <c r="S522" s="147"/>
    </row>
    <row r="523" ht="11.25">
      <c r="S523" s="147"/>
    </row>
    <row r="524" ht="11.25">
      <c r="S524" s="147"/>
    </row>
    <row r="525" ht="11.25">
      <c r="S525" s="147"/>
    </row>
    <row r="526" ht="11.25">
      <c r="S526" s="147"/>
    </row>
    <row r="527" ht="11.25">
      <c r="S527" s="147"/>
    </row>
    <row r="528" ht="11.25">
      <c r="S528" s="147"/>
    </row>
    <row r="529" ht="11.25">
      <c r="S529" s="147"/>
    </row>
    <row r="530" ht="11.25">
      <c r="S530" s="147"/>
    </row>
    <row r="531" ht="11.25">
      <c r="S531" s="147"/>
    </row>
    <row r="532" ht="11.25">
      <c r="S532" s="147"/>
    </row>
    <row r="533" ht="11.25">
      <c r="S533" s="147"/>
    </row>
    <row r="534" ht="11.25">
      <c r="S534" s="147"/>
    </row>
    <row r="535" ht="11.25">
      <c r="S535" s="147"/>
    </row>
    <row r="536" ht="11.25">
      <c r="S536" s="147"/>
    </row>
    <row r="537" ht="11.25">
      <c r="S537" s="147"/>
    </row>
    <row r="538" ht="11.25">
      <c r="S538" s="147"/>
    </row>
    <row r="539" ht="11.25">
      <c r="S539" s="147"/>
    </row>
    <row r="540" ht="11.25">
      <c r="S540" s="147"/>
    </row>
    <row r="541" ht="11.25">
      <c r="S541" s="147"/>
    </row>
    <row r="542" ht="11.25">
      <c r="S542" s="147"/>
    </row>
    <row r="543" ht="11.25">
      <c r="S543" s="147"/>
    </row>
    <row r="544" ht="11.25">
      <c r="S544" s="147"/>
    </row>
    <row r="545" ht="11.25">
      <c r="S545" s="147"/>
    </row>
    <row r="546" ht="11.25">
      <c r="S546" s="147"/>
    </row>
    <row r="547" ht="11.25">
      <c r="S547" s="147"/>
    </row>
    <row r="548" ht="11.25">
      <c r="S548" s="147"/>
    </row>
    <row r="549" ht="11.25">
      <c r="S549" s="147"/>
    </row>
    <row r="550" ht="11.25">
      <c r="S550" s="147"/>
    </row>
    <row r="551" ht="11.25">
      <c r="S551" s="147"/>
    </row>
    <row r="552" ht="11.25">
      <c r="S552" s="147"/>
    </row>
    <row r="553" ht="11.25">
      <c r="S553" s="147"/>
    </row>
    <row r="554" ht="11.25">
      <c r="S554" s="147"/>
    </row>
    <row r="555" ht="11.25">
      <c r="S555" s="147"/>
    </row>
    <row r="556" ht="11.25">
      <c r="S556" s="147"/>
    </row>
    <row r="557" ht="11.25">
      <c r="S557" s="147"/>
    </row>
    <row r="558" ht="11.25">
      <c r="S558" s="147"/>
    </row>
    <row r="559" ht="11.25">
      <c r="S559" s="147"/>
    </row>
    <row r="560" ht="11.25">
      <c r="S560" s="147"/>
    </row>
    <row r="561" ht="11.25">
      <c r="S561" s="147"/>
    </row>
    <row r="562" ht="11.25">
      <c r="S562" s="147"/>
    </row>
    <row r="563" ht="11.25">
      <c r="S563" s="147"/>
    </row>
    <row r="564" ht="11.25">
      <c r="S564" s="147"/>
    </row>
    <row r="565" ht="11.25">
      <c r="S565" s="147"/>
    </row>
    <row r="566" ht="11.25">
      <c r="S566" s="147"/>
    </row>
    <row r="567" ht="11.25">
      <c r="S567" s="147"/>
    </row>
    <row r="568" ht="11.25">
      <c r="S568" s="147"/>
    </row>
    <row r="569" ht="11.25">
      <c r="S569" s="147"/>
    </row>
    <row r="570" ht="11.25">
      <c r="S570" s="147"/>
    </row>
    <row r="571" ht="11.25">
      <c r="S571" s="147"/>
    </row>
    <row r="572" ht="11.25">
      <c r="S572" s="147"/>
    </row>
    <row r="573" ht="11.25">
      <c r="S573" s="147"/>
    </row>
    <row r="574" ht="11.25">
      <c r="S574" s="147"/>
    </row>
    <row r="575" ht="11.25">
      <c r="S575" s="147"/>
    </row>
    <row r="576" ht="11.25">
      <c r="S576" s="147"/>
    </row>
    <row r="577" ht="11.25">
      <c r="S577" s="147"/>
    </row>
    <row r="578" ht="11.25">
      <c r="S578" s="147"/>
    </row>
    <row r="579" ht="11.25">
      <c r="S579" s="147"/>
    </row>
    <row r="580" ht="11.25">
      <c r="S580" s="147"/>
    </row>
    <row r="581" ht="11.25">
      <c r="S581" s="147"/>
    </row>
    <row r="582" ht="11.25">
      <c r="S582" s="147"/>
    </row>
    <row r="583" ht="11.25">
      <c r="S583" s="147"/>
    </row>
    <row r="584" ht="11.25">
      <c r="S584" s="147"/>
    </row>
    <row r="585" ht="11.25">
      <c r="S585" s="147"/>
    </row>
    <row r="586" ht="11.25">
      <c r="S586" s="147"/>
    </row>
    <row r="587" ht="11.25">
      <c r="S587" s="147"/>
    </row>
    <row r="588" ht="11.25">
      <c r="S588" s="147"/>
    </row>
    <row r="589" ht="11.25">
      <c r="S589" s="147"/>
    </row>
    <row r="590" ht="11.25">
      <c r="S590" s="147"/>
    </row>
    <row r="591" ht="11.25">
      <c r="S591" s="147"/>
    </row>
    <row r="592" ht="11.25">
      <c r="S592" s="147"/>
    </row>
    <row r="593" ht="11.25">
      <c r="S593" s="147"/>
    </row>
    <row r="594" ht="11.25">
      <c r="S594" s="147"/>
    </row>
    <row r="595" ht="11.25">
      <c r="S595" s="147"/>
    </row>
    <row r="596" ht="11.25">
      <c r="S596" s="147"/>
    </row>
    <row r="597" ht="11.25">
      <c r="S597" s="147"/>
    </row>
    <row r="598" ht="11.25">
      <c r="S598" s="147"/>
    </row>
    <row r="599" ht="11.25">
      <c r="S599" s="147"/>
    </row>
    <row r="600" ht="11.25">
      <c r="S600" s="147"/>
    </row>
    <row r="601" ht="11.25">
      <c r="S601" s="147"/>
    </row>
    <row r="602" ht="11.25">
      <c r="S602" s="147"/>
    </row>
    <row r="603" ht="11.25">
      <c r="S603" s="147"/>
    </row>
    <row r="604" ht="11.25">
      <c r="S604" s="147"/>
    </row>
    <row r="605" ht="11.25">
      <c r="S605" s="147"/>
    </row>
    <row r="606" ht="11.25">
      <c r="S606" s="147"/>
    </row>
    <row r="607" ht="11.25">
      <c r="S607" s="147"/>
    </row>
    <row r="608" ht="11.25">
      <c r="S608" s="147"/>
    </row>
    <row r="609" ht="11.25">
      <c r="S609" s="147"/>
    </row>
    <row r="610" ht="11.25">
      <c r="S610" s="147"/>
    </row>
    <row r="611" ht="11.25">
      <c r="S611" s="147"/>
    </row>
    <row r="612" ht="11.25">
      <c r="S612" s="147"/>
    </row>
    <row r="613" ht="11.25">
      <c r="S613" s="147"/>
    </row>
    <row r="614" ht="11.25">
      <c r="S614" s="147"/>
    </row>
    <row r="615" ht="11.25">
      <c r="S615" s="147"/>
    </row>
    <row r="616" ht="11.25">
      <c r="S616" s="147"/>
    </row>
    <row r="617" ht="11.25">
      <c r="S617" s="147"/>
    </row>
    <row r="618" ht="11.25">
      <c r="S618" s="147"/>
    </row>
    <row r="619" ht="11.25">
      <c r="S619" s="147"/>
    </row>
    <row r="620" ht="11.25">
      <c r="S620" s="147"/>
    </row>
    <row r="621" ht="11.25">
      <c r="S621" s="147"/>
    </row>
    <row r="622" ht="11.25">
      <c r="S622" s="147"/>
    </row>
    <row r="623" ht="11.25">
      <c r="S623" s="147"/>
    </row>
    <row r="624" ht="11.25">
      <c r="S624" s="147"/>
    </row>
    <row r="625" ht="11.25">
      <c r="S625" s="147"/>
    </row>
    <row r="626" ht="11.25">
      <c r="S626" s="147"/>
    </row>
    <row r="627" ht="11.25">
      <c r="S627" s="147"/>
    </row>
    <row r="628" ht="11.25">
      <c r="S628" s="147"/>
    </row>
    <row r="629" ht="11.25">
      <c r="S629" s="147"/>
    </row>
    <row r="630" ht="11.25">
      <c r="S630" s="147"/>
    </row>
    <row r="631" ht="11.25">
      <c r="S631" s="147"/>
    </row>
    <row r="632" ht="11.25">
      <c r="S632" s="147"/>
    </row>
    <row r="633" ht="11.25">
      <c r="S633" s="147"/>
    </row>
    <row r="634" ht="11.25">
      <c r="S634" s="147"/>
    </row>
    <row r="635" ht="11.25">
      <c r="S635" s="147"/>
    </row>
    <row r="636" ht="11.25">
      <c r="S636" s="147"/>
    </row>
    <row r="637" ht="11.25">
      <c r="S637" s="147"/>
    </row>
    <row r="638" ht="11.25">
      <c r="S638" s="147"/>
    </row>
    <row r="639" ht="11.25">
      <c r="S639" s="147"/>
    </row>
    <row r="640" ht="11.25">
      <c r="S640" s="147"/>
    </row>
    <row r="641" ht="11.25">
      <c r="S641" s="147"/>
    </row>
    <row r="642" ht="11.25">
      <c r="S642" s="147"/>
    </row>
    <row r="643" ht="11.25">
      <c r="S643" s="147"/>
    </row>
    <row r="644" ht="11.25">
      <c r="S644" s="147"/>
    </row>
    <row r="645" ht="11.25">
      <c r="S645" s="147"/>
    </row>
    <row r="646" ht="11.25">
      <c r="S646" s="147"/>
    </row>
    <row r="647" ht="11.25">
      <c r="S647" s="147"/>
    </row>
    <row r="648" ht="11.25">
      <c r="S648" s="147"/>
    </row>
    <row r="649" ht="11.25">
      <c r="S649" s="147"/>
    </row>
    <row r="650" ht="11.25">
      <c r="S650" s="147"/>
    </row>
    <row r="651" ht="11.25">
      <c r="S651" s="147"/>
    </row>
    <row r="652" ht="11.25">
      <c r="S652" s="147"/>
    </row>
    <row r="653" ht="11.25">
      <c r="S653" s="147"/>
    </row>
    <row r="654" ht="11.25">
      <c r="S654" s="147"/>
    </row>
    <row r="655" ht="11.25">
      <c r="S655" s="147"/>
    </row>
    <row r="656" ht="11.25">
      <c r="S656" s="147"/>
    </row>
    <row r="657" ht="11.25">
      <c r="S657" s="147"/>
    </row>
    <row r="658" ht="11.25">
      <c r="S658" s="147"/>
    </row>
    <row r="659" ht="11.25">
      <c r="S659" s="147"/>
    </row>
    <row r="660" ht="11.25">
      <c r="S660" s="147"/>
    </row>
    <row r="661" ht="11.25">
      <c r="S661" s="147"/>
    </row>
    <row r="662" ht="11.25">
      <c r="S662" s="147"/>
    </row>
    <row r="663" ht="11.25">
      <c r="S663" s="147"/>
    </row>
    <row r="664" ht="11.25">
      <c r="S664" s="147"/>
    </row>
    <row r="665" ht="11.25">
      <c r="S665" s="147"/>
    </row>
    <row r="666" ht="11.25">
      <c r="S666" s="147"/>
    </row>
    <row r="667" ht="11.25">
      <c r="S667" s="147"/>
    </row>
    <row r="668" ht="11.25">
      <c r="S668" s="147"/>
    </row>
    <row r="669" ht="11.25">
      <c r="S669" s="147"/>
    </row>
    <row r="670" ht="11.25">
      <c r="S670" s="147"/>
    </row>
    <row r="671" ht="11.25">
      <c r="S671" s="147"/>
    </row>
    <row r="672" ht="11.25">
      <c r="S672" s="147"/>
    </row>
    <row r="673" ht="11.25">
      <c r="S673" s="147"/>
    </row>
    <row r="674" ht="11.25">
      <c r="S674" s="147"/>
    </row>
    <row r="675" ht="11.25">
      <c r="S675" s="147"/>
    </row>
    <row r="676" ht="11.25">
      <c r="S676" s="147"/>
    </row>
    <row r="677" ht="11.25">
      <c r="S677" s="147"/>
    </row>
    <row r="678" ht="11.25">
      <c r="S678" s="147"/>
    </row>
    <row r="679" ht="11.25">
      <c r="S679" s="147"/>
    </row>
    <row r="680" ht="11.25">
      <c r="S680" s="147"/>
    </row>
    <row r="681" ht="11.25">
      <c r="S681" s="147"/>
    </row>
    <row r="682" ht="11.25">
      <c r="S682" s="147"/>
    </row>
    <row r="683" ht="11.25">
      <c r="S683" s="147"/>
    </row>
    <row r="684" ht="11.25">
      <c r="S684" s="147"/>
    </row>
    <row r="685" ht="11.25">
      <c r="S685" s="147"/>
    </row>
    <row r="686" ht="11.25">
      <c r="S686" s="147"/>
    </row>
    <row r="687" ht="11.25">
      <c r="S687" s="147"/>
    </row>
    <row r="688" ht="11.25">
      <c r="S688" s="147"/>
    </row>
    <row r="689" ht="11.25">
      <c r="S689" s="147"/>
    </row>
    <row r="690" ht="11.25">
      <c r="S690" s="147"/>
    </row>
    <row r="691" ht="11.25">
      <c r="S691" s="147"/>
    </row>
    <row r="692" ht="11.25">
      <c r="S692" s="147"/>
    </row>
    <row r="693" ht="11.25">
      <c r="S693" s="147"/>
    </row>
    <row r="694" ht="11.25">
      <c r="S694" s="147"/>
    </row>
    <row r="695" ht="11.25">
      <c r="S695" s="147"/>
    </row>
    <row r="696" ht="11.25">
      <c r="S696" s="147"/>
    </row>
    <row r="697" ht="11.25">
      <c r="S697" s="147"/>
    </row>
    <row r="698" ht="11.25">
      <c r="S698" s="147"/>
    </row>
    <row r="699" ht="11.25">
      <c r="S699" s="147"/>
    </row>
    <row r="700" ht="11.25">
      <c r="S700" s="147"/>
    </row>
    <row r="701" ht="11.25">
      <c r="S701" s="147"/>
    </row>
    <row r="702" ht="11.25">
      <c r="S702" s="147"/>
    </row>
    <row r="703" ht="11.25">
      <c r="S703" s="147"/>
    </row>
    <row r="704" ht="11.25">
      <c r="S704" s="147"/>
    </row>
    <row r="705" ht="11.25">
      <c r="S705" s="147"/>
    </row>
    <row r="706" ht="11.25">
      <c r="S706" s="147"/>
    </row>
    <row r="707" ht="11.25">
      <c r="S707" s="147"/>
    </row>
    <row r="708" ht="11.25">
      <c r="S708" s="147"/>
    </row>
    <row r="709" ht="11.25">
      <c r="S709" s="147"/>
    </row>
    <row r="710" ht="11.25">
      <c r="S710" s="147"/>
    </row>
    <row r="711" ht="11.25">
      <c r="S711" s="147"/>
    </row>
    <row r="712" ht="11.25">
      <c r="S712" s="147"/>
    </row>
    <row r="713" ht="11.25">
      <c r="S713" s="147"/>
    </row>
    <row r="714" ht="11.25">
      <c r="S714" s="147"/>
    </row>
    <row r="715" ht="11.25">
      <c r="S715" s="147"/>
    </row>
    <row r="716" ht="11.25">
      <c r="S716" s="147"/>
    </row>
    <row r="717" ht="11.25">
      <c r="S717" s="147"/>
    </row>
    <row r="718" ht="11.25">
      <c r="S718" s="147"/>
    </row>
    <row r="719" ht="11.25">
      <c r="S719" s="147"/>
    </row>
    <row r="720" ht="11.25">
      <c r="S720" s="147"/>
    </row>
    <row r="721" ht="11.25">
      <c r="S721" s="147"/>
    </row>
    <row r="722" ht="11.25">
      <c r="S722" s="147"/>
    </row>
    <row r="723" ht="11.25">
      <c r="S723" s="147"/>
    </row>
    <row r="724" ht="11.25">
      <c r="S724" s="147"/>
    </row>
    <row r="725" ht="11.25">
      <c r="S725" s="147"/>
    </row>
    <row r="726" ht="11.25">
      <c r="S726" s="147"/>
    </row>
    <row r="727" ht="11.25">
      <c r="S727" s="147"/>
    </row>
    <row r="728" ht="11.25">
      <c r="S728" s="147"/>
    </row>
    <row r="729" ht="11.25">
      <c r="S729" s="147"/>
    </row>
    <row r="730" ht="11.25">
      <c r="S730" s="147"/>
    </row>
    <row r="731" ht="11.25">
      <c r="S731" s="147"/>
    </row>
    <row r="732" ht="11.25">
      <c r="S732" s="147"/>
    </row>
    <row r="733" ht="11.25">
      <c r="S733" s="147"/>
    </row>
    <row r="734" ht="11.25">
      <c r="S734" s="147"/>
    </row>
    <row r="735" ht="11.25">
      <c r="S735" s="147"/>
    </row>
    <row r="736" ht="11.25">
      <c r="S736" s="147"/>
    </row>
    <row r="737" ht="11.25">
      <c r="S737" s="147"/>
    </row>
    <row r="738" ht="11.25">
      <c r="S738" s="147"/>
    </row>
    <row r="739" ht="11.25">
      <c r="S739" s="147"/>
    </row>
    <row r="740" ht="11.25">
      <c r="S740" s="147"/>
    </row>
    <row r="741" ht="11.25">
      <c r="S741" s="147"/>
    </row>
    <row r="742" ht="11.25">
      <c r="S742" s="147"/>
    </row>
    <row r="743" ht="11.25">
      <c r="S743" s="147"/>
    </row>
    <row r="744" ht="11.25">
      <c r="S744" s="147"/>
    </row>
    <row r="745" ht="11.25">
      <c r="S745" s="147"/>
    </row>
    <row r="746" ht="11.25">
      <c r="S746" s="147"/>
    </row>
    <row r="747" ht="11.25">
      <c r="S747" s="147"/>
    </row>
    <row r="748" ht="11.25">
      <c r="S748" s="147"/>
    </row>
    <row r="749" ht="11.25">
      <c r="S749" s="147"/>
    </row>
    <row r="750" ht="11.25">
      <c r="S750" s="147"/>
    </row>
    <row r="751" ht="11.25">
      <c r="S751" s="147"/>
    </row>
    <row r="752" ht="11.25">
      <c r="S752" s="147"/>
    </row>
    <row r="753" ht="11.25">
      <c r="S753" s="147"/>
    </row>
    <row r="754" ht="11.25">
      <c r="S754" s="147"/>
    </row>
    <row r="755" ht="11.25">
      <c r="S755" s="147"/>
    </row>
    <row r="756" ht="11.25">
      <c r="S756" s="147"/>
    </row>
    <row r="757" ht="11.25">
      <c r="S757" s="147"/>
    </row>
    <row r="758" ht="11.25">
      <c r="S758" s="147"/>
    </row>
    <row r="759" ht="11.25">
      <c r="S759" s="147"/>
    </row>
    <row r="760" ht="11.25">
      <c r="S760" s="147"/>
    </row>
    <row r="761" ht="11.25">
      <c r="S761" s="147"/>
    </row>
    <row r="762" ht="11.25">
      <c r="S762" s="147"/>
    </row>
    <row r="763" ht="11.25">
      <c r="S763" s="147"/>
    </row>
    <row r="764" ht="11.25">
      <c r="S764" s="147"/>
    </row>
    <row r="765" ht="11.25">
      <c r="S765" s="147"/>
    </row>
    <row r="766" ht="11.25">
      <c r="S766" s="147"/>
    </row>
    <row r="767" ht="11.25">
      <c r="S767" s="147"/>
    </row>
    <row r="768" ht="11.25">
      <c r="S768" s="147"/>
    </row>
    <row r="769" ht="11.25">
      <c r="S769" s="147"/>
    </row>
    <row r="770" ht="11.25">
      <c r="S770" s="147"/>
    </row>
    <row r="771" ht="11.25">
      <c r="S771" s="147"/>
    </row>
    <row r="772" ht="11.25">
      <c r="S772" s="147"/>
    </row>
    <row r="773" ht="11.25">
      <c r="S773" s="147"/>
    </row>
    <row r="774" ht="11.25">
      <c r="S774" s="147"/>
    </row>
    <row r="775" ht="11.25">
      <c r="S775" s="147"/>
    </row>
    <row r="776" ht="11.25">
      <c r="S776" s="147"/>
    </row>
    <row r="777" ht="11.25">
      <c r="S777" s="147"/>
    </row>
    <row r="778" ht="11.25">
      <c r="S778" s="147"/>
    </row>
    <row r="779" ht="11.25">
      <c r="S779" s="147"/>
    </row>
    <row r="780" ht="11.25">
      <c r="S780" s="147"/>
    </row>
    <row r="781" ht="11.25">
      <c r="S781" s="147"/>
    </row>
    <row r="782" ht="11.25">
      <c r="S782" s="147"/>
    </row>
    <row r="783" ht="11.25">
      <c r="S783" s="147"/>
    </row>
    <row r="784" ht="11.25">
      <c r="S784" s="147"/>
    </row>
    <row r="785" ht="11.25">
      <c r="S785" s="147"/>
    </row>
    <row r="786" ht="11.25">
      <c r="S786" s="147"/>
    </row>
    <row r="787" ht="11.25">
      <c r="S787" s="147"/>
    </row>
    <row r="788" ht="11.25">
      <c r="S788" s="147"/>
    </row>
    <row r="789" ht="11.25">
      <c r="S789" s="147"/>
    </row>
    <row r="790" ht="11.25">
      <c r="S790" s="147"/>
    </row>
    <row r="791" ht="11.25">
      <c r="S791" s="147"/>
    </row>
    <row r="792" ht="11.25">
      <c r="S792" s="147"/>
    </row>
    <row r="793" ht="11.25">
      <c r="S793" s="147"/>
    </row>
    <row r="794" ht="11.25">
      <c r="S794" s="147"/>
    </row>
    <row r="795" ht="11.25">
      <c r="S795" s="147"/>
    </row>
    <row r="796" ht="11.25">
      <c r="S796" s="147"/>
    </row>
    <row r="797" ht="11.25">
      <c r="S797" s="147"/>
    </row>
    <row r="798" ht="11.25">
      <c r="S798" s="147"/>
    </row>
    <row r="799" ht="11.25">
      <c r="S799" s="147"/>
    </row>
    <row r="800" ht="11.25">
      <c r="S800" s="147"/>
    </row>
    <row r="801" ht="11.25">
      <c r="S801" s="147"/>
    </row>
    <row r="802" ht="11.25">
      <c r="S802" s="147"/>
    </row>
    <row r="803" ht="11.25">
      <c r="S803" s="147"/>
    </row>
    <row r="804" ht="11.25">
      <c r="S804" s="147"/>
    </row>
    <row r="805" ht="11.25">
      <c r="S805" s="147"/>
    </row>
    <row r="806" ht="11.25">
      <c r="S806" s="147"/>
    </row>
    <row r="807" ht="11.25">
      <c r="S807" s="147"/>
    </row>
    <row r="808" ht="11.25">
      <c r="S808" s="147"/>
    </row>
    <row r="809" ht="11.25">
      <c r="S809" s="147"/>
    </row>
    <row r="810" ht="11.25">
      <c r="S810" s="147"/>
    </row>
    <row r="811" ht="11.25">
      <c r="S811" s="147"/>
    </row>
    <row r="812" ht="11.25">
      <c r="S812" s="147"/>
    </row>
    <row r="813" ht="11.25">
      <c r="S813" s="147"/>
    </row>
    <row r="814" ht="11.25">
      <c r="S814" s="147"/>
    </row>
    <row r="815" ht="11.25">
      <c r="S815" s="147"/>
    </row>
    <row r="816" ht="11.25">
      <c r="S816" s="147"/>
    </row>
    <row r="817" ht="11.25">
      <c r="S817" s="147"/>
    </row>
    <row r="818" ht="11.25">
      <c r="S818" s="147"/>
    </row>
    <row r="819" ht="11.25">
      <c r="S819" s="147"/>
    </row>
    <row r="820" ht="11.25">
      <c r="S820" s="147"/>
    </row>
    <row r="821" ht="11.25">
      <c r="S821" s="147"/>
    </row>
    <row r="822" ht="11.25">
      <c r="S822" s="147"/>
    </row>
    <row r="823" ht="11.25">
      <c r="S823" s="147"/>
    </row>
    <row r="824" ht="11.25">
      <c r="S824" s="147"/>
    </row>
    <row r="825" ht="11.25">
      <c r="S825" s="147"/>
    </row>
    <row r="826" ht="11.25">
      <c r="S826" s="147"/>
    </row>
    <row r="827" ht="11.25">
      <c r="S827" s="147"/>
    </row>
    <row r="828" ht="11.25">
      <c r="S828" s="147"/>
    </row>
    <row r="829" ht="11.25">
      <c r="S829" s="147"/>
    </row>
    <row r="830" ht="11.25">
      <c r="S830" s="147"/>
    </row>
    <row r="831" ht="11.25">
      <c r="S831" s="147"/>
    </row>
    <row r="832" ht="11.25">
      <c r="S832" s="147"/>
    </row>
    <row r="833" ht="11.25">
      <c r="S833" s="147"/>
    </row>
    <row r="834" ht="11.25">
      <c r="S834" s="147"/>
    </row>
    <row r="835" ht="11.25">
      <c r="S835" s="147"/>
    </row>
    <row r="836" ht="11.25">
      <c r="S836" s="147"/>
    </row>
    <row r="837" ht="11.25">
      <c r="S837" s="147"/>
    </row>
    <row r="838" ht="11.25">
      <c r="S838" s="147"/>
    </row>
    <row r="839" ht="11.25">
      <c r="S839" s="147"/>
    </row>
    <row r="840" ht="11.25">
      <c r="S840" s="147"/>
    </row>
    <row r="841" ht="11.25">
      <c r="S841" s="147"/>
    </row>
    <row r="842" ht="11.25">
      <c r="S842" s="147"/>
    </row>
    <row r="843" ht="11.25">
      <c r="S843" s="147"/>
    </row>
    <row r="844" ht="11.25">
      <c r="S844" s="147"/>
    </row>
    <row r="845" ht="11.25">
      <c r="S845" s="147"/>
    </row>
    <row r="846" ht="11.25">
      <c r="S846" s="147"/>
    </row>
    <row r="847" ht="11.25">
      <c r="S847" s="147"/>
    </row>
    <row r="848" ht="11.25">
      <c r="S848" s="147"/>
    </row>
    <row r="849" ht="11.25">
      <c r="S849" s="147"/>
    </row>
    <row r="850" ht="11.25">
      <c r="S850" s="147"/>
    </row>
    <row r="851" ht="11.25">
      <c r="S851" s="147"/>
    </row>
    <row r="852" ht="11.25">
      <c r="S852" s="147"/>
    </row>
    <row r="853" ht="11.25">
      <c r="S853" s="147"/>
    </row>
    <row r="854" ht="11.25">
      <c r="S854" s="147"/>
    </row>
    <row r="855" ht="11.25">
      <c r="S855" s="147"/>
    </row>
    <row r="856" ht="11.25">
      <c r="S856" s="147"/>
    </row>
    <row r="857" ht="11.25">
      <c r="S857" s="147"/>
    </row>
    <row r="858" ht="11.25">
      <c r="S858" s="147"/>
    </row>
    <row r="859" ht="11.25">
      <c r="S859" s="147"/>
    </row>
    <row r="860" ht="11.25">
      <c r="S860" s="147"/>
    </row>
    <row r="861" ht="11.25">
      <c r="S861" s="147"/>
    </row>
    <row r="862" ht="11.25">
      <c r="S862" s="147"/>
    </row>
    <row r="863" ht="11.25">
      <c r="S863" s="147"/>
    </row>
    <row r="864" ht="11.25">
      <c r="S864" s="147"/>
    </row>
    <row r="865" ht="11.25">
      <c r="S865" s="147"/>
    </row>
    <row r="866" ht="11.25">
      <c r="S866" s="147"/>
    </row>
    <row r="867" ht="11.25">
      <c r="S867" s="147"/>
    </row>
    <row r="868" ht="11.25">
      <c r="S868" s="147"/>
    </row>
    <row r="869" ht="11.25">
      <c r="S869" s="147"/>
    </row>
    <row r="870" ht="11.25">
      <c r="S870" s="147"/>
    </row>
    <row r="871" ht="11.25">
      <c r="S871" s="147"/>
    </row>
    <row r="872" ht="11.25">
      <c r="S872" s="147"/>
    </row>
    <row r="873" ht="11.25">
      <c r="S873" s="147"/>
    </row>
    <row r="874" ht="11.25">
      <c r="S874" s="147"/>
    </row>
    <row r="875" ht="11.25">
      <c r="S875" s="147"/>
    </row>
    <row r="876" ht="11.25">
      <c r="S876" s="147"/>
    </row>
    <row r="877" ht="11.25">
      <c r="S877" s="147"/>
    </row>
    <row r="878" ht="11.25">
      <c r="S878" s="147"/>
    </row>
    <row r="879" ht="11.25">
      <c r="S879" s="147"/>
    </row>
    <row r="880" ht="11.25">
      <c r="S880" s="147"/>
    </row>
    <row r="881" ht="11.25">
      <c r="S881" s="147"/>
    </row>
    <row r="882" ht="11.25">
      <c r="S882" s="147"/>
    </row>
    <row r="883" ht="11.25">
      <c r="S883" s="147"/>
    </row>
    <row r="884" ht="11.25">
      <c r="S884" s="147"/>
    </row>
    <row r="885" ht="11.25">
      <c r="S885" s="147"/>
    </row>
    <row r="886" ht="11.25">
      <c r="S886" s="147"/>
    </row>
    <row r="887" ht="11.25">
      <c r="S887" s="147"/>
    </row>
    <row r="888" ht="11.25">
      <c r="S888" s="147"/>
    </row>
    <row r="889" ht="11.25">
      <c r="S889" s="147"/>
    </row>
    <row r="890" ht="11.25">
      <c r="S890" s="147"/>
    </row>
    <row r="891" ht="11.25">
      <c r="S891" s="147"/>
    </row>
    <row r="892" ht="11.25">
      <c r="S892" s="147"/>
    </row>
    <row r="893" ht="11.25">
      <c r="S893" s="147"/>
    </row>
    <row r="894" ht="11.25">
      <c r="S894" s="147"/>
    </row>
    <row r="895" ht="11.25">
      <c r="S895" s="147"/>
    </row>
    <row r="896" ht="11.25">
      <c r="S896" s="147"/>
    </row>
    <row r="897" ht="11.25">
      <c r="S897" s="147"/>
    </row>
    <row r="898" ht="11.25">
      <c r="S898" s="147"/>
    </row>
    <row r="899" ht="11.25">
      <c r="S899" s="147"/>
    </row>
    <row r="900" ht="11.25">
      <c r="S900" s="147"/>
    </row>
    <row r="901" ht="11.25">
      <c r="S901" s="147"/>
    </row>
    <row r="902" ht="11.25">
      <c r="S902" s="147"/>
    </row>
    <row r="903" ht="11.25">
      <c r="S903" s="147"/>
    </row>
    <row r="904" ht="11.25">
      <c r="S904" s="147"/>
    </row>
    <row r="905" ht="11.25">
      <c r="S905" s="147"/>
    </row>
    <row r="906" ht="11.25">
      <c r="S906" s="147"/>
    </row>
    <row r="907" ht="11.25">
      <c r="S907" s="147"/>
    </row>
    <row r="908" ht="11.25">
      <c r="S908" s="147"/>
    </row>
    <row r="909" ht="11.25">
      <c r="S909" s="147"/>
    </row>
    <row r="910" ht="11.25">
      <c r="S910" s="147"/>
    </row>
    <row r="911" ht="11.25">
      <c r="S911" s="147"/>
    </row>
    <row r="912" ht="11.25">
      <c r="S912" s="147"/>
    </row>
    <row r="913" ht="11.25">
      <c r="S913" s="147"/>
    </row>
    <row r="914" ht="11.25">
      <c r="S914" s="147"/>
    </row>
    <row r="915" ht="11.25">
      <c r="S915" s="147"/>
    </row>
    <row r="916" ht="11.25">
      <c r="S916" s="147"/>
    </row>
    <row r="917" ht="11.25">
      <c r="S917" s="147"/>
    </row>
    <row r="918" ht="11.25">
      <c r="S918" s="147"/>
    </row>
    <row r="919" ht="11.25">
      <c r="S919" s="147"/>
    </row>
    <row r="920" ht="11.25">
      <c r="S920" s="147"/>
    </row>
    <row r="921" ht="11.25">
      <c r="S921" s="147"/>
    </row>
    <row r="922" ht="11.25">
      <c r="S922" s="147"/>
    </row>
    <row r="923" ht="11.25">
      <c r="S923" s="147"/>
    </row>
    <row r="924" ht="11.25">
      <c r="S924" s="147"/>
    </row>
    <row r="925" ht="11.25">
      <c r="S925" s="147"/>
    </row>
    <row r="926" ht="11.25">
      <c r="S926" s="147"/>
    </row>
    <row r="927" ht="11.25">
      <c r="S927" s="147"/>
    </row>
    <row r="928" ht="11.25">
      <c r="S928" s="147"/>
    </row>
    <row r="929" ht="11.25">
      <c r="S929" s="147"/>
    </row>
    <row r="930" ht="11.25">
      <c r="S930" s="147"/>
    </row>
    <row r="931" ht="11.25">
      <c r="S931" s="147"/>
    </row>
    <row r="932" ht="11.25">
      <c r="S932" s="147"/>
    </row>
    <row r="933" ht="11.25">
      <c r="S933" s="147"/>
    </row>
    <row r="934" ht="11.25">
      <c r="S934" s="147"/>
    </row>
    <row r="935" ht="11.25">
      <c r="S935" s="147"/>
    </row>
    <row r="936" ht="11.25">
      <c r="S936" s="147"/>
    </row>
    <row r="937" ht="11.25">
      <c r="S937" s="147"/>
    </row>
    <row r="938" ht="11.25">
      <c r="S938" s="147"/>
    </row>
    <row r="939" ht="11.25">
      <c r="S939" s="147"/>
    </row>
    <row r="940" ht="11.25">
      <c r="S940" s="147"/>
    </row>
    <row r="941" ht="11.25">
      <c r="S941" s="147"/>
    </row>
    <row r="942" ht="11.25">
      <c r="S942" s="147"/>
    </row>
    <row r="943" ht="11.25">
      <c r="S943" s="147"/>
    </row>
    <row r="944" ht="11.25">
      <c r="S944" s="147"/>
    </row>
    <row r="945" ht="11.25">
      <c r="S945" s="147"/>
    </row>
    <row r="946" ht="11.25">
      <c r="S946" s="147"/>
    </row>
    <row r="947" ht="11.25">
      <c r="S947" s="147"/>
    </row>
    <row r="948" ht="11.25">
      <c r="S948" s="147"/>
    </row>
    <row r="949" ht="11.25">
      <c r="S949" s="147"/>
    </row>
    <row r="950" ht="11.25">
      <c r="S950" s="147"/>
    </row>
    <row r="951" ht="11.25">
      <c r="S951" s="147"/>
    </row>
    <row r="952" ht="11.25">
      <c r="S952" s="147"/>
    </row>
    <row r="953" ht="11.25">
      <c r="S953" s="147"/>
    </row>
    <row r="954" ht="11.25">
      <c r="S954" s="147"/>
    </row>
    <row r="955" ht="11.25">
      <c r="S955" s="147"/>
    </row>
    <row r="956" ht="11.25">
      <c r="S956" s="147"/>
    </row>
    <row r="957" ht="11.25">
      <c r="S957" s="147"/>
    </row>
    <row r="958" ht="11.25">
      <c r="S958" s="147"/>
    </row>
    <row r="959" ht="11.25">
      <c r="S959" s="147"/>
    </row>
    <row r="960" ht="11.25">
      <c r="S960" s="147"/>
    </row>
    <row r="961" ht="11.25">
      <c r="S961" s="147"/>
    </row>
    <row r="962" ht="11.25">
      <c r="S962" s="147"/>
    </row>
    <row r="963" ht="11.25">
      <c r="S963" s="147"/>
    </row>
    <row r="964" ht="11.25">
      <c r="S964" s="147"/>
    </row>
    <row r="965" ht="11.25">
      <c r="S965" s="147"/>
    </row>
    <row r="966" ht="11.25">
      <c r="S966" s="147"/>
    </row>
    <row r="967" ht="11.25">
      <c r="S967" s="147"/>
    </row>
    <row r="968" ht="11.25">
      <c r="S968" s="147"/>
    </row>
    <row r="969" ht="11.25">
      <c r="S969" s="147"/>
    </row>
    <row r="970" ht="11.25">
      <c r="S970" s="147"/>
    </row>
    <row r="971" ht="11.25">
      <c r="S971" s="147"/>
    </row>
    <row r="972" ht="11.25">
      <c r="S972" s="147"/>
    </row>
    <row r="973" ht="11.25">
      <c r="S973" s="147"/>
    </row>
    <row r="974" ht="11.25">
      <c r="S974" s="147"/>
    </row>
    <row r="975" ht="11.25">
      <c r="S975" s="147"/>
    </row>
    <row r="976" ht="11.25">
      <c r="S976" s="147"/>
    </row>
    <row r="977" ht="11.25">
      <c r="S977" s="147"/>
    </row>
    <row r="978" ht="11.25">
      <c r="S978" s="147"/>
    </row>
    <row r="979" ht="11.25">
      <c r="S979" s="147"/>
    </row>
    <row r="980" ht="11.25">
      <c r="S980" s="147"/>
    </row>
    <row r="981" ht="11.25">
      <c r="S981" s="147"/>
    </row>
    <row r="982" ht="11.25">
      <c r="S982" s="147"/>
    </row>
    <row r="983" ht="11.25">
      <c r="S983" s="147"/>
    </row>
    <row r="984" ht="11.25">
      <c r="S984" s="147"/>
    </row>
    <row r="985" ht="11.25">
      <c r="S985" s="147"/>
    </row>
    <row r="986" ht="11.25">
      <c r="S986" s="147"/>
    </row>
    <row r="987" ht="11.25">
      <c r="S987" s="147"/>
    </row>
    <row r="988" ht="11.25">
      <c r="S988" s="147"/>
    </row>
    <row r="989" ht="11.25">
      <c r="S989" s="147"/>
    </row>
    <row r="990" ht="11.25">
      <c r="S990" s="147"/>
    </row>
    <row r="991" ht="11.25">
      <c r="S991" s="147"/>
    </row>
    <row r="992" ht="11.25">
      <c r="S992" s="147"/>
    </row>
    <row r="993" ht="11.25">
      <c r="S993" s="147"/>
    </row>
    <row r="994" ht="11.25">
      <c r="S994" s="147"/>
    </row>
    <row r="995" ht="11.25">
      <c r="S995" s="147"/>
    </row>
    <row r="996" ht="11.25">
      <c r="S996" s="147"/>
    </row>
    <row r="997" ht="11.25">
      <c r="S997" s="147"/>
    </row>
    <row r="998" ht="11.25">
      <c r="S998" s="147"/>
    </row>
    <row r="999" ht="11.25">
      <c r="S999" s="147"/>
    </row>
    <row r="1000" ht="11.25">
      <c r="S1000" s="147"/>
    </row>
    <row r="1001" ht="11.25">
      <c r="S1001" s="147"/>
    </row>
    <row r="1002" ht="11.25">
      <c r="S1002" s="147"/>
    </row>
    <row r="1003" ht="11.25">
      <c r="S1003" s="147"/>
    </row>
    <row r="1004" ht="11.25">
      <c r="S1004" s="147"/>
    </row>
    <row r="1005" ht="11.25">
      <c r="S1005" s="147"/>
    </row>
    <row r="1006" ht="11.25">
      <c r="S1006" s="147"/>
    </row>
    <row r="1007" ht="11.25">
      <c r="S1007" s="147"/>
    </row>
    <row r="1008" ht="11.25">
      <c r="S1008" s="147"/>
    </row>
    <row r="1009" ht="11.25">
      <c r="S1009" s="147"/>
    </row>
    <row r="1010" ht="11.25">
      <c r="S1010" s="147"/>
    </row>
    <row r="1011" ht="11.25">
      <c r="S1011" s="147"/>
    </row>
    <row r="1012" ht="11.25">
      <c r="S1012" s="147"/>
    </row>
    <row r="1013" ht="11.25">
      <c r="S1013" s="147"/>
    </row>
    <row r="1014" ht="11.25">
      <c r="S1014" s="147"/>
    </row>
    <row r="1015" ht="11.25">
      <c r="S1015" s="147"/>
    </row>
    <row r="1016" ht="11.25">
      <c r="S1016" s="147"/>
    </row>
    <row r="1017" ht="11.25">
      <c r="S1017" s="147"/>
    </row>
    <row r="1018" ht="11.25">
      <c r="S1018" s="147"/>
    </row>
    <row r="1019" ht="11.25">
      <c r="S1019" s="147"/>
    </row>
    <row r="1020" ht="11.25">
      <c r="S1020" s="147"/>
    </row>
    <row r="1021" ht="11.25">
      <c r="S1021" s="147"/>
    </row>
    <row r="1022" ht="11.25">
      <c r="S1022" s="147"/>
    </row>
    <row r="1023" ht="11.25">
      <c r="S1023" s="147"/>
    </row>
    <row r="1024" ht="11.25">
      <c r="S1024" s="147"/>
    </row>
    <row r="1025" ht="11.25">
      <c r="S1025" s="147"/>
    </row>
    <row r="1026" ht="11.25">
      <c r="S1026" s="147"/>
    </row>
    <row r="1027" ht="11.25">
      <c r="S1027" s="147"/>
    </row>
    <row r="1028" ht="11.25">
      <c r="S1028" s="147"/>
    </row>
    <row r="1029" ht="11.25">
      <c r="S1029" s="147"/>
    </row>
    <row r="1030" ht="11.25">
      <c r="S1030" s="147"/>
    </row>
    <row r="1031" ht="11.25">
      <c r="S1031" s="147"/>
    </row>
    <row r="1032" ht="11.25">
      <c r="S1032" s="147"/>
    </row>
    <row r="1033" ht="11.25">
      <c r="S1033" s="147"/>
    </row>
    <row r="1034" ht="11.25">
      <c r="S1034" s="147"/>
    </row>
    <row r="1035" ht="11.25">
      <c r="S1035" s="147"/>
    </row>
    <row r="1036" ht="11.25">
      <c r="S1036" s="147"/>
    </row>
    <row r="1037" ht="11.25">
      <c r="S1037" s="147"/>
    </row>
    <row r="1038" ht="11.25">
      <c r="S1038" s="147"/>
    </row>
    <row r="1039" ht="11.25">
      <c r="S1039" s="147"/>
    </row>
    <row r="1040" ht="11.25">
      <c r="S1040" s="147"/>
    </row>
    <row r="1041" ht="11.25">
      <c r="S1041" s="147"/>
    </row>
    <row r="1042" ht="11.25">
      <c r="S1042" s="147"/>
    </row>
    <row r="1043" ht="11.25">
      <c r="S1043" s="147"/>
    </row>
    <row r="1044" ht="11.25">
      <c r="S1044" s="147"/>
    </row>
    <row r="1045" ht="11.25">
      <c r="S1045" s="147"/>
    </row>
    <row r="1046" ht="11.25">
      <c r="S1046" s="147"/>
    </row>
    <row r="1047" ht="11.25">
      <c r="S1047" s="147"/>
    </row>
    <row r="1048" ht="11.25">
      <c r="S1048" s="147"/>
    </row>
    <row r="1049" ht="11.25">
      <c r="S1049" s="147"/>
    </row>
    <row r="1050" ht="11.25">
      <c r="S1050" s="147"/>
    </row>
    <row r="1051" ht="11.25">
      <c r="S1051" s="147"/>
    </row>
    <row r="1052" ht="11.25">
      <c r="S1052" s="147"/>
    </row>
    <row r="1053" ht="11.25">
      <c r="S1053" s="147"/>
    </row>
    <row r="1054" ht="11.25">
      <c r="S1054" s="147"/>
    </row>
    <row r="1055" ht="11.25">
      <c r="S1055" s="147"/>
    </row>
    <row r="1056" ht="11.25">
      <c r="S1056" s="147"/>
    </row>
    <row r="1057" ht="11.25">
      <c r="S1057" s="147"/>
    </row>
    <row r="1058" ht="11.25">
      <c r="S1058" s="147"/>
    </row>
    <row r="1059" ht="11.25">
      <c r="S1059" s="147"/>
    </row>
    <row r="1060" ht="11.25">
      <c r="S1060" s="147"/>
    </row>
    <row r="1061" ht="11.25">
      <c r="S1061" s="147"/>
    </row>
    <row r="1062" ht="11.25">
      <c r="S1062" s="147"/>
    </row>
    <row r="1063" ht="11.25">
      <c r="S1063" s="147"/>
    </row>
    <row r="1064" ht="11.25">
      <c r="S1064" s="147"/>
    </row>
    <row r="1065" ht="11.25">
      <c r="S1065" s="147"/>
    </row>
    <row r="1066" ht="11.25">
      <c r="S1066" s="147"/>
    </row>
    <row r="1067" ht="11.25">
      <c r="S1067" s="147"/>
    </row>
    <row r="1068" ht="11.25">
      <c r="S1068" s="147"/>
    </row>
    <row r="1069" ht="11.25">
      <c r="S1069" s="147"/>
    </row>
    <row r="1070" ht="11.25">
      <c r="S1070" s="147"/>
    </row>
    <row r="1071" ht="11.25">
      <c r="S1071" s="147"/>
    </row>
    <row r="1072" ht="11.25">
      <c r="S1072" s="147"/>
    </row>
    <row r="1073" ht="11.25">
      <c r="S1073" s="147"/>
    </row>
    <row r="1074" ht="11.25">
      <c r="S1074" s="147"/>
    </row>
    <row r="1075" ht="11.25">
      <c r="S1075" s="147"/>
    </row>
    <row r="1076" ht="11.25">
      <c r="S1076" s="147"/>
    </row>
    <row r="1077" ht="11.25">
      <c r="S1077" s="147"/>
    </row>
    <row r="1078" ht="11.25">
      <c r="S1078" s="147"/>
    </row>
    <row r="1079" ht="11.25">
      <c r="S1079" s="147"/>
    </row>
    <row r="1080" ht="11.25">
      <c r="S1080" s="147"/>
    </row>
    <row r="1081" ht="11.25">
      <c r="S1081" s="147"/>
    </row>
    <row r="1082" ht="11.25">
      <c r="S1082" s="147"/>
    </row>
    <row r="1083" ht="11.25">
      <c r="S1083" s="147"/>
    </row>
    <row r="1084" ht="11.25">
      <c r="S1084" s="147"/>
    </row>
    <row r="1085" ht="11.25">
      <c r="S1085" s="147"/>
    </row>
    <row r="1086" ht="11.25">
      <c r="S1086" s="147"/>
    </row>
    <row r="1087" ht="11.25">
      <c r="S1087" s="147"/>
    </row>
    <row r="1088" ht="11.25">
      <c r="S1088" s="147"/>
    </row>
    <row r="1089" ht="11.25">
      <c r="S1089" s="147"/>
    </row>
    <row r="1090" ht="11.25">
      <c r="S1090" s="147"/>
    </row>
    <row r="1091" ht="11.25">
      <c r="S1091" s="147"/>
    </row>
    <row r="1092" ht="11.25">
      <c r="S1092" s="147"/>
    </row>
    <row r="1093" ht="11.25">
      <c r="S1093" s="147"/>
    </row>
    <row r="1094" ht="11.25">
      <c r="S1094" s="147"/>
    </row>
    <row r="1095" ht="11.25">
      <c r="S1095" s="147"/>
    </row>
    <row r="1096" ht="11.25">
      <c r="S1096" s="147"/>
    </row>
    <row r="1097" ht="11.25">
      <c r="S1097" s="147"/>
    </row>
    <row r="1098" ht="11.25">
      <c r="S1098" s="147"/>
    </row>
    <row r="1099" ht="11.25">
      <c r="S1099" s="147"/>
    </row>
    <row r="1100" ht="11.25">
      <c r="S1100" s="147"/>
    </row>
    <row r="1101" ht="11.25">
      <c r="S1101" s="147"/>
    </row>
    <row r="1102" ht="11.25">
      <c r="S1102" s="147"/>
    </row>
    <row r="1103" ht="11.25">
      <c r="S1103" s="147"/>
    </row>
    <row r="1104" ht="11.25">
      <c r="S1104" s="147"/>
    </row>
    <row r="1105" ht="11.25">
      <c r="S1105" s="147"/>
    </row>
    <row r="1106" ht="11.25">
      <c r="S1106" s="147"/>
    </row>
    <row r="1107" ht="11.25">
      <c r="S1107" s="147"/>
    </row>
    <row r="1108" ht="11.25">
      <c r="S1108" s="147"/>
    </row>
    <row r="1109" ht="11.25">
      <c r="S1109" s="147"/>
    </row>
    <row r="1110" ht="11.25">
      <c r="S1110" s="147"/>
    </row>
    <row r="1111" ht="11.25">
      <c r="S1111" s="147"/>
    </row>
    <row r="1112" ht="11.25">
      <c r="S1112" s="147"/>
    </row>
    <row r="1113" ht="11.25">
      <c r="S1113" s="147"/>
    </row>
    <row r="1114" ht="11.25">
      <c r="S1114" s="147"/>
    </row>
    <row r="1115" ht="11.25">
      <c r="S1115" s="147"/>
    </row>
    <row r="1116" ht="11.25">
      <c r="S1116" s="147"/>
    </row>
    <row r="1117" ht="11.25">
      <c r="S1117" s="147"/>
    </row>
    <row r="1118" ht="11.25">
      <c r="S1118" s="147"/>
    </row>
    <row r="1119" ht="11.25">
      <c r="S1119" s="147"/>
    </row>
    <row r="1120" ht="11.25">
      <c r="S1120" s="147"/>
    </row>
    <row r="1121" ht="11.25">
      <c r="S1121" s="147"/>
    </row>
    <row r="1122" ht="11.25">
      <c r="S1122" s="147"/>
    </row>
    <row r="1123" ht="11.25">
      <c r="S1123" s="147"/>
    </row>
    <row r="1124" ht="11.25">
      <c r="S1124" s="147"/>
    </row>
    <row r="1125" ht="11.25">
      <c r="S1125" s="147"/>
    </row>
    <row r="1126" ht="11.25">
      <c r="S1126" s="147"/>
    </row>
    <row r="1127" ht="11.25">
      <c r="S1127" s="147"/>
    </row>
    <row r="1128" ht="11.25">
      <c r="S1128" s="147"/>
    </row>
    <row r="1129" ht="11.25">
      <c r="S1129" s="147"/>
    </row>
    <row r="1130" ht="11.25">
      <c r="S1130" s="147"/>
    </row>
    <row r="1131" ht="11.25">
      <c r="S1131" s="147"/>
    </row>
    <row r="1132" ht="11.25">
      <c r="S1132" s="147"/>
    </row>
    <row r="1133" ht="11.25">
      <c r="S1133" s="147"/>
    </row>
    <row r="1134" ht="11.25">
      <c r="S1134" s="147"/>
    </row>
    <row r="1135" ht="11.25">
      <c r="S1135" s="147"/>
    </row>
    <row r="1136" ht="11.25">
      <c r="S1136" s="147"/>
    </row>
    <row r="1137" ht="11.25">
      <c r="S1137" s="147"/>
    </row>
    <row r="1138" ht="11.25">
      <c r="S1138" s="147"/>
    </row>
    <row r="1139" ht="11.25">
      <c r="S1139" s="147"/>
    </row>
    <row r="1140" ht="11.25">
      <c r="S1140" s="147"/>
    </row>
    <row r="1141" ht="11.25">
      <c r="S1141" s="147"/>
    </row>
    <row r="1142" ht="11.25">
      <c r="S1142" s="147"/>
    </row>
    <row r="1143" ht="11.25">
      <c r="S1143" s="147"/>
    </row>
    <row r="1144" ht="11.25">
      <c r="S1144" s="147"/>
    </row>
    <row r="1145" ht="11.25">
      <c r="S1145" s="147"/>
    </row>
    <row r="1146" ht="11.25">
      <c r="S1146" s="147"/>
    </row>
    <row r="1147" ht="11.25">
      <c r="S1147" s="147"/>
    </row>
    <row r="1148" ht="11.25">
      <c r="S1148" s="147"/>
    </row>
    <row r="1149" ht="11.25">
      <c r="S1149" s="147"/>
    </row>
    <row r="1150" ht="11.25">
      <c r="S1150" s="147"/>
    </row>
    <row r="1151" ht="11.25">
      <c r="S1151" s="147"/>
    </row>
    <row r="1152" ht="11.25">
      <c r="S1152" s="147"/>
    </row>
    <row r="1153" ht="11.25">
      <c r="S1153" s="147"/>
    </row>
    <row r="1154" ht="11.25">
      <c r="S1154" s="147"/>
    </row>
    <row r="1155" ht="11.25">
      <c r="S1155" s="147"/>
    </row>
    <row r="1156" ht="11.25">
      <c r="S1156" s="147"/>
    </row>
    <row r="1157" ht="11.25">
      <c r="S1157" s="147"/>
    </row>
    <row r="1158" ht="11.25">
      <c r="S1158" s="147"/>
    </row>
    <row r="1159" ht="11.25">
      <c r="S1159" s="147"/>
    </row>
    <row r="1160" ht="11.25">
      <c r="S1160" s="147"/>
    </row>
    <row r="1161" ht="11.25">
      <c r="S1161" s="147"/>
    </row>
    <row r="1162" ht="11.25">
      <c r="S1162" s="147"/>
    </row>
    <row r="1163" ht="11.25">
      <c r="S1163" s="147"/>
    </row>
    <row r="1164" ht="11.25">
      <c r="S1164" s="147"/>
    </row>
    <row r="1165" ht="11.25">
      <c r="S1165" s="147"/>
    </row>
    <row r="1166" ht="11.25">
      <c r="S1166" s="147"/>
    </row>
    <row r="1167" ht="11.25">
      <c r="S1167" s="147"/>
    </row>
    <row r="1168" ht="11.25">
      <c r="S1168" s="147"/>
    </row>
    <row r="1169" ht="11.25">
      <c r="S1169" s="147"/>
    </row>
    <row r="1170" ht="11.25">
      <c r="S1170" s="147"/>
    </row>
    <row r="1171" ht="11.25">
      <c r="S1171" s="147"/>
    </row>
    <row r="1172" ht="11.25">
      <c r="S1172" s="147"/>
    </row>
    <row r="1173" ht="11.25">
      <c r="S1173" s="147"/>
    </row>
    <row r="1174" ht="11.25">
      <c r="S1174" s="147"/>
    </row>
    <row r="1175" ht="11.25">
      <c r="S1175" s="147"/>
    </row>
    <row r="1176" ht="11.25">
      <c r="S1176" s="147"/>
    </row>
    <row r="1177" ht="11.25">
      <c r="S1177" s="147"/>
    </row>
    <row r="1178" ht="11.25">
      <c r="S1178" s="147"/>
    </row>
    <row r="1179" ht="11.25">
      <c r="S1179" s="147"/>
    </row>
    <row r="1180" ht="11.25">
      <c r="S1180" s="147"/>
    </row>
    <row r="1181" ht="11.25">
      <c r="S1181" s="147"/>
    </row>
    <row r="1182" ht="11.25">
      <c r="S1182" s="147"/>
    </row>
    <row r="1183" ht="11.25">
      <c r="S1183" s="147"/>
    </row>
    <row r="1184" ht="11.25">
      <c r="S1184" s="147"/>
    </row>
    <row r="1185" ht="11.25">
      <c r="S1185" s="147"/>
    </row>
    <row r="1186" ht="11.25">
      <c r="S1186" s="147"/>
    </row>
    <row r="1187" ht="11.25">
      <c r="S1187" s="147"/>
    </row>
    <row r="1188" ht="11.25">
      <c r="S1188" s="147"/>
    </row>
    <row r="1189" ht="11.25">
      <c r="S1189" s="147"/>
    </row>
    <row r="1190" ht="11.25">
      <c r="S1190" s="147"/>
    </row>
    <row r="1191" ht="11.25">
      <c r="S1191" s="147"/>
    </row>
    <row r="1192" ht="11.25">
      <c r="S1192" s="147"/>
    </row>
    <row r="1193" ht="11.25">
      <c r="S1193" s="147"/>
    </row>
    <row r="1194" ht="11.25">
      <c r="S1194" s="147"/>
    </row>
    <row r="1195" ht="11.25">
      <c r="S1195" s="147"/>
    </row>
    <row r="1196" ht="11.25">
      <c r="S1196" s="147"/>
    </row>
    <row r="1197" ht="11.25">
      <c r="S1197" s="147"/>
    </row>
    <row r="1198" ht="11.25">
      <c r="S1198" s="147"/>
    </row>
    <row r="1199" ht="11.25">
      <c r="S1199" s="147"/>
    </row>
    <row r="1200" ht="11.25">
      <c r="S1200" s="147"/>
    </row>
    <row r="1201" ht="11.25">
      <c r="S1201" s="147"/>
    </row>
    <row r="1202" ht="11.25">
      <c r="S1202" s="147"/>
    </row>
    <row r="1203" ht="11.25">
      <c r="S1203" s="147"/>
    </row>
    <row r="1204" ht="11.25">
      <c r="S1204" s="147"/>
    </row>
    <row r="1205" ht="11.25">
      <c r="S1205" s="147"/>
    </row>
    <row r="1206" ht="11.25">
      <c r="S1206" s="147"/>
    </row>
    <row r="1207" ht="11.25">
      <c r="S1207" s="147"/>
    </row>
    <row r="1208" ht="11.25">
      <c r="S1208" s="147"/>
    </row>
    <row r="1209" ht="11.25">
      <c r="S1209" s="147"/>
    </row>
    <row r="1210" ht="11.25">
      <c r="S1210" s="147"/>
    </row>
    <row r="1211" ht="11.25">
      <c r="S1211" s="147"/>
    </row>
    <row r="1212" ht="11.25">
      <c r="S1212" s="147"/>
    </row>
    <row r="1213" ht="11.25">
      <c r="S1213" s="147"/>
    </row>
    <row r="1214" ht="11.25">
      <c r="S1214" s="147"/>
    </row>
    <row r="1215" ht="11.25">
      <c r="S1215" s="147"/>
    </row>
    <row r="1216" ht="11.25">
      <c r="S1216" s="147"/>
    </row>
    <row r="1217" ht="11.25">
      <c r="S1217" s="147"/>
    </row>
    <row r="1218" ht="11.25">
      <c r="S1218" s="147"/>
    </row>
    <row r="1219" ht="11.25">
      <c r="S1219" s="147"/>
    </row>
    <row r="1220" ht="11.25">
      <c r="S1220" s="147"/>
    </row>
    <row r="1221" ht="11.25">
      <c r="S1221" s="147"/>
    </row>
    <row r="1222" ht="11.25">
      <c r="S1222" s="147"/>
    </row>
    <row r="1223" ht="11.25">
      <c r="S1223" s="147"/>
    </row>
    <row r="1224" ht="11.25">
      <c r="S1224" s="147"/>
    </row>
    <row r="1225" ht="11.25">
      <c r="S1225" s="147"/>
    </row>
    <row r="1226" ht="11.25">
      <c r="S1226" s="147"/>
    </row>
    <row r="1227" ht="11.25">
      <c r="S1227" s="147"/>
    </row>
    <row r="1228" ht="11.25">
      <c r="S1228" s="147"/>
    </row>
    <row r="1229" ht="11.25">
      <c r="S1229" s="147"/>
    </row>
    <row r="1230" ht="11.25">
      <c r="S1230" s="147"/>
    </row>
    <row r="1231" ht="11.25">
      <c r="S1231" s="147"/>
    </row>
    <row r="1232" ht="11.25">
      <c r="S1232" s="147"/>
    </row>
    <row r="1233" ht="11.25">
      <c r="S1233" s="147"/>
    </row>
    <row r="1234" ht="11.25">
      <c r="S1234" s="147"/>
    </row>
    <row r="1235" ht="11.25">
      <c r="S1235" s="147"/>
    </row>
    <row r="1236" ht="11.25">
      <c r="S1236" s="147"/>
    </row>
    <row r="1237" ht="11.25">
      <c r="S1237" s="147"/>
    </row>
    <row r="1238" ht="11.25">
      <c r="S1238" s="147"/>
    </row>
    <row r="1239" ht="11.25">
      <c r="S1239" s="147"/>
    </row>
    <row r="1240" ht="11.25">
      <c r="S1240" s="147"/>
    </row>
    <row r="1241" ht="11.25">
      <c r="S1241" s="147"/>
    </row>
    <row r="1242" ht="11.25">
      <c r="S1242" s="147"/>
    </row>
    <row r="1243" ht="11.25">
      <c r="S1243" s="147"/>
    </row>
    <row r="1244" ht="11.25">
      <c r="S1244" s="147"/>
    </row>
    <row r="1245" ht="11.25">
      <c r="S1245" s="147"/>
    </row>
    <row r="1246" ht="11.25">
      <c r="S1246" s="147"/>
    </row>
    <row r="1247" ht="11.25">
      <c r="S1247" s="147"/>
    </row>
    <row r="1248" ht="11.25">
      <c r="S1248" s="147"/>
    </row>
    <row r="1249" ht="11.25">
      <c r="S1249" s="147"/>
    </row>
    <row r="1250" ht="11.25">
      <c r="S1250" s="147"/>
    </row>
    <row r="1251" ht="11.25">
      <c r="S1251" s="147"/>
    </row>
    <row r="1252" ht="11.25">
      <c r="S1252" s="147"/>
    </row>
    <row r="1253" ht="11.25">
      <c r="S1253" s="147"/>
    </row>
    <row r="1254" ht="11.25">
      <c r="S1254" s="147"/>
    </row>
    <row r="1255" ht="11.25">
      <c r="S1255" s="147"/>
    </row>
    <row r="1256" ht="11.25">
      <c r="S1256" s="147"/>
    </row>
    <row r="1257" ht="11.25">
      <c r="S1257" s="147"/>
    </row>
    <row r="1258" ht="11.25">
      <c r="S1258" s="147"/>
    </row>
    <row r="1259" ht="11.25">
      <c r="S1259" s="147"/>
    </row>
    <row r="1260" ht="11.25">
      <c r="S1260" s="147"/>
    </row>
    <row r="1261" ht="11.25">
      <c r="S1261" s="147"/>
    </row>
    <row r="1262" ht="11.25">
      <c r="S1262" s="147"/>
    </row>
    <row r="1263" ht="11.25">
      <c r="S1263" s="147"/>
    </row>
    <row r="1264" ht="11.25">
      <c r="S1264" s="147"/>
    </row>
    <row r="1265" ht="11.25">
      <c r="S1265" s="147"/>
    </row>
    <row r="1266" ht="11.25">
      <c r="S1266" s="147"/>
    </row>
    <row r="1267" ht="11.25">
      <c r="S1267" s="147"/>
    </row>
    <row r="1268" ht="11.25">
      <c r="S1268" s="147"/>
    </row>
    <row r="1269" ht="11.25">
      <c r="S1269" s="147"/>
    </row>
    <row r="1270" ht="11.25">
      <c r="S1270" s="147"/>
    </row>
    <row r="1271" ht="11.25">
      <c r="S1271" s="147"/>
    </row>
    <row r="1272" ht="11.25">
      <c r="S1272" s="147"/>
    </row>
    <row r="1273" ht="11.25">
      <c r="S1273" s="147"/>
    </row>
    <row r="1274" ht="11.25">
      <c r="S1274" s="147"/>
    </row>
    <row r="1275" ht="11.25">
      <c r="S1275" s="147"/>
    </row>
    <row r="1276" ht="11.25">
      <c r="S1276" s="147"/>
    </row>
    <row r="1277" ht="11.25">
      <c r="S1277" s="147"/>
    </row>
    <row r="1278" ht="11.25">
      <c r="S1278" s="147"/>
    </row>
    <row r="1279" ht="11.25">
      <c r="S1279" s="147"/>
    </row>
    <row r="1280" ht="11.25">
      <c r="S1280" s="147"/>
    </row>
    <row r="1281" ht="11.25">
      <c r="S1281" s="147"/>
    </row>
    <row r="1282" ht="11.25">
      <c r="S1282" s="147"/>
    </row>
    <row r="1283" ht="11.25">
      <c r="S1283" s="147"/>
    </row>
    <row r="1284" ht="11.25">
      <c r="S1284" s="147"/>
    </row>
    <row r="1285" ht="11.25">
      <c r="S1285" s="147"/>
    </row>
    <row r="1286" ht="11.25">
      <c r="S1286" s="147"/>
    </row>
    <row r="1287" ht="11.25">
      <c r="S1287" s="147"/>
    </row>
    <row r="1288" ht="11.25">
      <c r="S1288" s="147"/>
    </row>
    <row r="1289" ht="11.25">
      <c r="S1289" s="147"/>
    </row>
    <row r="1290" ht="11.25">
      <c r="S1290" s="147"/>
    </row>
    <row r="1291" ht="11.25">
      <c r="S1291" s="147"/>
    </row>
    <row r="1292" ht="11.25">
      <c r="S1292" s="147"/>
    </row>
    <row r="1293" ht="11.25">
      <c r="S1293" s="147"/>
    </row>
    <row r="1294" ht="11.25">
      <c r="S1294" s="147"/>
    </row>
    <row r="1295" ht="11.25">
      <c r="S1295" s="147"/>
    </row>
    <row r="1296" ht="11.25">
      <c r="S1296" s="147"/>
    </row>
    <row r="1297" ht="11.25">
      <c r="S1297" s="147"/>
    </row>
    <row r="1298" ht="11.25">
      <c r="S1298" s="147"/>
    </row>
    <row r="1299" ht="11.25">
      <c r="S1299" s="147"/>
    </row>
    <row r="1300" ht="11.25">
      <c r="S1300" s="147"/>
    </row>
    <row r="1301" ht="11.25">
      <c r="S1301" s="147"/>
    </row>
    <row r="1302" ht="11.25">
      <c r="S1302" s="147"/>
    </row>
    <row r="1303" ht="11.25">
      <c r="S1303" s="147"/>
    </row>
    <row r="1304" ht="11.25">
      <c r="S1304" s="147"/>
    </row>
    <row r="1305" ht="11.25">
      <c r="S1305" s="147"/>
    </row>
    <row r="1306" ht="11.25">
      <c r="S1306" s="147"/>
    </row>
    <row r="1307" ht="11.25">
      <c r="S1307" s="147"/>
    </row>
    <row r="1308" ht="11.25">
      <c r="S1308" s="147"/>
    </row>
    <row r="1309" ht="11.25">
      <c r="S1309" s="147"/>
    </row>
    <row r="1310" ht="11.25">
      <c r="S1310" s="147"/>
    </row>
    <row r="1311" ht="11.25">
      <c r="S1311" s="147"/>
    </row>
    <row r="1312" ht="11.25">
      <c r="S1312" s="147"/>
    </row>
    <row r="1313" ht="11.25">
      <c r="S1313" s="147"/>
    </row>
    <row r="1314" ht="11.25">
      <c r="S1314" s="147"/>
    </row>
    <row r="1315" ht="11.25">
      <c r="S1315" s="147"/>
    </row>
    <row r="1316" ht="11.25">
      <c r="S1316" s="147"/>
    </row>
    <row r="1317" ht="11.25">
      <c r="S1317" s="147"/>
    </row>
    <row r="1318" ht="11.25">
      <c r="S1318" s="147"/>
    </row>
    <row r="1319" ht="11.25">
      <c r="S1319" s="147"/>
    </row>
    <row r="1320" ht="11.25">
      <c r="S1320" s="147"/>
    </row>
    <row r="1321" ht="11.25">
      <c r="S1321" s="147"/>
    </row>
    <row r="1322" ht="11.25">
      <c r="S1322" s="147"/>
    </row>
    <row r="1323" ht="11.25">
      <c r="S1323" s="147"/>
    </row>
    <row r="1324" ht="11.25">
      <c r="S1324" s="147"/>
    </row>
    <row r="1325" ht="11.25">
      <c r="S1325" s="147"/>
    </row>
    <row r="1326" ht="11.25">
      <c r="S1326" s="147"/>
    </row>
    <row r="1327" ht="11.25">
      <c r="S1327" s="147"/>
    </row>
    <row r="1328" ht="11.25">
      <c r="S1328" s="147"/>
    </row>
    <row r="1329" ht="11.25">
      <c r="S1329" s="147"/>
    </row>
    <row r="1330" ht="11.25">
      <c r="S1330" s="147"/>
    </row>
    <row r="1331" ht="11.25">
      <c r="S1331" s="147"/>
    </row>
    <row r="1332" ht="11.25">
      <c r="S1332" s="147"/>
    </row>
    <row r="1333" ht="11.25">
      <c r="S1333" s="147"/>
    </row>
    <row r="1334" ht="11.25">
      <c r="S1334" s="147"/>
    </row>
    <row r="1335" ht="11.25">
      <c r="S1335" s="147"/>
    </row>
    <row r="1336" ht="11.25">
      <c r="S1336" s="147"/>
    </row>
    <row r="1337" ht="11.25">
      <c r="S1337" s="147"/>
    </row>
    <row r="1338" ht="11.25">
      <c r="S1338" s="147"/>
    </row>
    <row r="1339" ht="11.25">
      <c r="S1339" s="147"/>
    </row>
    <row r="1340" ht="11.25">
      <c r="S1340" s="147"/>
    </row>
    <row r="1341" ht="11.25">
      <c r="S1341" s="147"/>
    </row>
    <row r="1342" ht="11.25">
      <c r="S1342" s="147"/>
    </row>
    <row r="1343" ht="11.25">
      <c r="S1343" s="147"/>
    </row>
    <row r="1344" ht="11.25">
      <c r="S1344" s="147"/>
    </row>
    <row r="1345" ht="11.25">
      <c r="S1345" s="147"/>
    </row>
    <row r="1346" ht="11.25">
      <c r="S1346" s="147"/>
    </row>
    <row r="1347" ht="11.25">
      <c r="S1347" s="147"/>
    </row>
    <row r="1348" ht="11.25">
      <c r="S1348" s="147"/>
    </row>
    <row r="1349" ht="11.25">
      <c r="S1349" s="147"/>
    </row>
    <row r="1350" ht="11.25">
      <c r="S1350" s="147"/>
    </row>
    <row r="1351" ht="11.25">
      <c r="S1351" s="147"/>
    </row>
    <row r="1352" ht="11.25">
      <c r="S1352" s="147"/>
    </row>
    <row r="1353" ht="11.25">
      <c r="S1353" s="147"/>
    </row>
    <row r="1354" ht="11.25">
      <c r="S1354" s="147"/>
    </row>
    <row r="1355" ht="11.25">
      <c r="S1355" s="147"/>
    </row>
    <row r="1356" ht="11.25">
      <c r="S1356" s="147"/>
    </row>
    <row r="1357" ht="11.25">
      <c r="S1357" s="147"/>
    </row>
    <row r="1358" ht="11.25">
      <c r="S1358" s="147"/>
    </row>
    <row r="1359" ht="11.25">
      <c r="S1359" s="147"/>
    </row>
    <row r="1360" ht="11.25">
      <c r="S1360" s="147"/>
    </row>
    <row r="1361" ht="11.25">
      <c r="S1361" s="147"/>
    </row>
    <row r="1362" ht="11.25">
      <c r="S1362" s="147"/>
    </row>
    <row r="1363" ht="11.25">
      <c r="S1363" s="147"/>
    </row>
    <row r="1364" ht="11.25">
      <c r="S1364" s="147"/>
    </row>
    <row r="1365" ht="11.25">
      <c r="S1365" s="147"/>
    </row>
    <row r="1366" ht="11.25">
      <c r="S1366" s="147"/>
    </row>
    <row r="1367" ht="11.25">
      <c r="S1367" s="147"/>
    </row>
    <row r="1368" ht="11.25">
      <c r="S1368" s="147"/>
    </row>
    <row r="1369" ht="11.25">
      <c r="S1369" s="147"/>
    </row>
    <row r="1370" ht="11.25">
      <c r="S1370" s="147"/>
    </row>
    <row r="1371" ht="11.25">
      <c r="S1371" s="147"/>
    </row>
    <row r="1372" ht="11.25">
      <c r="S1372" s="148"/>
    </row>
    <row r="1373" ht="11.25">
      <c r="S1373" s="147"/>
    </row>
    <row r="1374" ht="11.25">
      <c r="S1374" s="147"/>
    </row>
    <row r="1375" ht="11.25">
      <c r="S1375" s="147"/>
    </row>
    <row r="1376" ht="11.25">
      <c r="S1376" s="147"/>
    </row>
    <row r="1377" ht="11.25">
      <c r="S1377" s="147"/>
    </row>
    <row r="1378" ht="11.25">
      <c r="S1378" s="147"/>
    </row>
    <row r="1379" ht="11.25">
      <c r="S1379" s="147"/>
    </row>
    <row r="1380" ht="11.25">
      <c r="S1380" s="147"/>
    </row>
    <row r="1381" ht="11.25">
      <c r="S1381" s="147"/>
    </row>
    <row r="1382" ht="11.25">
      <c r="S1382" s="147"/>
    </row>
    <row r="1383" ht="11.25">
      <c r="S1383" s="147"/>
    </row>
    <row r="1384" ht="11.25">
      <c r="S1384" s="147"/>
    </row>
    <row r="1385" ht="11.25">
      <c r="S1385" s="147"/>
    </row>
    <row r="1386" ht="11.25">
      <c r="S1386" s="147"/>
    </row>
    <row r="1387" ht="11.25">
      <c r="S1387" s="147"/>
    </row>
    <row r="1388" ht="11.25">
      <c r="S1388" s="147"/>
    </row>
    <row r="1389" ht="11.25">
      <c r="S1389" s="147"/>
    </row>
    <row r="1390" ht="11.25">
      <c r="S1390" s="147"/>
    </row>
    <row r="1391" ht="11.25">
      <c r="S1391" s="147"/>
    </row>
    <row r="1392" ht="11.25">
      <c r="S1392" s="147"/>
    </row>
    <row r="1393" ht="11.25">
      <c r="S1393" s="147"/>
    </row>
    <row r="1394" ht="11.25">
      <c r="S1394" s="147"/>
    </row>
    <row r="1395" ht="11.25">
      <c r="S1395" s="147"/>
    </row>
    <row r="1396" ht="11.25">
      <c r="S1396" s="147"/>
    </row>
    <row r="1397" ht="11.25">
      <c r="S1397" s="147"/>
    </row>
    <row r="1398" ht="11.25">
      <c r="S1398" s="147"/>
    </row>
    <row r="1399" ht="11.25">
      <c r="S1399" s="147"/>
    </row>
    <row r="1400" ht="11.25">
      <c r="S1400" s="147"/>
    </row>
    <row r="1401" ht="11.25">
      <c r="S1401" s="147"/>
    </row>
    <row r="1402" ht="11.25">
      <c r="S1402" s="147"/>
    </row>
    <row r="1403" ht="11.25">
      <c r="S1403" s="147"/>
    </row>
    <row r="1404" ht="11.25">
      <c r="S1404" s="147"/>
    </row>
    <row r="1405" ht="11.25">
      <c r="S1405" s="147"/>
    </row>
    <row r="1406" ht="11.25">
      <c r="S1406" s="147"/>
    </row>
    <row r="1407" ht="11.25">
      <c r="S1407" s="147"/>
    </row>
    <row r="1408" ht="11.25">
      <c r="S1408" s="148"/>
    </row>
    <row r="1409" ht="11.25">
      <c r="S1409" s="148"/>
    </row>
    <row r="1410" ht="11.25">
      <c r="S1410" s="148"/>
    </row>
    <row r="1411" ht="11.25">
      <c r="S1411" s="148"/>
    </row>
    <row r="1412" ht="11.25">
      <c r="S1412" s="148"/>
    </row>
    <row r="1413" ht="11.25">
      <c r="S1413" s="148"/>
    </row>
    <row r="1414" ht="11.25">
      <c r="S1414" s="148"/>
    </row>
    <row r="1415" ht="11.25">
      <c r="S1415" s="148"/>
    </row>
  </sheetData>
  <sheetProtection/>
  <mergeCells count="8">
    <mergeCell ref="S3:S4"/>
    <mergeCell ref="A50:R51"/>
    <mergeCell ref="P3:R3"/>
    <mergeCell ref="B1:D1"/>
    <mergeCell ref="B2:D2"/>
    <mergeCell ref="B3:D3"/>
    <mergeCell ref="J3:M3"/>
    <mergeCell ref="J1:S2"/>
  </mergeCells>
  <hyperlinks>
    <hyperlink ref="B2" r:id="rId1" display="http://www.antraktsinema.com"/>
  </hyperlinks>
  <printOptions/>
  <pageMargins left="0.7086614173228347" right="0.7086614173228347" top="0.56" bottom="0.7480314960629921" header="0.31496062992125984" footer="0.31496062992125984"/>
  <pageSetup horizontalDpi="600" verticalDpi="600" orientation="landscape" paperSize="9" scale="80"/>
  <drawing r:id="rId2"/>
</worksheet>
</file>

<file path=xl/worksheets/sheet2.xml><?xml version="1.0" encoding="utf-8"?>
<worksheet xmlns="http://schemas.openxmlformats.org/spreadsheetml/2006/main" xmlns:r="http://schemas.openxmlformats.org/officeDocument/2006/relationships">
  <dimension ref="A1:EA55"/>
  <sheetViews>
    <sheetView zoomScale="60" zoomScaleNormal="6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7.140625" defaultRowHeight="12.75"/>
  <cols>
    <col min="1" max="1" width="4.421875" style="45" customWidth="1"/>
    <col min="2" max="2" width="4.00390625" style="2" bestFit="1" customWidth="1"/>
    <col min="3" max="3" width="17.8515625" style="1" customWidth="1"/>
    <col min="4" max="11" width="2.00390625" style="1" customWidth="1"/>
    <col min="12" max="12" width="4.00390625" style="160" customWidth="1"/>
    <col min="13" max="15" width="4.00390625" style="5" customWidth="1"/>
    <col min="16" max="16" width="7.7109375" style="49" bestFit="1" customWidth="1"/>
    <col min="17" max="17" width="4.00390625" style="3" customWidth="1"/>
    <col min="18" max="18" width="5.140625" style="47" bestFit="1" customWidth="1"/>
    <col min="19" max="20" width="3.7109375" style="47" hidden="1" customWidth="1"/>
    <col min="21" max="21" width="4.00390625" style="96" bestFit="1" customWidth="1"/>
    <col min="22" max="22" width="3.7109375" style="96" bestFit="1" customWidth="1"/>
    <col min="23" max="23" width="6.28125" style="96" bestFit="1" customWidth="1"/>
    <col min="24" max="24" width="3.7109375" style="97" hidden="1" customWidth="1"/>
    <col min="25" max="25" width="6.140625" style="97" hidden="1" customWidth="1"/>
    <col min="26" max="26" width="3.7109375" style="97" bestFit="1" customWidth="1"/>
    <col min="27" max="27" width="9.00390625" style="6" bestFit="1" customWidth="1"/>
    <col min="28" max="28" width="8.28125" style="7" bestFit="1" customWidth="1"/>
    <col min="29" max="29" width="9.00390625" style="6" bestFit="1" customWidth="1"/>
    <col min="30" max="30" width="8.28125" style="7" bestFit="1" customWidth="1"/>
    <col min="31" max="31" width="9.00390625" style="8" bestFit="1" customWidth="1"/>
    <col min="32" max="32" width="8.28125" style="9" bestFit="1" customWidth="1"/>
    <col min="33" max="33" width="9.7109375" style="10" bestFit="1" customWidth="1"/>
    <col min="34" max="34" width="8.28125" style="11" bestFit="1" customWidth="1"/>
    <col min="35" max="35" width="6.28125" style="12" bestFit="1" customWidth="1"/>
    <col min="36" max="36" width="6.140625" style="13" bestFit="1" customWidth="1"/>
    <col min="37" max="37" width="9.7109375" style="13" bestFit="1" customWidth="1"/>
    <col min="38" max="38" width="5.8515625" style="13" bestFit="1" customWidth="1"/>
    <col min="39" max="40" width="4.7109375" style="14" bestFit="1" customWidth="1"/>
    <col min="41" max="41" width="9.00390625" style="13" hidden="1" customWidth="1"/>
    <col min="42" max="42" width="5.8515625" style="7" hidden="1" customWidth="1"/>
    <col min="43" max="43" width="9.7109375" style="8" hidden="1" customWidth="1"/>
    <col min="44" max="44" width="7.00390625" style="9" hidden="1" customWidth="1"/>
    <col min="45" max="46" width="6.140625" style="15" hidden="1" customWidth="1"/>
    <col min="47" max="47" width="6.28125" style="7" hidden="1" customWidth="1"/>
    <col min="48" max="48" width="6.140625" style="6" hidden="1" customWidth="1"/>
    <col min="49" max="49" width="9.00390625" style="6" hidden="1" customWidth="1"/>
    <col min="50" max="50" width="5.8515625" style="6" hidden="1" customWidth="1"/>
    <col min="51" max="51" width="4.140625" style="7" hidden="1" customWidth="1"/>
    <col min="52" max="52" width="4.8515625" style="7" hidden="1" customWidth="1"/>
    <col min="53" max="53" width="9.7109375" style="8" bestFit="1" customWidth="1"/>
    <col min="54" max="54" width="8.28125" style="16" bestFit="1" customWidth="1"/>
    <col min="55" max="55" width="4.421875" style="4" bestFit="1" customWidth="1"/>
    <col min="56" max="56" width="6.28125" style="47" customWidth="1"/>
    <col min="57" max="57" width="4.8515625" style="150" customWidth="1"/>
    <col min="58" max="58" width="9.00390625" style="199" bestFit="1" customWidth="1"/>
    <col min="59" max="59" width="7.8515625" style="199" bestFit="1" customWidth="1"/>
    <col min="60" max="16384" width="7.140625" style="1" customWidth="1"/>
  </cols>
  <sheetData>
    <row r="1" spans="1:59" s="48" customFormat="1" ht="12.75">
      <c r="A1" s="18" t="s">
        <v>1</v>
      </c>
      <c r="B1" s="219" t="s">
        <v>20</v>
      </c>
      <c r="C1" s="219"/>
      <c r="D1" s="219"/>
      <c r="E1" s="19"/>
      <c r="F1" s="19"/>
      <c r="G1" s="19"/>
      <c r="H1" s="19"/>
      <c r="I1" s="19"/>
      <c r="J1" s="19"/>
      <c r="K1" s="19"/>
      <c r="L1" s="20"/>
      <c r="M1" s="19"/>
      <c r="N1" s="19"/>
      <c r="O1" s="19"/>
      <c r="P1" s="20"/>
      <c r="Q1" s="19"/>
      <c r="R1" s="20"/>
      <c r="S1" s="20"/>
      <c r="T1" s="20"/>
      <c r="U1" s="20"/>
      <c r="V1" s="20"/>
      <c r="W1" s="20"/>
      <c r="X1" s="20"/>
      <c r="Y1" s="20"/>
      <c r="Z1" s="20"/>
      <c r="AA1" s="233" t="s">
        <v>8</v>
      </c>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5"/>
      <c r="BF1" s="196"/>
      <c r="BG1" s="196"/>
    </row>
    <row r="2" spans="1:59" s="48" customFormat="1" ht="12.75">
      <c r="A2" s="18"/>
      <c r="B2" s="220" t="s">
        <v>5</v>
      </c>
      <c r="C2" s="230"/>
      <c r="D2" s="230"/>
      <c r="E2" s="21"/>
      <c r="F2" s="21"/>
      <c r="G2" s="21"/>
      <c r="H2" s="21"/>
      <c r="I2" s="21"/>
      <c r="J2" s="21"/>
      <c r="K2" s="21"/>
      <c r="L2" s="22"/>
      <c r="M2" s="21"/>
      <c r="N2" s="21"/>
      <c r="O2" s="21"/>
      <c r="P2" s="22"/>
      <c r="Q2" s="21"/>
      <c r="R2" s="22"/>
      <c r="S2" s="22"/>
      <c r="T2" s="22"/>
      <c r="U2" s="22"/>
      <c r="V2" s="22"/>
      <c r="W2" s="22"/>
      <c r="X2" s="23"/>
      <c r="Y2" s="24"/>
      <c r="Z2" s="24"/>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5"/>
      <c r="BF2" s="196"/>
      <c r="BG2" s="196"/>
    </row>
    <row r="3" spans="1:59" s="48" customFormat="1" ht="12">
      <c r="A3" s="18"/>
      <c r="B3" s="241" t="s">
        <v>181</v>
      </c>
      <c r="C3" s="241"/>
      <c r="D3" s="241"/>
      <c r="E3" s="25"/>
      <c r="F3" s="25"/>
      <c r="G3" s="25"/>
      <c r="H3" s="25"/>
      <c r="I3" s="25"/>
      <c r="J3" s="25"/>
      <c r="K3" s="25"/>
      <c r="L3" s="26"/>
      <c r="M3" s="27"/>
      <c r="N3" s="27"/>
      <c r="O3" s="27"/>
      <c r="P3" s="28"/>
      <c r="Q3" s="27"/>
      <c r="R3" s="28"/>
      <c r="S3" s="28"/>
      <c r="T3" s="28"/>
      <c r="U3" s="28"/>
      <c r="V3" s="28"/>
      <c r="W3" s="28"/>
      <c r="X3" s="28"/>
      <c r="Y3" s="28"/>
      <c r="Z3" s="28"/>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8"/>
      <c r="BF3" s="196"/>
      <c r="BG3" s="196"/>
    </row>
    <row r="4" spans="1:59" s="30" customFormat="1" ht="11.25">
      <c r="A4" s="29"/>
      <c r="B4" s="80"/>
      <c r="C4" s="81"/>
      <c r="D4" s="81"/>
      <c r="E4" s="82"/>
      <c r="F4" s="82"/>
      <c r="G4" s="82"/>
      <c r="H4" s="82"/>
      <c r="I4" s="82"/>
      <c r="J4" s="82"/>
      <c r="K4" s="82"/>
      <c r="L4" s="82"/>
      <c r="M4" s="82"/>
      <c r="N4" s="82"/>
      <c r="O4" s="81"/>
      <c r="P4" s="83"/>
      <c r="Q4" s="84"/>
      <c r="R4" s="84"/>
      <c r="S4" s="84"/>
      <c r="T4" s="84"/>
      <c r="U4" s="84"/>
      <c r="V4" s="84"/>
      <c r="W4" s="84"/>
      <c r="X4" s="85"/>
      <c r="Y4" s="85"/>
      <c r="Z4" s="84"/>
      <c r="AA4" s="231" t="s">
        <v>21</v>
      </c>
      <c r="AB4" s="232"/>
      <c r="AC4" s="242" t="s">
        <v>22</v>
      </c>
      <c r="AD4" s="243"/>
      <c r="AE4" s="242" t="s">
        <v>23</v>
      </c>
      <c r="AF4" s="243"/>
      <c r="AG4" s="242" t="s">
        <v>24</v>
      </c>
      <c r="AH4" s="244"/>
      <c r="AI4" s="244"/>
      <c r="AJ4" s="243"/>
      <c r="AK4" s="231" t="s">
        <v>25</v>
      </c>
      <c r="AL4" s="232"/>
      <c r="AM4" s="231" t="s">
        <v>26</v>
      </c>
      <c r="AN4" s="232"/>
      <c r="AO4" s="228" t="s">
        <v>27</v>
      </c>
      <c r="AP4" s="229"/>
      <c r="AQ4" s="228" t="s">
        <v>28</v>
      </c>
      <c r="AR4" s="229"/>
      <c r="AS4" s="228"/>
      <c r="AT4" s="229"/>
      <c r="AU4" s="228" t="s">
        <v>28</v>
      </c>
      <c r="AV4" s="229"/>
      <c r="AW4" s="228" t="s">
        <v>25</v>
      </c>
      <c r="AX4" s="229"/>
      <c r="AY4" s="228" t="s">
        <v>26</v>
      </c>
      <c r="AZ4" s="239"/>
      <c r="BA4" s="240" t="s">
        <v>29</v>
      </c>
      <c r="BB4" s="240"/>
      <c r="BC4" s="240"/>
      <c r="BD4" s="226" t="s">
        <v>30</v>
      </c>
      <c r="BE4" s="226" t="s">
        <v>88</v>
      </c>
      <c r="BF4" s="197"/>
      <c r="BG4" s="196"/>
    </row>
    <row r="5" spans="1:59" s="36" customFormat="1" ht="69">
      <c r="A5" s="31"/>
      <c r="B5" s="86"/>
      <c r="C5" s="87" t="s">
        <v>31</v>
      </c>
      <c r="D5" s="99" t="s">
        <v>32</v>
      </c>
      <c r="E5" s="88" t="s">
        <v>33</v>
      </c>
      <c r="F5" s="88" t="s">
        <v>34</v>
      </c>
      <c r="G5" s="88" t="s">
        <v>35</v>
      </c>
      <c r="H5" s="88" t="s">
        <v>36</v>
      </c>
      <c r="I5" s="88" t="s">
        <v>37</v>
      </c>
      <c r="J5" s="88" t="s">
        <v>38</v>
      </c>
      <c r="K5" s="88" t="s">
        <v>39</v>
      </c>
      <c r="L5" s="89" t="s">
        <v>40</v>
      </c>
      <c r="M5" s="89" t="s">
        <v>41</v>
      </c>
      <c r="N5" s="89" t="s">
        <v>42</v>
      </c>
      <c r="O5" s="87" t="s">
        <v>43</v>
      </c>
      <c r="P5" s="90" t="s">
        <v>44</v>
      </c>
      <c r="Q5" s="91" t="s">
        <v>45</v>
      </c>
      <c r="R5" s="88" t="s">
        <v>46</v>
      </c>
      <c r="S5" s="88" t="s">
        <v>47</v>
      </c>
      <c r="T5" s="88" t="s">
        <v>48</v>
      </c>
      <c r="U5" s="88" t="s">
        <v>49</v>
      </c>
      <c r="V5" s="88" t="s">
        <v>50</v>
      </c>
      <c r="W5" s="88" t="s">
        <v>26</v>
      </c>
      <c r="X5" s="88" t="s">
        <v>51</v>
      </c>
      <c r="Y5" s="88" t="s">
        <v>52</v>
      </c>
      <c r="Z5" s="88" t="s">
        <v>53</v>
      </c>
      <c r="AA5" s="89" t="s">
        <v>54</v>
      </c>
      <c r="AB5" s="92" t="s">
        <v>55</v>
      </c>
      <c r="AC5" s="93" t="s">
        <v>54</v>
      </c>
      <c r="AD5" s="94" t="s">
        <v>55</v>
      </c>
      <c r="AE5" s="93" t="s">
        <v>54</v>
      </c>
      <c r="AF5" s="94" t="s">
        <v>55</v>
      </c>
      <c r="AG5" s="93" t="s">
        <v>65</v>
      </c>
      <c r="AH5" s="94" t="s">
        <v>55</v>
      </c>
      <c r="AI5" s="95" t="s">
        <v>56</v>
      </c>
      <c r="AJ5" s="95" t="s">
        <v>57</v>
      </c>
      <c r="AK5" s="93" t="s">
        <v>54</v>
      </c>
      <c r="AL5" s="94" t="s">
        <v>58</v>
      </c>
      <c r="AM5" s="95" t="s">
        <v>59</v>
      </c>
      <c r="AN5" s="95" t="s">
        <v>69</v>
      </c>
      <c r="AO5" s="93" t="s">
        <v>54</v>
      </c>
      <c r="AP5" s="94" t="s">
        <v>58</v>
      </c>
      <c r="AQ5" s="93" t="s">
        <v>65</v>
      </c>
      <c r="AR5" s="94" t="s">
        <v>58</v>
      </c>
      <c r="AS5" s="95" t="s">
        <v>62</v>
      </c>
      <c r="AT5" s="95" t="s">
        <v>61</v>
      </c>
      <c r="AU5" s="95" t="s">
        <v>56</v>
      </c>
      <c r="AV5" s="95" t="s">
        <v>57</v>
      </c>
      <c r="AW5" s="93" t="s">
        <v>54</v>
      </c>
      <c r="AX5" s="94" t="s">
        <v>58</v>
      </c>
      <c r="AY5" s="95" t="s">
        <v>59</v>
      </c>
      <c r="AZ5" s="95" t="s">
        <v>60</v>
      </c>
      <c r="BA5" s="93" t="s">
        <v>54</v>
      </c>
      <c r="BB5" s="94" t="s">
        <v>55</v>
      </c>
      <c r="BC5" s="95" t="s">
        <v>57</v>
      </c>
      <c r="BD5" s="212"/>
      <c r="BE5" s="212"/>
      <c r="BF5" s="198"/>
      <c r="BG5" s="196"/>
    </row>
    <row r="6" spans="39:59" ht="11.25">
      <c r="AM6" s="130">
        <f aca="true" t="shared" si="0" ref="AM6:AN9">IF(AK6&lt;&gt;0,-(AK6-AG6)/AK6,"")</f>
      </c>
      <c r="AN6" s="130">
        <f t="shared" si="0"/>
      </c>
      <c r="AY6" s="50"/>
      <c r="AZ6" s="50"/>
      <c r="BG6" s="196"/>
    </row>
    <row r="7" spans="1:131" s="41" customFormat="1" ht="11.25">
      <c r="A7" s="44">
        <v>1</v>
      </c>
      <c r="B7" s="42"/>
      <c r="C7" s="101" t="s">
        <v>165</v>
      </c>
      <c r="D7" s="103"/>
      <c r="E7" s="103"/>
      <c r="F7" s="103"/>
      <c r="G7" s="103" t="s">
        <v>19</v>
      </c>
      <c r="H7" s="103" t="s">
        <v>19</v>
      </c>
      <c r="I7" s="103"/>
      <c r="J7" s="103" t="s">
        <v>19</v>
      </c>
      <c r="K7" s="116"/>
      <c r="L7" s="118"/>
      <c r="M7" s="119" t="s">
        <v>10</v>
      </c>
      <c r="N7" s="120"/>
      <c r="O7" s="104" t="s">
        <v>165</v>
      </c>
      <c r="P7" s="105">
        <v>42342</v>
      </c>
      <c r="Q7" s="106" t="s">
        <v>16</v>
      </c>
      <c r="R7" s="107">
        <v>362</v>
      </c>
      <c r="S7" s="107"/>
      <c r="T7" s="107"/>
      <c r="U7" s="154">
        <v>1242</v>
      </c>
      <c r="V7" s="108">
        <v>1300</v>
      </c>
      <c r="W7" s="121">
        <f>U7-V7</f>
        <v>-58</v>
      </c>
      <c r="X7" s="122"/>
      <c r="Y7" s="123"/>
      <c r="Z7" s="109">
        <v>2</v>
      </c>
      <c r="AA7" s="136">
        <v>2622503.71</v>
      </c>
      <c r="AB7" s="137">
        <v>219124</v>
      </c>
      <c r="AC7" s="136">
        <v>5199359.6</v>
      </c>
      <c r="AD7" s="137">
        <v>431168</v>
      </c>
      <c r="AE7" s="136">
        <v>5295465.21</v>
      </c>
      <c r="AF7" s="137">
        <v>447014</v>
      </c>
      <c r="AG7" s="124">
        <f aca="true" t="shared" si="1" ref="AG7:AG50">AA7+AC7+AE7</f>
        <v>13117328.52</v>
      </c>
      <c r="AH7" s="125">
        <f aca="true" t="shared" si="2" ref="AH7:AH50">AB7+AD7+AF7</f>
        <v>1097306</v>
      </c>
      <c r="AI7" s="126">
        <f aca="true" t="shared" si="3" ref="AI7:AI50">AH7/U7</f>
        <v>883.4991948470209</v>
      </c>
      <c r="AJ7" s="127">
        <f aca="true" t="shared" si="4" ref="AJ7:AJ50">AG7/AH7</f>
        <v>11.954120837760843</v>
      </c>
      <c r="AK7" s="128">
        <v>16795440.73</v>
      </c>
      <c r="AL7" s="129">
        <v>1380122</v>
      </c>
      <c r="AM7" s="130">
        <f t="shared" si="0"/>
        <v>-0.21899468249321735</v>
      </c>
      <c r="AN7" s="130">
        <f t="shared" si="0"/>
        <v>-0.20492101422917683</v>
      </c>
      <c r="AO7" s="131">
        <f aca="true" t="shared" si="5" ref="AO7:AP9">AQ7-AG7</f>
        <v>12738813.690000001</v>
      </c>
      <c r="AP7" s="132">
        <f t="shared" si="5"/>
        <v>1153706</v>
      </c>
      <c r="AQ7" s="161">
        <v>25856142.21</v>
      </c>
      <c r="AR7" s="162">
        <v>2251012</v>
      </c>
      <c r="AS7" s="130">
        <f>AH7*1/AR7</f>
        <v>0.48747230134712743</v>
      </c>
      <c r="AT7" s="130">
        <f>AP7*1/AR7</f>
        <v>0.5125276986528726</v>
      </c>
      <c r="AU7" s="126">
        <f>AR7/U7</f>
        <v>1812.4090177133655</v>
      </c>
      <c r="AV7" s="127">
        <f>AQ7/AR7</f>
        <v>11.486452408960949</v>
      </c>
      <c r="AW7" s="168">
        <v>25856142.21</v>
      </c>
      <c r="AX7" s="169">
        <v>2251012</v>
      </c>
      <c r="AY7" s="188">
        <f aca="true" t="shared" si="6" ref="AY7:AZ9">IF(AW7&lt;&gt;0,-(AW7-AQ7)/AW7,"")</f>
        <v>0</v>
      </c>
      <c r="AZ7" s="188">
        <f t="shared" si="6"/>
        <v>0</v>
      </c>
      <c r="BA7" s="166">
        <v>38973470.73</v>
      </c>
      <c r="BB7" s="167">
        <v>3348318</v>
      </c>
      <c r="BC7" s="151">
        <f aca="true" t="shared" si="7" ref="BC7:BC50">BA7/BB7</f>
        <v>11.639716039515958</v>
      </c>
      <c r="BD7" s="134">
        <v>42349</v>
      </c>
      <c r="BE7" s="152">
        <v>1851</v>
      </c>
      <c r="BF7" s="199"/>
      <c r="BG7" s="196"/>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row>
    <row r="8" spans="1:131" s="41" customFormat="1" ht="11.25">
      <c r="A8" s="44">
        <v>2</v>
      </c>
      <c r="B8" s="42"/>
      <c r="C8" s="101" t="s">
        <v>134</v>
      </c>
      <c r="D8" s="103"/>
      <c r="E8" s="103"/>
      <c r="F8" s="103"/>
      <c r="G8" s="103" t="s">
        <v>19</v>
      </c>
      <c r="H8" s="103"/>
      <c r="I8" s="103"/>
      <c r="J8" s="103" t="s">
        <v>19</v>
      </c>
      <c r="K8" s="116"/>
      <c r="L8" s="118"/>
      <c r="M8" s="119" t="s">
        <v>85</v>
      </c>
      <c r="N8" s="120"/>
      <c r="O8" s="104" t="s">
        <v>134</v>
      </c>
      <c r="P8" s="105">
        <v>42321</v>
      </c>
      <c r="Q8" s="106" t="s">
        <v>16</v>
      </c>
      <c r="R8" s="107">
        <v>352</v>
      </c>
      <c r="S8" s="107"/>
      <c r="T8" s="107"/>
      <c r="U8" s="154">
        <v>323</v>
      </c>
      <c r="V8" s="108">
        <v>362</v>
      </c>
      <c r="W8" s="121">
        <f>U8-V8</f>
        <v>-39</v>
      </c>
      <c r="X8" s="122"/>
      <c r="Y8" s="123"/>
      <c r="Z8" s="109">
        <v>5</v>
      </c>
      <c r="AA8" s="136">
        <v>99525.3</v>
      </c>
      <c r="AB8" s="137">
        <v>8194</v>
      </c>
      <c r="AC8" s="136">
        <v>254701.98</v>
      </c>
      <c r="AD8" s="137">
        <v>20633</v>
      </c>
      <c r="AE8" s="136">
        <v>253479.85</v>
      </c>
      <c r="AF8" s="137">
        <v>20994</v>
      </c>
      <c r="AG8" s="124">
        <f t="shared" si="1"/>
        <v>607707.13</v>
      </c>
      <c r="AH8" s="125">
        <f t="shared" si="2"/>
        <v>49821</v>
      </c>
      <c r="AI8" s="126">
        <f t="shared" si="3"/>
        <v>154.24458204334366</v>
      </c>
      <c r="AJ8" s="127">
        <f t="shared" si="4"/>
        <v>12.197810762529857</v>
      </c>
      <c r="AK8" s="128">
        <v>906073.22</v>
      </c>
      <c r="AL8" s="129">
        <v>72230</v>
      </c>
      <c r="AM8" s="130">
        <f t="shared" si="0"/>
        <v>-0.3292957825196511</v>
      </c>
      <c r="AN8" s="130">
        <f t="shared" si="0"/>
        <v>-0.31024505053301954</v>
      </c>
      <c r="AO8" s="131">
        <f t="shared" si="5"/>
        <v>646100.7999999999</v>
      </c>
      <c r="AP8" s="132">
        <f t="shared" si="5"/>
        <v>54569</v>
      </c>
      <c r="AQ8" s="161">
        <v>1253807.93</v>
      </c>
      <c r="AR8" s="162">
        <v>104390</v>
      </c>
      <c r="AS8" s="130">
        <f>AH8*1/AR8</f>
        <v>0.4772583580802759</v>
      </c>
      <c r="AT8" s="130">
        <f>AP8*1/AR8</f>
        <v>0.5227416419197242</v>
      </c>
      <c r="AU8" s="126">
        <f>AR8/U8</f>
        <v>323.1888544891641</v>
      </c>
      <c r="AV8" s="127">
        <f>AQ8/AR8</f>
        <v>12.010804962161126</v>
      </c>
      <c r="AW8" s="168">
        <v>1253807.93</v>
      </c>
      <c r="AX8" s="169">
        <v>104390</v>
      </c>
      <c r="AY8" s="188">
        <f t="shared" si="6"/>
        <v>0</v>
      </c>
      <c r="AZ8" s="188">
        <f t="shared" si="6"/>
        <v>0</v>
      </c>
      <c r="BA8" s="166">
        <v>21216448.79</v>
      </c>
      <c r="BB8" s="167">
        <v>1772171</v>
      </c>
      <c r="BC8" s="151">
        <f t="shared" si="7"/>
        <v>11.972009918907373</v>
      </c>
      <c r="BD8" s="134">
        <v>42349</v>
      </c>
      <c r="BE8" s="152">
        <v>1911</v>
      </c>
      <c r="BF8" s="199"/>
      <c r="BG8" s="196"/>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row>
    <row r="9" spans="1:131" s="41" customFormat="1" ht="11.25">
      <c r="A9" s="44">
        <v>3</v>
      </c>
      <c r="B9" s="39"/>
      <c r="C9" s="102" t="s">
        <v>140</v>
      </c>
      <c r="D9" s="103"/>
      <c r="E9" s="103" t="s">
        <v>19</v>
      </c>
      <c r="F9" s="103" t="s">
        <v>19</v>
      </c>
      <c r="G9" s="103" t="s">
        <v>19</v>
      </c>
      <c r="H9" s="103" t="s">
        <v>19</v>
      </c>
      <c r="I9" s="103"/>
      <c r="J9" s="110"/>
      <c r="K9" s="103"/>
      <c r="L9" s="103"/>
      <c r="M9" s="120" t="s">
        <v>77</v>
      </c>
      <c r="N9" s="119" t="s">
        <v>15</v>
      </c>
      <c r="O9" s="111" t="s">
        <v>139</v>
      </c>
      <c r="P9" s="112">
        <v>42328</v>
      </c>
      <c r="Q9" s="106" t="s">
        <v>15</v>
      </c>
      <c r="R9" s="113">
        <v>302</v>
      </c>
      <c r="S9" s="113"/>
      <c r="T9" s="113"/>
      <c r="U9" s="154">
        <v>308</v>
      </c>
      <c r="V9" s="108">
        <v>360</v>
      </c>
      <c r="W9" s="121">
        <f>U9-V9</f>
        <v>-52</v>
      </c>
      <c r="X9" s="122"/>
      <c r="Y9" s="123"/>
      <c r="Z9" s="109">
        <v>4</v>
      </c>
      <c r="AA9" s="136">
        <v>110097.36</v>
      </c>
      <c r="AB9" s="137">
        <v>8154</v>
      </c>
      <c r="AC9" s="136">
        <v>256085.44</v>
      </c>
      <c r="AD9" s="137">
        <v>19196</v>
      </c>
      <c r="AE9" s="136">
        <v>233296.08</v>
      </c>
      <c r="AF9" s="137">
        <v>17996</v>
      </c>
      <c r="AG9" s="124">
        <f t="shared" si="1"/>
        <v>599478.88</v>
      </c>
      <c r="AH9" s="125">
        <f t="shared" si="2"/>
        <v>45346</v>
      </c>
      <c r="AI9" s="126">
        <f t="shared" si="3"/>
        <v>147.22727272727272</v>
      </c>
      <c r="AJ9" s="127">
        <f t="shared" si="4"/>
        <v>13.22010497066996</v>
      </c>
      <c r="AK9" s="128">
        <v>868953.3799999999</v>
      </c>
      <c r="AL9" s="129">
        <v>63871</v>
      </c>
      <c r="AM9" s="130">
        <f t="shared" si="0"/>
        <v>-0.31011387515403865</v>
      </c>
      <c r="AN9" s="130">
        <f t="shared" si="0"/>
        <v>-0.2900377323041756</v>
      </c>
      <c r="AO9" s="131">
        <f t="shared" si="5"/>
        <v>648800.92</v>
      </c>
      <c r="AP9" s="132">
        <f t="shared" si="5"/>
        <v>50120</v>
      </c>
      <c r="AQ9" s="161">
        <v>1248279.8</v>
      </c>
      <c r="AR9" s="162">
        <v>95466</v>
      </c>
      <c r="AS9" s="130">
        <f>AH9*1/AR9</f>
        <v>0.47499633377328054</v>
      </c>
      <c r="AT9" s="130">
        <f>AP9*1/AR9</f>
        <v>0.5250036662267195</v>
      </c>
      <c r="AU9" s="126">
        <f>AR9/U9</f>
        <v>309.95454545454544</v>
      </c>
      <c r="AV9" s="127">
        <f>AQ9/AR9</f>
        <v>13.075647874635997</v>
      </c>
      <c r="AW9" s="114">
        <v>1248279.8</v>
      </c>
      <c r="AX9" s="115">
        <v>95466</v>
      </c>
      <c r="AY9" s="188">
        <f t="shared" si="6"/>
        <v>0</v>
      </c>
      <c r="AZ9" s="188">
        <f t="shared" si="6"/>
        <v>0</v>
      </c>
      <c r="BA9" s="164">
        <v>9218467.54</v>
      </c>
      <c r="BB9" s="165">
        <v>705719</v>
      </c>
      <c r="BC9" s="151">
        <f t="shared" si="7"/>
        <v>13.062518566171521</v>
      </c>
      <c r="BD9" s="134">
        <v>42349</v>
      </c>
      <c r="BE9" s="152">
        <v>2208</v>
      </c>
      <c r="BF9" s="199"/>
      <c r="BG9" s="196"/>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row>
    <row r="10" spans="1:131" s="41" customFormat="1" ht="11.25">
      <c r="A10" s="44">
        <v>4</v>
      </c>
      <c r="B10" s="46" t="s">
        <v>63</v>
      </c>
      <c r="C10" s="102" t="s">
        <v>173</v>
      </c>
      <c r="D10" s="103"/>
      <c r="E10" s="103" t="s">
        <v>19</v>
      </c>
      <c r="F10" s="103"/>
      <c r="G10" s="103" t="s">
        <v>19</v>
      </c>
      <c r="H10" s="103"/>
      <c r="I10" s="103" t="s">
        <v>19</v>
      </c>
      <c r="J10" s="110"/>
      <c r="K10" s="135"/>
      <c r="L10" s="107"/>
      <c r="M10" s="120" t="s">
        <v>174</v>
      </c>
      <c r="N10" s="119" t="s">
        <v>15</v>
      </c>
      <c r="O10" s="111" t="s">
        <v>175</v>
      </c>
      <c r="P10" s="112">
        <v>42349</v>
      </c>
      <c r="Q10" s="106" t="s">
        <v>15</v>
      </c>
      <c r="R10" s="113">
        <v>173</v>
      </c>
      <c r="S10" s="113"/>
      <c r="T10" s="113"/>
      <c r="U10" s="154">
        <v>173</v>
      </c>
      <c r="V10" s="108" t="s">
        <v>102</v>
      </c>
      <c r="W10" s="121" t="s">
        <v>102</v>
      </c>
      <c r="X10" s="122"/>
      <c r="Y10" s="123"/>
      <c r="Z10" s="109">
        <v>1</v>
      </c>
      <c r="AA10" s="136">
        <v>26407</v>
      </c>
      <c r="AB10" s="137">
        <v>2263</v>
      </c>
      <c r="AC10" s="136">
        <v>143929.09</v>
      </c>
      <c r="AD10" s="137">
        <v>11647</v>
      </c>
      <c r="AE10" s="136">
        <v>159957.99</v>
      </c>
      <c r="AF10" s="137">
        <v>13270</v>
      </c>
      <c r="AG10" s="124">
        <f t="shared" si="1"/>
        <v>330294.07999999996</v>
      </c>
      <c r="AH10" s="125">
        <f t="shared" si="2"/>
        <v>27180</v>
      </c>
      <c r="AI10" s="126">
        <f t="shared" si="3"/>
        <v>157.10982658959537</v>
      </c>
      <c r="AJ10" s="127">
        <f t="shared" si="4"/>
        <v>12.152100073583515</v>
      </c>
      <c r="AK10" s="128"/>
      <c r="AL10" s="129"/>
      <c r="AM10" s="130"/>
      <c r="AN10" s="130"/>
      <c r="AO10" s="131"/>
      <c r="AP10" s="132"/>
      <c r="AQ10" s="161"/>
      <c r="AR10" s="162"/>
      <c r="AS10" s="130"/>
      <c r="AT10" s="130"/>
      <c r="AU10" s="126"/>
      <c r="AV10" s="127"/>
      <c r="AW10" s="114"/>
      <c r="AX10" s="115"/>
      <c r="AY10" s="188"/>
      <c r="AZ10" s="188"/>
      <c r="BA10" s="164">
        <v>330294.08</v>
      </c>
      <c r="BB10" s="165">
        <v>27180</v>
      </c>
      <c r="BC10" s="151">
        <f t="shared" si="7"/>
        <v>12.152100073583519</v>
      </c>
      <c r="BD10" s="134">
        <v>42349</v>
      </c>
      <c r="BE10" s="152">
        <v>2359</v>
      </c>
      <c r="BF10" s="199"/>
      <c r="BG10" s="196"/>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row>
    <row r="11" spans="1:131" s="41" customFormat="1" ht="11.25">
      <c r="A11" s="44">
        <v>5</v>
      </c>
      <c r="B11" s="46" t="s">
        <v>63</v>
      </c>
      <c r="C11" s="102" t="s">
        <v>179</v>
      </c>
      <c r="D11" s="103"/>
      <c r="E11" s="103" t="s">
        <v>19</v>
      </c>
      <c r="F11" s="103" t="s">
        <v>19</v>
      </c>
      <c r="G11" s="103" t="s">
        <v>19</v>
      </c>
      <c r="H11" s="103"/>
      <c r="I11" s="103"/>
      <c r="J11" s="110"/>
      <c r="K11" s="103" t="s">
        <v>19</v>
      </c>
      <c r="L11" s="107" t="s">
        <v>9</v>
      </c>
      <c r="M11" s="120" t="s">
        <v>180</v>
      </c>
      <c r="N11" s="119" t="s">
        <v>3</v>
      </c>
      <c r="O11" s="111" t="s">
        <v>179</v>
      </c>
      <c r="P11" s="112">
        <v>42349</v>
      </c>
      <c r="Q11" s="106" t="s">
        <v>3</v>
      </c>
      <c r="R11" s="113">
        <v>117</v>
      </c>
      <c r="S11" s="113"/>
      <c r="T11" s="113"/>
      <c r="U11" s="154">
        <v>147</v>
      </c>
      <c r="V11" s="107" t="s">
        <v>102</v>
      </c>
      <c r="W11" s="121" t="s">
        <v>102</v>
      </c>
      <c r="X11" s="122"/>
      <c r="Y11" s="123"/>
      <c r="Z11" s="109">
        <v>1</v>
      </c>
      <c r="AA11" s="136">
        <v>47964</v>
      </c>
      <c r="AB11" s="137">
        <v>3526</v>
      </c>
      <c r="AC11" s="136">
        <v>137008</v>
      </c>
      <c r="AD11" s="137">
        <v>9983</v>
      </c>
      <c r="AE11" s="136">
        <v>132914</v>
      </c>
      <c r="AF11" s="137">
        <v>10130</v>
      </c>
      <c r="AG11" s="124">
        <f t="shared" si="1"/>
        <v>317886</v>
      </c>
      <c r="AH11" s="125">
        <f t="shared" si="2"/>
        <v>23639</v>
      </c>
      <c r="AI11" s="126">
        <f t="shared" si="3"/>
        <v>160.8095238095238</v>
      </c>
      <c r="AJ11" s="127">
        <f t="shared" si="4"/>
        <v>13.447523160878209</v>
      </c>
      <c r="AK11" s="128"/>
      <c r="AL11" s="129"/>
      <c r="AM11" s="130"/>
      <c r="AN11" s="130"/>
      <c r="AO11" s="131"/>
      <c r="AP11" s="132"/>
      <c r="AQ11" s="161"/>
      <c r="AR11" s="162"/>
      <c r="AS11" s="130"/>
      <c r="AT11" s="130"/>
      <c r="AU11" s="126"/>
      <c r="AV11" s="127"/>
      <c r="AW11" s="114"/>
      <c r="AX11" s="115"/>
      <c r="AY11" s="188"/>
      <c r="AZ11" s="188"/>
      <c r="BA11" s="164">
        <v>317887</v>
      </c>
      <c r="BB11" s="165">
        <v>23639</v>
      </c>
      <c r="BC11" s="151">
        <f t="shared" si="7"/>
        <v>13.44756546385211</v>
      </c>
      <c r="BD11" s="134">
        <v>42349</v>
      </c>
      <c r="BE11" s="152">
        <v>2250</v>
      </c>
      <c r="BF11" s="199"/>
      <c r="BG11" s="196"/>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row>
    <row r="12" spans="1:131" s="41" customFormat="1" ht="11.25">
      <c r="A12" s="44">
        <v>6</v>
      </c>
      <c r="B12" s="42"/>
      <c r="C12" s="102" t="s">
        <v>157</v>
      </c>
      <c r="D12" s="103"/>
      <c r="E12" s="103"/>
      <c r="F12" s="103"/>
      <c r="G12" s="103" t="s">
        <v>19</v>
      </c>
      <c r="H12" s="103"/>
      <c r="I12" s="103"/>
      <c r="J12" s="110"/>
      <c r="K12" s="103"/>
      <c r="L12" s="103"/>
      <c r="M12" s="120" t="s">
        <v>0</v>
      </c>
      <c r="N12" s="119" t="s">
        <v>15</v>
      </c>
      <c r="O12" s="111" t="s">
        <v>156</v>
      </c>
      <c r="P12" s="112">
        <v>42335</v>
      </c>
      <c r="Q12" s="106" t="s">
        <v>15</v>
      </c>
      <c r="R12" s="113">
        <v>137</v>
      </c>
      <c r="S12" s="113"/>
      <c r="T12" s="113"/>
      <c r="U12" s="154">
        <v>71</v>
      </c>
      <c r="V12" s="108">
        <v>120</v>
      </c>
      <c r="W12" s="121">
        <f>U12-V12</f>
        <v>-49</v>
      </c>
      <c r="X12" s="122"/>
      <c r="Y12" s="123"/>
      <c r="Z12" s="109">
        <v>3</v>
      </c>
      <c r="AA12" s="136">
        <v>72554.1</v>
      </c>
      <c r="AB12" s="137">
        <v>4919</v>
      </c>
      <c r="AC12" s="136">
        <v>121025.98</v>
      </c>
      <c r="AD12" s="137">
        <v>7731</v>
      </c>
      <c r="AE12" s="136">
        <v>107736.07</v>
      </c>
      <c r="AF12" s="137">
        <v>7327</v>
      </c>
      <c r="AG12" s="124">
        <f t="shared" si="1"/>
        <v>301316.15</v>
      </c>
      <c r="AH12" s="125">
        <f t="shared" si="2"/>
        <v>19977</v>
      </c>
      <c r="AI12" s="126">
        <f t="shared" si="3"/>
        <v>281.36619718309856</v>
      </c>
      <c r="AJ12" s="127">
        <f t="shared" si="4"/>
        <v>15.083153126095011</v>
      </c>
      <c r="AK12" s="128">
        <v>442061.6</v>
      </c>
      <c r="AL12" s="129">
        <v>30766</v>
      </c>
      <c r="AM12" s="130">
        <f>IF(AK12&lt;&gt;0,-(AK12-AG12)/AK12,"")</f>
        <v>-0.318384247806188</v>
      </c>
      <c r="AN12" s="130">
        <f>IF(AL12&lt;&gt;0,-(AL12-AH12)/AL12,"")</f>
        <v>-0.3506793213287395</v>
      </c>
      <c r="AO12" s="131">
        <f>AQ12-AG12</f>
        <v>343237.87</v>
      </c>
      <c r="AP12" s="132">
        <f>AR12-AH12</f>
        <v>27667</v>
      </c>
      <c r="AQ12" s="161">
        <v>644554.02</v>
      </c>
      <c r="AR12" s="162">
        <v>47644</v>
      </c>
      <c r="AS12" s="130">
        <f>AH12*1/AR12</f>
        <v>0.41929728822097223</v>
      </c>
      <c r="AT12" s="130">
        <f>AP12*1/AR12</f>
        <v>0.5807027117790278</v>
      </c>
      <c r="AU12" s="126">
        <f>AR12/U12</f>
        <v>671.0422535211268</v>
      </c>
      <c r="AV12" s="127">
        <f>AQ12/AR12</f>
        <v>13.528545462177819</v>
      </c>
      <c r="AW12" s="114">
        <v>644554.02</v>
      </c>
      <c r="AX12" s="115">
        <v>47644</v>
      </c>
      <c r="AY12" s="188">
        <f>IF(AW12&lt;&gt;0,-(AW12-AQ12)/AW12,"")</f>
        <v>0</v>
      </c>
      <c r="AZ12" s="188">
        <f>IF(AX12&lt;&gt;0,-(AX12-AR12)/AX12,"")</f>
        <v>0</v>
      </c>
      <c r="BA12" s="164">
        <v>1978683.53</v>
      </c>
      <c r="BB12" s="165">
        <v>146630</v>
      </c>
      <c r="BC12" s="151">
        <f t="shared" si="7"/>
        <v>13.494397667598719</v>
      </c>
      <c r="BD12" s="134">
        <v>42349</v>
      </c>
      <c r="BE12" s="152">
        <v>2158</v>
      </c>
      <c r="BF12" s="199"/>
      <c r="BG12" s="196"/>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row>
    <row r="13" spans="1:131" s="41" customFormat="1" ht="11.25">
      <c r="A13" s="44">
        <v>7</v>
      </c>
      <c r="B13" s="46" t="s">
        <v>63</v>
      </c>
      <c r="C13" s="102" t="s">
        <v>115</v>
      </c>
      <c r="D13" s="103"/>
      <c r="E13" s="103"/>
      <c r="F13" s="103"/>
      <c r="G13" s="103"/>
      <c r="H13" s="103"/>
      <c r="I13" s="103"/>
      <c r="J13" s="110"/>
      <c r="K13" s="103" t="s">
        <v>19</v>
      </c>
      <c r="L13" s="107" t="s">
        <v>7</v>
      </c>
      <c r="M13" s="120" t="s">
        <v>94</v>
      </c>
      <c r="N13" s="119" t="s">
        <v>15</v>
      </c>
      <c r="O13" s="111" t="s">
        <v>176</v>
      </c>
      <c r="P13" s="112">
        <v>42349</v>
      </c>
      <c r="Q13" s="106" t="s">
        <v>15</v>
      </c>
      <c r="R13" s="113">
        <v>92</v>
      </c>
      <c r="S13" s="113"/>
      <c r="T13" s="113"/>
      <c r="U13" s="154">
        <v>92</v>
      </c>
      <c r="V13" s="108" t="s">
        <v>102</v>
      </c>
      <c r="W13" s="121" t="s">
        <v>102</v>
      </c>
      <c r="X13" s="122"/>
      <c r="Y13" s="123"/>
      <c r="Z13" s="109">
        <v>1</v>
      </c>
      <c r="AA13" s="136">
        <v>59692.58</v>
      </c>
      <c r="AB13" s="137">
        <v>4494</v>
      </c>
      <c r="AC13" s="136">
        <v>110355.8</v>
      </c>
      <c r="AD13" s="137">
        <v>8243</v>
      </c>
      <c r="AE13" s="136">
        <v>104810.28</v>
      </c>
      <c r="AF13" s="137">
        <v>7857</v>
      </c>
      <c r="AG13" s="124">
        <f t="shared" si="1"/>
        <v>274858.66000000003</v>
      </c>
      <c r="AH13" s="125">
        <f t="shared" si="2"/>
        <v>20594</v>
      </c>
      <c r="AI13" s="126">
        <f t="shared" si="3"/>
        <v>223.84782608695653</v>
      </c>
      <c r="AJ13" s="127">
        <f t="shared" si="4"/>
        <v>13.346540740021368</v>
      </c>
      <c r="AK13" s="128"/>
      <c r="AL13" s="129"/>
      <c r="AM13" s="130"/>
      <c r="AN13" s="130"/>
      <c r="AO13" s="131"/>
      <c r="AP13" s="132"/>
      <c r="AQ13" s="161"/>
      <c r="AR13" s="162"/>
      <c r="AS13" s="130"/>
      <c r="AT13" s="130"/>
      <c r="AU13" s="126"/>
      <c r="AV13" s="127"/>
      <c r="AW13" s="114"/>
      <c r="AX13" s="115"/>
      <c r="AY13" s="188"/>
      <c r="AZ13" s="188"/>
      <c r="BA13" s="164">
        <v>274858.66000000003</v>
      </c>
      <c r="BB13" s="165">
        <v>20594</v>
      </c>
      <c r="BC13" s="151">
        <f t="shared" si="7"/>
        <v>13.346540740021368</v>
      </c>
      <c r="BD13" s="134">
        <v>42349</v>
      </c>
      <c r="BE13" s="152">
        <v>2360</v>
      </c>
      <c r="BF13" s="199"/>
      <c r="BG13" s="196"/>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row>
    <row r="14" spans="1:131" s="41" customFormat="1" ht="11.25">
      <c r="A14" s="44">
        <v>8</v>
      </c>
      <c r="B14" s="46" t="s">
        <v>63</v>
      </c>
      <c r="C14" s="102" t="s">
        <v>177</v>
      </c>
      <c r="D14" s="103"/>
      <c r="E14" s="103"/>
      <c r="F14" s="103"/>
      <c r="G14" s="103"/>
      <c r="H14" s="103"/>
      <c r="I14" s="103"/>
      <c r="J14" s="110"/>
      <c r="K14" s="103" t="s">
        <v>19</v>
      </c>
      <c r="L14" s="109" t="s">
        <v>66</v>
      </c>
      <c r="M14" s="120" t="s">
        <v>178</v>
      </c>
      <c r="N14" s="119" t="s">
        <v>4</v>
      </c>
      <c r="O14" s="111" t="s">
        <v>177</v>
      </c>
      <c r="P14" s="112">
        <v>42349</v>
      </c>
      <c r="Q14" s="106" t="s">
        <v>4</v>
      </c>
      <c r="R14" s="113">
        <v>54</v>
      </c>
      <c r="S14" s="113"/>
      <c r="T14" s="113"/>
      <c r="U14" s="154">
        <v>54</v>
      </c>
      <c r="V14" s="107" t="s">
        <v>102</v>
      </c>
      <c r="W14" s="121" t="s">
        <v>102</v>
      </c>
      <c r="X14" s="122"/>
      <c r="Y14" s="123"/>
      <c r="Z14" s="109">
        <v>1</v>
      </c>
      <c r="AA14" s="136">
        <v>47954</v>
      </c>
      <c r="AB14" s="137">
        <v>2982</v>
      </c>
      <c r="AC14" s="136">
        <v>82192</v>
      </c>
      <c r="AD14" s="137">
        <v>5128</v>
      </c>
      <c r="AE14" s="136">
        <v>70724</v>
      </c>
      <c r="AF14" s="137">
        <v>4556</v>
      </c>
      <c r="AG14" s="124">
        <f t="shared" si="1"/>
        <v>200870</v>
      </c>
      <c r="AH14" s="125">
        <f t="shared" si="2"/>
        <v>12666</v>
      </c>
      <c r="AI14" s="126">
        <f t="shared" si="3"/>
        <v>234.55555555555554</v>
      </c>
      <c r="AJ14" s="127">
        <f t="shared" si="4"/>
        <v>15.858992578556766</v>
      </c>
      <c r="AK14" s="128"/>
      <c r="AL14" s="129"/>
      <c r="AM14" s="130"/>
      <c r="AN14" s="130"/>
      <c r="AO14" s="131"/>
      <c r="AP14" s="132"/>
      <c r="AQ14" s="161"/>
      <c r="AR14" s="163"/>
      <c r="AS14" s="130"/>
      <c r="AT14" s="130"/>
      <c r="AU14" s="126"/>
      <c r="AV14" s="127"/>
      <c r="AW14" s="114"/>
      <c r="AX14" s="115"/>
      <c r="AY14" s="188"/>
      <c r="AZ14" s="188"/>
      <c r="BA14" s="164">
        <v>200870</v>
      </c>
      <c r="BB14" s="165">
        <v>12666</v>
      </c>
      <c r="BC14" s="151">
        <f t="shared" si="7"/>
        <v>15.858992578556766</v>
      </c>
      <c r="BD14" s="134">
        <v>42349</v>
      </c>
      <c r="BE14" s="152">
        <v>2361</v>
      </c>
      <c r="BF14" s="199"/>
      <c r="BG14" s="196"/>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row>
    <row r="15" spans="1:131" s="41" customFormat="1" ht="11.25">
      <c r="A15" s="44">
        <v>9</v>
      </c>
      <c r="B15" s="46" t="s">
        <v>63</v>
      </c>
      <c r="C15" s="101" t="s">
        <v>172</v>
      </c>
      <c r="D15" s="103"/>
      <c r="E15" s="103"/>
      <c r="F15" s="103"/>
      <c r="G15" s="103"/>
      <c r="H15" s="103"/>
      <c r="I15" s="103"/>
      <c r="J15" s="103" t="s">
        <v>19</v>
      </c>
      <c r="K15" s="116"/>
      <c r="L15" s="118"/>
      <c r="M15" s="119" t="s">
        <v>73</v>
      </c>
      <c r="N15" s="120"/>
      <c r="O15" s="104" t="s">
        <v>172</v>
      </c>
      <c r="P15" s="105">
        <v>42349</v>
      </c>
      <c r="Q15" s="106" t="s">
        <v>72</v>
      </c>
      <c r="R15" s="107">
        <v>100</v>
      </c>
      <c r="S15" s="107"/>
      <c r="T15" s="107"/>
      <c r="U15" s="154">
        <v>118</v>
      </c>
      <c r="V15" s="108" t="s">
        <v>102</v>
      </c>
      <c r="W15" s="121" t="s">
        <v>102</v>
      </c>
      <c r="X15" s="122"/>
      <c r="Y15" s="123"/>
      <c r="Z15" s="109">
        <v>1</v>
      </c>
      <c r="AA15" s="136">
        <v>22002.5</v>
      </c>
      <c r="AB15" s="137">
        <v>2142</v>
      </c>
      <c r="AC15" s="136">
        <v>60223.56</v>
      </c>
      <c r="AD15" s="137">
        <v>5885</v>
      </c>
      <c r="AE15" s="136">
        <v>57300.06</v>
      </c>
      <c r="AF15" s="137">
        <v>5454</v>
      </c>
      <c r="AG15" s="124">
        <f t="shared" si="1"/>
        <v>139526.12</v>
      </c>
      <c r="AH15" s="125">
        <f t="shared" si="2"/>
        <v>13481</v>
      </c>
      <c r="AI15" s="126">
        <f t="shared" si="3"/>
        <v>114.2457627118644</v>
      </c>
      <c r="AJ15" s="127">
        <f t="shared" si="4"/>
        <v>10.349834582004302</v>
      </c>
      <c r="AK15" s="128"/>
      <c r="AL15" s="129"/>
      <c r="AM15" s="130"/>
      <c r="AN15" s="130"/>
      <c r="AO15" s="131"/>
      <c r="AP15" s="132"/>
      <c r="AQ15" s="161"/>
      <c r="AR15" s="162"/>
      <c r="AS15" s="130"/>
      <c r="AT15" s="130"/>
      <c r="AU15" s="126"/>
      <c r="AV15" s="127"/>
      <c r="AW15" s="168"/>
      <c r="AX15" s="169"/>
      <c r="AY15" s="188"/>
      <c r="AZ15" s="188"/>
      <c r="BA15" s="166">
        <v>139526.12</v>
      </c>
      <c r="BB15" s="167">
        <v>13481</v>
      </c>
      <c r="BC15" s="151">
        <f t="shared" si="7"/>
        <v>10.349834582004302</v>
      </c>
      <c r="BD15" s="134">
        <v>42349</v>
      </c>
      <c r="BE15" s="152">
        <v>2358</v>
      </c>
      <c r="BF15" s="199"/>
      <c r="BG15" s="196"/>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row>
    <row r="16" spans="1:131" s="41" customFormat="1" ht="11.25">
      <c r="A16" s="44">
        <v>10</v>
      </c>
      <c r="B16" s="42"/>
      <c r="C16" s="101" t="s">
        <v>160</v>
      </c>
      <c r="D16" s="103"/>
      <c r="E16" s="103"/>
      <c r="F16" s="103"/>
      <c r="G16" s="103"/>
      <c r="H16" s="103"/>
      <c r="I16" s="103"/>
      <c r="J16" s="103"/>
      <c r="K16" s="116"/>
      <c r="L16" s="118"/>
      <c r="M16" s="119" t="s">
        <v>80</v>
      </c>
      <c r="N16" s="120" t="s">
        <v>64</v>
      </c>
      <c r="O16" s="104" t="s">
        <v>160</v>
      </c>
      <c r="P16" s="105">
        <v>42342</v>
      </c>
      <c r="Q16" s="106" t="s">
        <v>12</v>
      </c>
      <c r="R16" s="107">
        <v>31</v>
      </c>
      <c r="S16" s="107"/>
      <c r="T16" s="107"/>
      <c r="U16" s="154">
        <v>25</v>
      </c>
      <c r="V16" s="108">
        <v>31</v>
      </c>
      <c r="W16" s="121">
        <f aca="true" t="shared" si="8" ref="W16:W39">U16-V16</f>
        <v>-6</v>
      </c>
      <c r="X16" s="122"/>
      <c r="Y16" s="123"/>
      <c r="Z16" s="109">
        <v>2</v>
      </c>
      <c r="AA16" s="136">
        <v>32972.03</v>
      </c>
      <c r="AB16" s="137">
        <v>2060</v>
      </c>
      <c r="AC16" s="136">
        <v>50159.75</v>
      </c>
      <c r="AD16" s="137">
        <v>3075</v>
      </c>
      <c r="AE16" s="136">
        <v>43111.89</v>
      </c>
      <c r="AF16" s="137">
        <v>2748</v>
      </c>
      <c r="AG16" s="124">
        <f t="shared" si="1"/>
        <v>126243.67</v>
      </c>
      <c r="AH16" s="125">
        <f t="shared" si="2"/>
        <v>7883</v>
      </c>
      <c r="AI16" s="126">
        <f t="shared" si="3"/>
        <v>315.32</v>
      </c>
      <c r="AJ16" s="127">
        <f t="shared" si="4"/>
        <v>16.01467334771026</v>
      </c>
      <c r="AK16" s="128">
        <v>165539.8</v>
      </c>
      <c r="AL16" s="129">
        <v>10116</v>
      </c>
      <c r="AM16" s="130">
        <f aca="true" t="shared" si="9" ref="AM16:AM39">IF(AK16&lt;&gt;0,-(AK16-AG16)/AK16,"")</f>
        <v>-0.23738176559353094</v>
      </c>
      <c r="AN16" s="130">
        <f aca="true" t="shared" si="10" ref="AN16:AN39">IF(AL16&lt;&gt;0,-(AL16-AH16)/AL16,"")</f>
        <v>-0.22073942269671806</v>
      </c>
      <c r="AO16" s="131">
        <f aca="true" t="shared" si="11" ref="AO16:AO39">AQ16-AG16</f>
        <v>134945.22000000003</v>
      </c>
      <c r="AP16" s="132">
        <f aca="true" t="shared" si="12" ref="AP16:AP39">AR16-AH16</f>
        <v>9313</v>
      </c>
      <c r="AQ16" s="155">
        <v>261188.89</v>
      </c>
      <c r="AR16" s="163">
        <v>17196</v>
      </c>
      <c r="AS16" s="130">
        <f aca="true" t="shared" si="13" ref="AS16:AS39">AH16*1/AR16</f>
        <v>0.45842056292160965</v>
      </c>
      <c r="AT16" s="130">
        <f aca="true" t="shared" si="14" ref="AT16:AT39">AP16*1/AR16</f>
        <v>0.5415794370783903</v>
      </c>
      <c r="AU16" s="126">
        <f aca="true" t="shared" si="15" ref="AU16:AU39">AR16/U16</f>
        <v>687.84</v>
      </c>
      <c r="AV16" s="127">
        <f aca="true" t="shared" si="16" ref="AV16:AV39">AQ16/AR16</f>
        <v>15.188932891370087</v>
      </c>
      <c r="AW16" s="168">
        <v>261188.89</v>
      </c>
      <c r="AX16" s="169">
        <v>17196</v>
      </c>
      <c r="AY16" s="188">
        <f aca="true" t="shared" si="17" ref="AY16:AY39">IF(AW16&lt;&gt;0,-(AW16-AQ16)/AW16,"")</f>
        <v>0</v>
      </c>
      <c r="AZ16" s="188">
        <f aca="true" t="shared" si="18" ref="AZ16:AZ39">IF(AX16&lt;&gt;0,-(AX16-AR16)/AX16,"")</f>
        <v>0</v>
      </c>
      <c r="BA16" s="164">
        <v>387432.66</v>
      </c>
      <c r="BB16" s="165">
        <v>25079</v>
      </c>
      <c r="BC16" s="151">
        <f t="shared" si="7"/>
        <v>15.448489174209497</v>
      </c>
      <c r="BD16" s="134">
        <v>42349</v>
      </c>
      <c r="BE16" s="152">
        <v>2278</v>
      </c>
      <c r="BF16" s="199"/>
      <c r="BG16" s="196"/>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row>
    <row r="17" spans="1:131" s="41" customFormat="1" ht="11.25">
      <c r="A17" s="44">
        <v>11</v>
      </c>
      <c r="B17" s="46" t="s">
        <v>63</v>
      </c>
      <c r="C17" s="101" t="s">
        <v>169</v>
      </c>
      <c r="D17" s="103"/>
      <c r="E17" s="103"/>
      <c r="F17" s="103"/>
      <c r="G17" s="103"/>
      <c r="H17" s="103"/>
      <c r="I17" s="103"/>
      <c r="J17" s="103" t="s">
        <v>19</v>
      </c>
      <c r="K17" s="116"/>
      <c r="L17" s="118"/>
      <c r="M17" s="119" t="s">
        <v>82</v>
      </c>
      <c r="N17" s="120"/>
      <c r="O17" s="104" t="s">
        <v>169</v>
      </c>
      <c r="P17" s="105">
        <v>42349</v>
      </c>
      <c r="Q17" s="106" t="s">
        <v>12</v>
      </c>
      <c r="R17" s="107">
        <v>33</v>
      </c>
      <c r="S17" s="107"/>
      <c r="T17" s="107"/>
      <c r="U17" s="154">
        <v>33</v>
      </c>
      <c r="V17" s="108">
        <v>7</v>
      </c>
      <c r="W17" s="121">
        <f t="shared" si="8"/>
        <v>26</v>
      </c>
      <c r="X17" s="122"/>
      <c r="Y17" s="123"/>
      <c r="Z17" s="109">
        <v>1</v>
      </c>
      <c r="AA17" s="166">
        <v>26479</v>
      </c>
      <c r="AB17" s="167">
        <v>2154</v>
      </c>
      <c r="AC17" s="166">
        <v>39355</v>
      </c>
      <c r="AD17" s="167">
        <v>2914</v>
      </c>
      <c r="AE17" s="166">
        <v>47976.5</v>
      </c>
      <c r="AF17" s="167">
        <v>3369</v>
      </c>
      <c r="AG17" s="124">
        <f t="shared" si="1"/>
        <v>113810.5</v>
      </c>
      <c r="AH17" s="125">
        <f t="shared" si="2"/>
        <v>8437</v>
      </c>
      <c r="AI17" s="126">
        <f t="shared" si="3"/>
        <v>255.66666666666666</v>
      </c>
      <c r="AJ17" s="127">
        <f t="shared" si="4"/>
        <v>13.489451226739362</v>
      </c>
      <c r="AK17" s="128"/>
      <c r="AL17" s="129"/>
      <c r="AM17" s="130">
        <f t="shared" si="9"/>
      </c>
      <c r="AN17" s="130">
        <f t="shared" si="10"/>
      </c>
      <c r="AO17" s="131">
        <f t="shared" si="11"/>
        <v>-109200.5</v>
      </c>
      <c r="AP17" s="132">
        <f t="shared" si="12"/>
        <v>-7988</v>
      </c>
      <c r="AQ17" s="161">
        <v>4610</v>
      </c>
      <c r="AR17" s="163">
        <v>449</v>
      </c>
      <c r="AS17" s="130">
        <f t="shared" si="13"/>
        <v>18.79064587973274</v>
      </c>
      <c r="AT17" s="130">
        <f t="shared" si="14"/>
        <v>-17.79064587973274</v>
      </c>
      <c r="AU17" s="126">
        <f t="shared" si="15"/>
        <v>13.606060606060606</v>
      </c>
      <c r="AV17" s="127">
        <f t="shared" si="16"/>
        <v>10.267260579064589</v>
      </c>
      <c r="AW17" s="168">
        <v>4610</v>
      </c>
      <c r="AX17" s="169">
        <v>449</v>
      </c>
      <c r="AY17" s="188">
        <f t="shared" si="17"/>
        <v>0</v>
      </c>
      <c r="AZ17" s="188">
        <f t="shared" si="18"/>
        <v>0</v>
      </c>
      <c r="BA17" s="164">
        <v>118420.5</v>
      </c>
      <c r="BB17" s="165">
        <v>8886</v>
      </c>
      <c r="BC17" s="151">
        <f t="shared" si="7"/>
        <v>13.326637407157326</v>
      </c>
      <c r="BD17" s="134">
        <v>42349</v>
      </c>
      <c r="BE17" s="152">
        <v>2067</v>
      </c>
      <c r="BF17" s="199"/>
      <c r="BG17" s="196"/>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row>
    <row r="18" spans="1:131" s="41" customFormat="1" ht="11.25">
      <c r="A18" s="44">
        <v>12</v>
      </c>
      <c r="B18" s="42"/>
      <c r="C18" s="102" t="s">
        <v>133</v>
      </c>
      <c r="D18" s="103"/>
      <c r="E18" s="103" t="s">
        <v>19</v>
      </c>
      <c r="F18" s="103"/>
      <c r="G18" s="103" t="s">
        <v>19</v>
      </c>
      <c r="H18" s="103" t="s">
        <v>19</v>
      </c>
      <c r="I18" s="103"/>
      <c r="J18" s="110"/>
      <c r="K18" s="103" t="s">
        <v>19</v>
      </c>
      <c r="L18" s="107" t="s">
        <v>9</v>
      </c>
      <c r="M18" s="120" t="s">
        <v>75</v>
      </c>
      <c r="N18" s="119" t="s">
        <v>3</v>
      </c>
      <c r="O18" s="111" t="s">
        <v>133</v>
      </c>
      <c r="P18" s="112">
        <v>42314</v>
      </c>
      <c r="Q18" s="106" t="s">
        <v>3</v>
      </c>
      <c r="R18" s="113">
        <v>276</v>
      </c>
      <c r="S18" s="113"/>
      <c r="T18" s="113"/>
      <c r="U18" s="154">
        <v>23</v>
      </c>
      <c r="V18" s="107">
        <v>96</v>
      </c>
      <c r="W18" s="121">
        <f t="shared" si="8"/>
        <v>-73</v>
      </c>
      <c r="X18" s="122"/>
      <c r="Y18" s="123"/>
      <c r="Z18" s="109">
        <v>6</v>
      </c>
      <c r="AA18" s="136">
        <v>20761</v>
      </c>
      <c r="AB18" s="137">
        <v>1162</v>
      </c>
      <c r="AC18" s="136">
        <v>39245</v>
      </c>
      <c r="AD18" s="137">
        <v>2123</v>
      </c>
      <c r="AE18" s="136">
        <v>27594</v>
      </c>
      <c r="AF18" s="137">
        <v>1560</v>
      </c>
      <c r="AG18" s="124">
        <f t="shared" si="1"/>
        <v>87600</v>
      </c>
      <c r="AH18" s="125">
        <f t="shared" si="2"/>
        <v>4845</v>
      </c>
      <c r="AI18" s="126">
        <f t="shared" si="3"/>
        <v>210.65217391304347</v>
      </c>
      <c r="AJ18" s="127">
        <f t="shared" si="4"/>
        <v>18.08049535603715</v>
      </c>
      <c r="AK18" s="128">
        <v>188470</v>
      </c>
      <c r="AL18" s="129">
        <v>11618</v>
      </c>
      <c r="AM18" s="130">
        <f t="shared" si="9"/>
        <v>-0.5352045418368971</v>
      </c>
      <c r="AN18" s="130">
        <f t="shared" si="10"/>
        <v>-0.5829746944396625</v>
      </c>
      <c r="AO18" s="131">
        <f t="shared" si="11"/>
        <v>198747</v>
      </c>
      <c r="AP18" s="132">
        <f t="shared" si="12"/>
        <v>14072</v>
      </c>
      <c r="AQ18" s="161">
        <v>286347</v>
      </c>
      <c r="AR18" s="163">
        <v>18917</v>
      </c>
      <c r="AS18" s="130">
        <f t="shared" si="13"/>
        <v>0.25611883491039805</v>
      </c>
      <c r="AT18" s="130">
        <f t="shared" si="14"/>
        <v>0.7438811650896019</v>
      </c>
      <c r="AU18" s="126">
        <f t="shared" si="15"/>
        <v>822.4782608695652</v>
      </c>
      <c r="AV18" s="127">
        <f t="shared" si="16"/>
        <v>15.137019611989215</v>
      </c>
      <c r="AW18" s="114">
        <v>286347</v>
      </c>
      <c r="AX18" s="115">
        <v>18917</v>
      </c>
      <c r="AY18" s="188">
        <f t="shared" si="17"/>
        <v>0</v>
      </c>
      <c r="AZ18" s="188">
        <f t="shared" si="18"/>
        <v>0</v>
      </c>
      <c r="BA18" s="164">
        <v>8195670</v>
      </c>
      <c r="BB18" s="165">
        <v>611080</v>
      </c>
      <c r="BC18" s="151">
        <f t="shared" si="7"/>
        <v>13.411779145120116</v>
      </c>
      <c r="BD18" s="134">
        <v>42349</v>
      </c>
      <c r="BE18" s="152">
        <v>1730</v>
      </c>
      <c r="BF18" s="199"/>
      <c r="BG18" s="196"/>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row>
    <row r="19" spans="1:131" s="41" customFormat="1" ht="11.25">
      <c r="A19" s="44">
        <v>13</v>
      </c>
      <c r="B19" s="42"/>
      <c r="C19" s="102" t="s">
        <v>110</v>
      </c>
      <c r="D19" s="103"/>
      <c r="E19" s="103" t="s">
        <v>19</v>
      </c>
      <c r="F19" s="103" t="s">
        <v>19</v>
      </c>
      <c r="G19" s="103" t="s">
        <v>19</v>
      </c>
      <c r="H19" s="103" t="s">
        <v>19</v>
      </c>
      <c r="I19" s="103" t="s">
        <v>19</v>
      </c>
      <c r="J19" s="110"/>
      <c r="K19" s="103" t="s">
        <v>19</v>
      </c>
      <c r="L19" s="107" t="s">
        <v>67</v>
      </c>
      <c r="M19" s="120" t="s">
        <v>75</v>
      </c>
      <c r="N19" s="119" t="s">
        <v>3</v>
      </c>
      <c r="O19" s="111" t="s">
        <v>111</v>
      </c>
      <c r="P19" s="112">
        <v>42300</v>
      </c>
      <c r="Q19" s="106" t="s">
        <v>3</v>
      </c>
      <c r="R19" s="113">
        <v>80</v>
      </c>
      <c r="S19" s="113"/>
      <c r="T19" s="113"/>
      <c r="U19" s="154">
        <v>33</v>
      </c>
      <c r="V19" s="107">
        <v>46</v>
      </c>
      <c r="W19" s="121">
        <f t="shared" si="8"/>
        <v>-13</v>
      </c>
      <c r="X19" s="122"/>
      <c r="Y19" s="123"/>
      <c r="Z19" s="109">
        <v>8</v>
      </c>
      <c r="AA19" s="136">
        <v>5459</v>
      </c>
      <c r="AB19" s="137">
        <v>451</v>
      </c>
      <c r="AC19" s="136">
        <v>34227</v>
      </c>
      <c r="AD19" s="137">
        <v>2414</v>
      </c>
      <c r="AE19" s="136">
        <v>39345</v>
      </c>
      <c r="AF19" s="137">
        <v>2798</v>
      </c>
      <c r="AG19" s="124">
        <f t="shared" si="1"/>
        <v>79031</v>
      </c>
      <c r="AH19" s="125">
        <f t="shared" si="2"/>
        <v>5663</v>
      </c>
      <c r="AI19" s="126">
        <f t="shared" si="3"/>
        <v>171.6060606060606</v>
      </c>
      <c r="AJ19" s="127">
        <f t="shared" si="4"/>
        <v>13.955677202895991</v>
      </c>
      <c r="AK19" s="128">
        <v>109645</v>
      </c>
      <c r="AL19" s="129">
        <v>7588</v>
      </c>
      <c r="AM19" s="130">
        <f t="shared" si="9"/>
        <v>-0.27921017830270417</v>
      </c>
      <c r="AN19" s="130">
        <f t="shared" si="10"/>
        <v>-0.253690036900369</v>
      </c>
      <c r="AO19" s="131">
        <f t="shared" si="11"/>
        <v>50535</v>
      </c>
      <c r="AP19" s="132">
        <f t="shared" si="12"/>
        <v>3712</v>
      </c>
      <c r="AQ19" s="161">
        <v>129566</v>
      </c>
      <c r="AR19" s="163">
        <v>9375</v>
      </c>
      <c r="AS19" s="130">
        <f t="shared" si="13"/>
        <v>0.6040533333333333</v>
      </c>
      <c r="AT19" s="130">
        <f t="shared" si="14"/>
        <v>0.39594666666666667</v>
      </c>
      <c r="AU19" s="126">
        <f t="shared" si="15"/>
        <v>284.09090909090907</v>
      </c>
      <c r="AV19" s="127">
        <f t="shared" si="16"/>
        <v>13.820373333333333</v>
      </c>
      <c r="AW19" s="114">
        <v>129566</v>
      </c>
      <c r="AX19" s="115">
        <v>9375</v>
      </c>
      <c r="AY19" s="188">
        <f t="shared" si="17"/>
        <v>0</v>
      </c>
      <c r="AZ19" s="188">
        <f t="shared" si="18"/>
        <v>0</v>
      </c>
      <c r="BA19" s="164">
        <v>6272016</v>
      </c>
      <c r="BB19" s="165">
        <v>480303</v>
      </c>
      <c r="BC19" s="151">
        <f t="shared" si="7"/>
        <v>13.058456849113997</v>
      </c>
      <c r="BD19" s="134">
        <v>42349</v>
      </c>
      <c r="BE19" s="152">
        <v>2110</v>
      </c>
      <c r="BF19" s="199"/>
      <c r="BG19" s="196"/>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row>
    <row r="20" spans="1:131" s="41" customFormat="1" ht="11.25">
      <c r="A20" s="44">
        <v>14</v>
      </c>
      <c r="B20" s="42"/>
      <c r="C20" s="102" t="s">
        <v>137</v>
      </c>
      <c r="D20" s="103"/>
      <c r="E20" s="103" t="s">
        <v>19</v>
      </c>
      <c r="F20" s="103" t="s">
        <v>19</v>
      </c>
      <c r="G20" s="103" t="s">
        <v>19</v>
      </c>
      <c r="H20" s="103"/>
      <c r="I20" s="103" t="s">
        <v>19</v>
      </c>
      <c r="J20" s="110"/>
      <c r="K20" s="103" t="s">
        <v>19</v>
      </c>
      <c r="L20" s="107" t="s">
        <v>7</v>
      </c>
      <c r="M20" s="120" t="s">
        <v>83</v>
      </c>
      <c r="N20" s="119" t="s">
        <v>15</v>
      </c>
      <c r="O20" s="111" t="s">
        <v>138</v>
      </c>
      <c r="P20" s="112">
        <v>42321</v>
      </c>
      <c r="Q20" s="106" t="s">
        <v>15</v>
      </c>
      <c r="R20" s="113">
        <v>250</v>
      </c>
      <c r="S20" s="113"/>
      <c r="T20" s="113"/>
      <c r="U20" s="154">
        <v>58</v>
      </c>
      <c r="V20" s="108">
        <v>104</v>
      </c>
      <c r="W20" s="121">
        <f t="shared" si="8"/>
        <v>-46</v>
      </c>
      <c r="X20" s="122"/>
      <c r="Y20" s="123"/>
      <c r="Z20" s="109">
        <v>5</v>
      </c>
      <c r="AA20" s="136">
        <v>5118.04</v>
      </c>
      <c r="AB20" s="137">
        <v>473</v>
      </c>
      <c r="AC20" s="136">
        <v>30350.54</v>
      </c>
      <c r="AD20" s="137">
        <v>2681</v>
      </c>
      <c r="AE20" s="136">
        <v>38195.08</v>
      </c>
      <c r="AF20" s="137">
        <v>2681</v>
      </c>
      <c r="AG20" s="124">
        <f t="shared" si="1"/>
        <v>73663.66</v>
      </c>
      <c r="AH20" s="125">
        <f t="shared" si="2"/>
        <v>5835</v>
      </c>
      <c r="AI20" s="126">
        <f t="shared" si="3"/>
        <v>100.60344827586206</v>
      </c>
      <c r="AJ20" s="127">
        <f t="shared" si="4"/>
        <v>12.624449014567267</v>
      </c>
      <c r="AK20" s="128">
        <v>114821.38</v>
      </c>
      <c r="AL20" s="129">
        <v>8758</v>
      </c>
      <c r="AM20" s="130">
        <f t="shared" si="9"/>
        <v>-0.35844996811569413</v>
      </c>
      <c r="AN20" s="130">
        <f t="shared" si="10"/>
        <v>-0.33375199817309886</v>
      </c>
      <c r="AO20" s="131">
        <f t="shared" si="11"/>
        <v>71416.9</v>
      </c>
      <c r="AP20" s="132">
        <f t="shared" si="12"/>
        <v>6513</v>
      </c>
      <c r="AQ20" s="161">
        <v>145080.56</v>
      </c>
      <c r="AR20" s="162">
        <v>12348</v>
      </c>
      <c r="AS20" s="130">
        <f t="shared" si="13"/>
        <v>0.47254616132167154</v>
      </c>
      <c r="AT20" s="130">
        <f t="shared" si="14"/>
        <v>0.5274538386783285</v>
      </c>
      <c r="AU20" s="126">
        <f t="shared" si="15"/>
        <v>212.89655172413794</v>
      </c>
      <c r="AV20" s="127">
        <f t="shared" si="16"/>
        <v>11.749316488500162</v>
      </c>
      <c r="AW20" s="114">
        <v>145080.56</v>
      </c>
      <c r="AX20" s="115">
        <v>12348</v>
      </c>
      <c r="AY20" s="188">
        <f t="shared" si="17"/>
        <v>0</v>
      </c>
      <c r="AZ20" s="188">
        <f t="shared" si="18"/>
        <v>0</v>
      </c>
      <c r="BA20" s="164">
        <v>1945048.37</v>
      </c>
      <c r="BB20" s="165">
        <v>155666</v>
      </c>
      <c r="BC20" s="151">
        <f t="shared" si="7"/>
        <v>12.495010920817649</v>
      </c>
      <c r="BD20" s="134">
        <v>42349</v>
      </c>
      <c r="BE20" s="152">
        <v>2227</v>
      </c>
      <c r="BF20" s="199"/>
      <c r="BG20" s="196"/>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row>
    <row r="21" spans="1:131" s="41" customFormat="1" ht="11.25">
      <c r="A21" s="44">
        <v>15</v>
      </c>
      <c r="B21" s="42"/>
      <c r="C21" s="101" t="s">
        <v>146</v>
      </c>
      <c r="D21" s="103"/>
      <c r="E21" s="103"/>
      <c r="F21" s="103"/>
      <c r="G21" s="103"/>
      <c r="H21" s="103"/>
      <c r="I21" s="103" t="s">
        <v>19</v>
      </c>
      <c r="J21" s="103" t="s">
        <v>19</v>
      </c>
      <c r="K21" s="116"/>
      <c r="L21" s="118"/>
      <c r="M21" s="119" t="s">
        <v>147</v>
      </c>
      <c r="N21" s="120"/>
      <c r="O21" s="104" t="s">
        <v>146</v>
      </c>
      <c r="P21" s="105">
        <v>42328</v>
      </c>
      <c r="Q21" s="106" t="s">
        <v>16</v>
      </c>
      <c r="R21" s="107">
        <v>180</v>
      </c>
      <c r="S21" s="107"/>
      <c r="T21" s="107"/>
      <c r="U21" s="154">
        <v>80</v>
      </c>
      <c r="V21" s="108">
        <v>156</v>
      </c>
      <c r="W21" s="121">
        <f t="shared" si="8"/>
        <v>-76</v>
      </c>
      <c r="X21" s="122"/>
      <c r="Y21" s="123"/>
      <c r="Z21" s="109">
        <v>4</v>
      </c>
      <c r="AA21" s="136">
        <v>5561</v>
      </c>
      <c r="AB21" s="137">
        <v>617</v>
      </c>
      <c r="AC21" s="136">
        <v>31372.5</v>
      </c>
      <c r="AD21" s="137">
        <v>2514</v>
      </c>
      <c r="AE21" s="136">
        <v>36729</v>
      </c>
      <c r="AF21" s="137">
        <v>2935</v>
      </c>
      <c r="AG21" s="124">
        <f t="shared" si="1"/>
        <v>73662.5</v>
      </c>
      <c r="AH21" s="125">
        <f t="shared" si="2"/>
        <v>6066</v>
      </c>
      <c r="AI21" s="126">
        <f t="shared" si="3"/>
        <v>75.825</v>
      </c>
      <c r="AJ21" s="127">
        <f t="shared" si="4"/>
        <v>12.143504780745136</v>
      </c>
      <c r="AK21" s="128">
        <v>182044.43</v>
      </c>
      <c r="AL21" s="129">
        <v>15491</v>
      </c>
      <c r="AM21" s="130">
        <f t="shared" si="9"/>
        <v>-0.5953597701396302</v>
      </c>
      <c r="AN21" s="130">
        <f t="shared" si="10"/>
        <v>-0.608417790975405</v>
      </c>
      <c r="AO21" s="131">
        <f t="shared" si="11"/>
        <v>156603.47</v>
      </c>
      <c r="AP21" s="132">
        <f t="shared" si="12"/>
        <v>14725</v>
      </c>
      <c r="AQ21" s="155">
        <v>230265.97</v>
      </c>
      <c r="AR21" s="162">
        <v>20791</v>
      </c>
      <c r="AS21" s="130">
        <f t="shared" si="13"/>
        <v>0.2917608580635852</v>
      </c>
      <c r="AT21" s="130">
        <f t="shared" si="14"/>
        <v>0.7082391419364148</v>
      </c>
      <c r="AU21" s="126">
        <f t="shared" si="15"/>
        <v>259.8875</v>
      </c>
      <c r="AV21" s="127">
        <f t="shared" si="16"/>
        <v>11.075271511711799</v>
      </c>
      <c r="AW21" s="168">
        <v>230265.97</v>
      </c>
      <c r="AX21" s="169">
        <v>20791</v>
      </c>
      <c r="AY21" s="188">
        <f t="shared" si="17"/>
        <v>0</v>
      </c>
      <c r="AZ21" s="188">
        <f t="shared" si="18"/>
        <v>0</v>
      </c>
      <c r="BA21" s="166">
        <v>1404168.59</v>
      </c>
      <c r="BB21" s="167">
        <v>123061</v>
      </c>
      <c r="BC21" s="151">
        <f t="shared" si="7"/>
        <v>11.41034600726469</v>
      </c>
      <c r="BD21" s="134">
        <v>42349</v>
      </c>
      <c r="BE21" s="152">
        <v>1290</v>
      </c>
      <c r="BF21" s="199"/>
      <c r="BG21" s="196"/>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row>
    <row r="22" spans="1:131" s="41" customFormat="1" ht="11.25">
      <c r="A22" s="44">
        <v>16</v>
      </c>
      <c r="B22" s="42"/>
      <c r="C22" s="101" t="s">
        <v>163</v>
      </c>
      <c r="D22" s="103"/>
      <c r="E22" s="103"/>
      <c r="F22" s="103"/>
      <c r="G22" s="103"/>
      <c r="H22" s="103"/>
      <c r="I22" s="103"/>
      <c r="J22" s="103" t="s">
        <v>19</v>
      </c>
      <c r="K22" s="116"/>
      <c r="L22" s="118"/>
      <c r="M22" s="119" t="s">
        <v>164</v>
      </c>
      <c r="N22" s="120"/>
      <c r="O22" s="117" t="s">
        <v>163</v>
      </c>
      <c r="P22" s="105">
        <v>42342</v>
      </c>
      <c r="Q22" s="106" t="s">
        <v>11</v>
      </c>
      <c r="R22" s="107">
        <v>14</v>
      </c>
      <c r="S22" s="107"/>
      <c r="T22" s="107"/>
      <c r="U22" s="154">
        <v>15</v>
      </c>
      <c r="V22" s="108">
        <v>16</v>
      </c>
      <c r="W22" s="121">
        <f t="shared" si="8"/>
        <v>-1</v>
      </c>
      <c r="X22" s="122"/>
      <c r="Y22" s="123"/>
      <c r="Z22" s="109">
        <v>2</v>
      </c>
      <c r="AA22" s="136">
        <v>6816.5</v>
      </c>
      <c r="AB22" s="137">
        <v>640</v>
      </c>
      <c r="AC22" s="136">
        <v>10749</v>
      </c>
      <c r="AD22" s="137">
        <v>964</v>
      </c>
      <c r="AE22" s="136">
        <v>11100</v>
      </c>
      <c r="AF22" s="137">
        <v>907</v>
      </c>
      <c r="AG22" s="124">
        <f t="shared" si="1"/>
        <v>28665.5</v>
      </c>
      <c r="AH22" s="125">
        <f t="shared" si="2"/>
        <v>2511</v>
      </c>
      <c r="AI22" s="126">
        <f t="shared" si="3"/>
        <v>167.4</v>
      </c>
      <c r="AJ22" s="127">
        <f t="shared" si="4"/>
        <v>11.415969733174034</v>
      </c>
      <c r="AK22" s="128">
        <v>15288.5</v>
      </c>
      <c r="AL22" s="129">
        <v>1308</v>
      </c>
      <c r="AM22" s="130">
        <f t="shared" si="9"/>
        <v>0.8749713837197893</v>
      </c>
      <c r="AN22" s="130">
        <f t="shared" si="10"/>
        <v>0.9197247706422018</v>
      </c>
      <c r="AO22" s="131">
        <f t="shared" si="11"/>
        <v>17954.1</v>
      </c>
      <c r="AP22" s="132">
        <f t="shared" si="12"/>
        <v>1594</v>
      </c>
      <c r="AQ22" s="161">
        <v>46619.6</v>
      </c>
      <c r="AR22" s="162">
        <v>4105</v>
      </c>
      <c r="AS22" s="130">
        <f t="shared" si="13"/>
        <v>0.6116930572472594</v>
      </c>
      <c r="AT22" s="130">
        <f t="shared" si="14"/>
        <v>0.3883069427527406</v>
      </c>
      <c r="AU22" s="126">
        <f t="shared" si="15"/>
        <v>273.6666666666667</v>
      </c>
      <c r="AV22" s="127">
        <f t="shared" si="16"/>
        <v>11.356784409257003</v>
      </c>
      <c r="AW22" s="168">
        <v>46619.6</v>
      </c>
      <c r="AX22" s="169">
        <v>4105</v>
      </c>
      <c r="AY22" s="188">
        <f t="shared" si="17"/>
        <v>0</v>
      </c>
      <c r="AZ22" s="188">
        <f t="shared" si="18"/>
        <v>0</v>
      </c>
      <c r="BA22" s="166">
        <v>76509.1</v>
      </c>
      <c r="BB22" s="167">
        <v>6776</v>
      </c>
      <c r="BC22" s="151">
        <f t="shared" si="7"/>
        <v>11.291189492325858</v>
      </c>
      <c r="BD22" s="134">
        <v>42349</v>
      </c>
      <c r="BE22" s="152">
        <v>2234</v>
      </c>
      <c r="BF22" s="199"/>
      <c r="BG22" s="196"/>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row>
    <row r="23" spans="1:131" s="41" customFormat="1" ht="11.25">
      <c r="A23" s="44">
        <v>17</v>
      </c>
      <c r="B23" s="42"/>
      <c r="C23" s="101" t="s">
        <v>141</v>
      </c>
      <c r="D23" s="103"/>
      <c r="E23" s="103"/>
      <c r="F23" s="103"/>
      <c r="G23" s="103"/>
      <c r="H23" s="103"/>
      <c r="I23" s="103"/>
      <c r="J23" s="103"/>
      <c r="K23" s="116"/>
      <c r="L23" s="107"/>
      <c r="M23" s="119" t="s">
        <v>87</v>
      </c>
      <c r="N23" s="120" t="s">
        <v>2</v>
      </c>
      <c r="O23" s="104" t="s">
        <v>142</v>
      </c>
      <c r="P23" s="105">
        <v>42328</v>
      </c>
      <c r="Q23" s="106" t="s">
        <v>2</v>
      </c>
      <c r="R23" s="107">
        <v>82</v>
      </c>
      <c r="S23" s="107"/>
      <c r="T23" s="107"/>
      <c r="U23" s="154">
        <v>11</v>
      </c>
      <c r="V23" s="107">
        <v>32</v>
      </c>
      <c r="W23" s="121">
        <f t="shared" si="8"/>
        <v>-21</v>
      </c>
      <c r="X23" s="122"/>
      <c r="Y23" s="123"/>
      <c r="Z23" s="109">
        <v>4</v>
      </c>
      <c r="AA23" s="136">
        <v>3275</v>
      </c>
      <c r="AB23" s="137">
        <v>216</v>
      </c>
      <c r="AC23" s="136">
        <v>5046</v>
      </c>
      <c r="AD23" s="137">
        <v>350</v>
      </c>
      <c r="AE23" s="136">
        <v>5207</v>
      </c>
      <c r="AF23" s="137">
        <v>403</v>
      </c>
      <c r="AG23" s="124">
        <f t="shared" si="1"/>
        <v>13528</v>
      </c>
      <c r="AH23" s="125">
        <f t="shared" si="2"/>
        <v>969</v>
      </c>
      <c r="AI23" s="126">
        <f t="shared" si="3"/>
        <v>88.0909090909091</v>
      </c>
      <c r="AJ23" s="127">
        <f t="shared" si="4"/>
        <v>13.96078431372549</v>
      </c>
      <c r="AK23" s="128">
        <v>46059</v>
      </c>
      <c r="AL23" s="129">
        <v>2837</v>
      </c>
      <c r="AM23" s="130">
        <f t="shared" si="9"/>
        <v>-0.7062897587876419</v>
      </c>
      <c r="AN23" s="130">
        <f t="shared" si="10"/>
        <v>-0.6584420162143109</v>
      </c>
      <c r="AO23" s="131">
        <f t="shared" si="11"/>
        <v>56396</v>
      </c>
      <c r="AP23" s="132">
        <f t="shared" si="12"/>
        <v>3552</v>
      </c>
      <c r="AQ23" s="133">
        <v>69924</v>
      </c>
      <c r="AR23" s="162">
        <v>4521</v>
      </c>
      <c r="AS23" s="130">
        <f t="shared" si="13"/>
        <v>0.21433311214333112</v>
      </c>
      <c r="AT23" s="130">
        <f t="shared" si="14"/>
        <v>0.7856668878566688</v>
      </c>
      <c r="AU23" s="126">
        <f t="shared" si="15"/>
        <v>411</v>
      </c>
      <c r="AV23" s="127">
        <f t="shared" si="16"/>
        <v>15.466489714664897</v>
      </c>
      <c r="AW23" s="168">
        <v>69924</v>
      </c>
      <c r="AX23" s="169">
        <v>4521</v>
      </c>
      <c r="AY23" s="188">
        <f t="shared" si="17"/>
        <v>0</v>
      </c>
      <c r="AZ23" s="188">
        <f t="shared" si="18"/>
        <v>0</v>
      </c>
      <c r="BA23" s="168">
        <v>599596.97</v>
      </c>
      <c r="BB23" s="169">
        <v>42086</v>
      </c>
      <c r="BC23" s="151">
        <f t="shared" si="7"/>
        <v>14.246946015302</v>
      </c>
      <c r="BD23" s="134">
        <v>42349</v>
      </c>
      <c r="BE23" s="152">
        <v>2127</v>
      </c>
      <c r="BF23" s="199"/>
      <c r="BG23" s="196"/>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row>
    <row r="24" spans="1:131" s="41" customFormat="1" ht="11.25">
      <c r="A24" s="44">
        <v>18</v>
      </c>
      <c r="B24" s="42"/>
      <c r="C24" s="101" t="s">
        <v>152</v>
      </c>
      <c r="D24" s="103"/>
      <c r="E24" s="103"/>
      <c r="F24" s="103"/>
      <c r="G24" s="103"/>
      <c r="H24" s="103"/>
      <c r="I24" s="103"/>
      <c r="J24" s="103" t="s">
        <v>19</v>
      </c>
      <c r="K24" s="116"/>
      <c r="L24" s="118"/>
      <c r="M24" s="119" t="s">
        <v>153</v>
      </c>
      <c r="N24" s="120"/>
      <c r="O24" s="104" t="s">
        <v>152</v>
      </c>
      <c r="P24" s="105">
        <v>42335</v>
      </c>
      <c r="Q24" s="106" t="s">
        <v>16</v>
      </c>
      <c r="R24" s="107">
        <v>204</v>
      </c>
      <c r="S24" s="107"/>
      <c r="T24" s="107"/>
      <c r="U24" s="154">
        <v>22</v>
      </c>
      <c r="V24" s="108">
        <v>144</v>
      </c>
      <c r="W24" s="121">
        <f t="shared" si="8"/>
        <v>-122</v>
      </c>
      <c r="X24" s="122"/>
      <c r="Y24" s="123"/>
      <c r="Z24" s="109">
        <v>3</v>
      </c>
      <c r="AA24" s="136">
        <v>2577.5</v>
      </c>
      <c r="AB24" s="137">
        <v>258</v>
      </c>
      <c r="AC24" s="136">
        <v>5031</v>
      </c>
      <c r="AD24" s="137">
        <v>494</v>
      </c>
      <c r="AE24" s="136">
        <v>4524</v>
      </c>
      <c r="AF24" s="137">
        <v>446</v>
      </c>
      <c r="AG24" s="124">
        <f t="shared" si="1"/>
        <v>12132.5</v>
      </c>
      <c r="AH24" s="125">
        <f t="shared" si="2"/>
        <v>1198</v>
      </c>
      <c r="AI24" s="126">
        <f t="shared" si="3"/>
        <v>54.45454545454545</v>
      </c>
      <c r="AJ24" s="127">
        <f t="shared" si="4"/>
        <v>10.127295492487479</v>
      </c>
      <c r="AK24" s="128">
        <v>121290.32</v>
      </c>
      <c r="AL24" s="129">
        <v>9979</v>
      </c>
      <c r="AM24" s="130">
        <f t="shared" si="9"/>
        <v>-0.8999714074462002</v>
      </c>
      <c r="AN24" s="130">
        <f t="shared" si="10"/>
        <v>-0.8799478905701974</v>
      </c>
      <c r="AO24" s="131">
        <f t="shared" si="11"/>
        <v>187309.54</v>
      </c>
      <c r="AP24" s="132">
        <f t="shared" si="12"/>
        <v>16192</v>
      </c>
      <c r="AQ24" s="155">
        <v>199442.04</v>
      </c>
      <c r="AR24" s="162">
        <v>17390</v>
      </c>
      <c r="AS24" s="130">
        <f t="shared" si="13"/>
        <v>0.06889016676250719</v>
      </c>
      <c r="AT24" s="130">
        <f t="shared" si="14"/>
        <v>0.9311098332374929</v>
      </c>
      <c r="AU24" s="126">
        <f t="shared" si="15"/>
        <v>790.4545454545455</v>
      </c>
      <c r="AV24" s="127">
        <f t="shared" si="16"/>
        <v>11.468777458309374</v>
      </c>
      <c r="AW24" s="168">
        <v>199442.04</v>
      </c>
      <c r="AX24" s="169">
        <v>17390</v>
      </c>
      <c r="AY24" s="188">
        <f t="shared" si="17"/>
        <v>0</v>
      </c>
      <c r="AZ24" s="188">
        <f t="shared" si="18"/>
        <v>0</v>
      </c>
      <c r="BA24" s="166">
        <v>951174.13</v>
      </c>
      <c r="BB24" s="167">
        <v>85289</v>
      </c>
      <c r="BC24" s="151">
        <f t="shared" si="7"/>
        <v>11.152365838502034</v>
      </c>
      <c r="BD24" s="134">
        <v>42349</v>
      </c>
      <c r="BE24" s="152">
        <v>1774</v>
      </c>
      <c r="BF24" s="199"/>
      <c r="BG24" s="196"/>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row>
    <row r="25" spans="1:131" s="41" customFormat="1" ht="11.25">
      <c r="A25" s="44">
        <v>19</v>
      </c>
      <c r="B25" s="39"/>
      <c r="C25" s="102" t="s">
        <v>120</v>
      </c>
      <c r="D25" s="103"/>
      <c r="E25" s="103"/>
      <c r="F25" s="103"/>
      <c r="G25" s="103"/>
      <c r="H25" s="103"/>
      <c r="I25" s="103"/>
      <c r="J25" s="110"/>
      <c r="K25" s="135"/>
      <c r="L25" s="107"/>
      <c r="M25" s="120" t="s">
        <v>122</v>
      </c>
      <c r="N25" s="119" t="s">
        <v>15</v>
      </c>
      <c r="O25" s="111" t="s">
        <v>121</v>
      </c>
      <c r="P25" s="112">
        <v>42307</v>
      </c>
      <c r="Q25" s="106" t="s">
        <v>15</v>
      </c>
      <c r="R25" s="113">
        <v>55</v>
      </c>
      <c r="S25" s="113"/>
      <c r="T25" s="113"/>
      <c r="U25" s="154">
        <v>1</v>
      </c>
      <c r="V25" s="108">
        <v>1</v>
      </c>
      <c r="W25" s="121">
        <f t="shared" si="8"/>
        <v>0</v>
      </c>
      <c r="X25" s="122"/>
      <c r="Y25" s="123"/>
      <c r="Z25" s="109">
        <v>7</v>
      </c>
      <c r="AA25" s="136">
        <v>2002</v>
      </c>
      <c r="AB25" s="137">
        <v>91</v>
      </c>
      <c r="AC25" s="136">
        <v>2236.5</v>
      </c>
      <c r="AD25" s="137">
        <v>102</v>
      </c>
      <c r="AE25" s="136">
        <v>1620.5</v>
      </c>
      <c r="AF25" s="137">
        <v>84</v>
      </c>
      <c r="AG25" s="124">
        <f t="shared" si="1"/>
        <v>5859</v>
      </c>
      <c r="AH25" s="125">
        <f t="shared" si="2"/>
        <v>277</v>
      </c>
      <c r="AI25" s="126">
        <f t="shared" si="3"/>
        <v>277</v>
      </c>
      <c r="AJ25" s="127">
        <f t="shared" si="4"/>
        <v>21.15162454873646</v>
      </c>
      <c r="AK25" s="128">
        <v>6139</v>
      </c>
      <c r="AL25" s="129">
        <v>287</v>
      </c>
      <c r="AM25" s="130">
        <f t="shared" si="9"/>
        <v>-0.04561003420752566</v>
      </c>
      <c r="AN25" s="130">
        <f t="shared" si="10"/>
        <v>-0.03484320557491289</v>
      </c>
      <c r="AO25" s="131">
        <f t="shared" si="11"/>
        <v>2749</v>
      </c>
      <c r="AP25" s="132">
        <f t="shared" si="12"/>
        <v>145</v>
      </c>
      <c r="AQ25" s="161">
        <v>8608</v>
      </c>
      <c r="AR25" s="163">
        <v>422</v>
      </c>
      <c r="AS25" s="130">
        <f t="shared" si="13"/>
        <v>0.6563981042654028</v>
      </c>
      <c r="AT25" s="130">
        <f t="shared" si="14"/>
        <v>0.34360189573459715</v>
      </c>
      <c r="AU25" s="126">
        <f t="shared" si="15"/>
        <v>422</v>
      </c>
      <c r="AV25" s="127">
        <f t="shared" si="16"/>
        <v>20.398104265402843</v>
      </c>
      <c r="AW25" s="114">
        <v>8608</v>
      </c>
      <c r="AX25" s="115">
        <v>422</v>
      </c>
      <c r="AY25" s="188">
        <f t="shared" si="17"/>
        <v>0</v>
      </c>
      <c r="AZ25" s="188">
        <f t="shared" si="18"/>
        <v>0</v>
      </c>
      <c r="BA25" s="164">
        <v>701689.73</v>
      </c>
      <c r="BB25" s="165">
        <v>43740</v>
      </c>
      <c r="BC25" s="151">
        <f t="shared" si="7"/>
        <v>16.04228920896205</v>
      </c>
      <c r="BD25" s="134">
        <v>42349</v>
      </c>
      <c r="BE25" s="152">
        <v>2187</v>
      </c>
      <c r="BF25" s="199"/>
      <c r="BG25" s="196"/>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row>
    <row r="26" spans="1:131" s="41" customFormat="1" ht="11.25">
      <c r="A26" s="44">
        <v>20</v>
      </c>
      <c r="B26" s="42"/>
      <c r="C26" s="101" t="s">
        <v>123</v>
      </c>
      <c r="D26" s="103"/>
      <c r="E26" s="103"/>
      <c r="F26" s="103"/>
      <c r="G26" s="103"/>
      <c r="H26" s="103"/>
      <c r="I26" s="103"/>
      <c r="J26" s="103"/>
      <c r="K26" s="116"/>
      <c r="L26" s="118"/>
      <c r="M26" s="119" t="s">
        <v>124</v>
      </c>
      <c r="N26" s="120" t="s">
        <v>12</v>
      </c>
      <c r="O26" s="104" t="s">
        <v>125</v>
      </c>
      <c r="P26" s="105">
        <v>42314</v>
      </c>
      <c r="Q26" s="106" t="s">
        <v>12</v>
      </c>
      <c r="R26" s="107">
        <v>33</v>
      </c>
      <c r="S26" s="107"/>
      <c r="T26" s="107"/>
      <c r="U26" s="154">
        <v>2</v>
      </c>
      <c r="V26" s="108">
        <v>5</v>
      </c>
      <c r="W26" s="121">
        <f t="shared" si="8"/>
        <v>-3</v>
      </c>
      <c r="X26" s="122"/>
      <c r="Y26" s="123"/>
      <c r="Z26" s="109">
        <v>6</v>
      </c>
      <c r="AA26" s="166">
        <v>1818</v>
      </c>
      <c r="AB26" s="167">
        <v>55</v>
      </c>
      <c r="AC26" s="166">
        <v>2006</v>
      </c>
      <c r="AD26" s="167">
        <v>59</v>
      </c>
      <c r="AE26" s="166">
        <v>1836</v>
      </c>
      <c r="AF26" s="167">
        <v>54</v>
      </c>
      <c r="AG26" s="124">
        <f t="shared" si="1"/>
        <v>5660</v>
      </c>
      <c r="AH26" s="125">
        <f t="shared" si="2"/>
        <v>168</v>
      </c>
      <c r="AI26" s="126">
        <f t="shared" si="3"/>
        <v>84</v>
      </c>
      <c r="AJ26" s="127">
        <f t="shared" si="4"/>
        <v>33.69047619047619</v>
      </c>
      <c r="AK26" s="128">
        <v>9161.5</v>
      </c>
      <c r="AL26" s="129">
        <v>379</v>
      </c>
      <c r="AM26" s="130">
        <f t="shared" si="9"/>
        <v>-0.38219723844348635</v>
      </c>
      <c r="AN26" s="130">
        <f t="shared" si="10"/>
        <v>-0.5567282321899736</v>
      </c>
      <c r="AO26" s="131">
        <f t="shared" si="11"/>
        <v>7837</v>
      </c>
      <c r="AP26" s="132">
        <f t="shared" si="12"/>
        <v>414</v>
      </c>
      <c r="AQ26" s="133">
        <v>13497</v>
      </c>
      <c r="AR26" s="163">
        <v>582</v>
      </c>
      <c r="AS26" s="130">
        <f t="shared" si="13"/>
        <v>0.28865979381443296</v>
      </c>
      <c r="AT26" s="130">
        <f t="shared" si="14"/>
        <v>0.711340206185567</v>
      </c>
      <c r="AU26" s="126">
        <f t="shared" si="15"/>
        <v>291</v>
      </c>
      <c r="AV26" s="127">
        <f t="shared" si="16"/>
        <v>23.190721649484537</v>
      </c>
      <c r="AW26" s="168">
        <v>13497</v>
      </c>
      <c r="AX26" s="169">
        <v>582</v>
      </c>
      <c r="AY26" s="188">
        <f t="shared" si="17"/>
        <v>0</v>
      </c>
      <c r="AZ26" s="188">
        <f t="shared" si="18"/>
        <v>0</v>
      </c>
      <c r="BA26" s="164">
        <v>434427.2</v>
      </c>
      <c r="BB26" s="165">
        <v>26814</v>
      </c>
      <c r="BC26" s="151">
        <f t="shared" si="7"/>
        <v>16.201506675617214</v>
      </c>
      <c r="BD26" s="134">
        <v>42349</v>
      </c>
      <c r="BE26" s="152">
        <v>2348</v>
      </c>
      <c r="BF26" s="199"/>
      <c r="BG26" s="196"/>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row>
    <row r="27" spans="1:131" s="41" customFormat="1" ht="11.25">
      <c r="A27" s="44">
        <v>21</v>
      </c>
      <c r="B27" s="42"/>
      <c r="C27" s="101" t="s">
        <v>168</v>
      </c>
      <c r="D27" s="103"/>
      <c r="E27" s="103"/>
      <c r="F27" s="103"/>
      <c r="G27" s="103"/>
      <c r="H27" s="103"/>
      <c r="I27" s="103"/>
      <c r="J27" s="103"/>
      <c r="K27" s="116"/>
      <c r="L27" s="118"/>
      <c r="M27" s="119" t="s">
        <v>80</v>
      </c>
      <c r="N27" s="120" t="s">
        <v>68</v>
      </c>
      <c r="O27" s="104" t="s">
        <v>168</v>
      </c>
      <c r="P27" s="105">
        <v>42342</v>
      </c>
      <c r="Q27" s="106" t="s">
        <v>68</v>
      </c>
      <c r="R27" s="107">
        <v>17</v>
      </c>
      <c r="S27" s="107"/>
      <c r="T27" s="107"/>
      <c r="U27" s="154">
        <v>6</v>
      </c>
      <c r="V27" s="108">
        <v>17</v>
      </c>
      <c r="W27" s="121">
        <f t="shared" si="8"/>
        <v>-11</v>
      </c>
      <c r="X27" s="122"/>
      <c r="Y27" s="123"/>
      <c r="Z27" s="109">
        <v>2</v>
      </c>
      <c r="AA27" s="136">
        <v>1291.5</v>
      </c>
      <c r="AB27" s="137">
        <v>83</v>
      </c>
      <c r="AC27" s="136">
        <v>2139</v>
      </c>
      <c r="AD27" s="137">
        <v>128</v>
      </c>
      <c r="AE27" s="136">
        <v>1964.5</v>
      </c>
      <c r="AF27" s="137">
        <v>125</v>
      </c>
      <c r="AG27" s="124">
        <f t="shared" si="1"/>
        <v>5395</v>
      </c>
      <c r="AH27" s="125">
        <f t="shared" si="2"/>
        <v>336</v>
      </c>
      <c r="AI27" s="126">
        <f t="shared" si="3"/>
        <v>56</v>
      </c>
      <c r="AJ27" s="127">
        <f t="shared" si="4"/>
        <v>16.05654761904762</v>
      </c>
      <c r="AK27" s="128">
        <v>24691</v>
      </c>
      <c r="AL27" s="129">
        <v>1397</v>
      </c>
      <c r="AM27" s="130">
        <f t="shared" si="9"/>
        <v>-0.7814993317403103</v>
      </c>
      <c r="AN27" s="130">
        <f t="shared" si="10"/>
        <v>-0.7594846098783107</v>
      </c>
      <c r="AO27" s="131">
        <f t="shared" si="11"/>
        <v>32716.35</v>
      </c>
      <c r="AP27" s="132">
        <f t="shared" si="12"/>
        <v>1966</v>
      </c>
      <c r="AQ27" s="133">
        <v>38111.35</v>
      </c>
      <c r="AR27" s="162">
        <v>2302</v>
      </c>
      <c r="AS27" s="130">
        <f t="shared" si="13"/>
        <v>0.14596003475238922</v>
      </c>
      <c r="AT27" s="130">
        <f t="shared" si="14"/>
        <v>0.8540399652476107</v>
      </c>
      <c r="AU27" s="126">
        <f t="shared" si="15"/>
        <v>383.6666666666667</v>
      </c>
      <c r="AV27" s="127">
        <f t="shared" si="16"/>
        <v>16.55575586446568</v>
      </c>
      <c r="AW27" s="168">
        <v>38111.35</v>
      </c>
      <c r="AX27" s="169">
        <v>2302</v>
      </c>
      <c r="AY27" s="188">
        <f t="shared" si="17"/>
        <v>0</v>
      </c>
      <c r="AZ27" s="188">
        <f t="shared" si="18"/>
        <v>0</v>
      </c>
      <c r="BA27" s="166">
        <v>64357.35</v>
      </c>
      <c r="BB27" s="167">
        <v>4146</v>
      </c>
      <c r="BC27" s="151">
        <f t="shared" si="7"/>
        <v>15.522756874095514</v>
      </c>
      <c r="BD27" s="134">
        <v>42349</v>
      </c>
      <c r="BE27" s="152">
        <v>1956</v>
      </c>
      <c r="BF27" s="199"/>
      <c r="BG27" s="196"/>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row>
    <row r="28" spans="1:131" s="41" customFormat="1" ht="11.25">
      <c r="A28" s="44">
        <v>22</v>
      </c>
      <c r="B28" s="42"/>
      <c r="C28" s="101" t="s">
        <v>161</v>
      </c>
      <c r="D28" s="103"/>
      <c r="E28" s="103"/>
      <c r="F28" s="103"/>
      <c r="G28" s="103"/>
      <c r="H28" s="103"/>
      <c r="I28" s="103"/>
      <c r="J28" s="103"/>
      <c r="K28" s="116"/>
      <c r="L28" s="118"/>
      <c r="M28" s="119" t="s">
        <v>86</v>
      </c>
      <c r="N28" s="120" t="s">
        <v>74</v>
      </c>
      <c r="O28" s="104" t="s">
        <v>162</v>
      </c>
      <c r="P28" s="105">
        <v>42342</v>
      </c>
      <c r="Q28" s="106" t="s">
        <v>12</v>
      </c>
      <c r="R28" s="107">
        <v>10</v>
      </c>
      <c r="S28" s="107"/>
      <c r="T28" s="107"/>
      <c r="U28" s="154">
        <v>7</v>
      </c>
      <c r="V28" s="108">
        <v>10</v>
      </c>
      <c r="W28" s="121">
        <f t="shared" si="8"/>
        <v>-3</v>
      </c>
      <c r="X28" s="122"/>
      <c r="Y28" s="123"/>
      <c r="Z28" s="109">
        <v>2</v>
      </c>
      <c r="AA28" s="166">
        <v>1202.5</v>
      </c>
      <c r="AB28" s="167">
        <v>107</v>
      </c>
      <c r="AC28" s="166">
        <v>1850.5</v>
      </c>
      <c r="AD28" s="167">
        <v>125</v>
      </c>
      <c r="AE28" s="166">
        <v>1397.5</v>
      </c>
      <c r="AF28" s="167">
        <v>94</v>
      </c>
      <c r="AG28" s="124">
        <f t="shared" si="1"/>
        <v>4450.5</v>
      </c>
      <c r="AH28" s="125">
        <f t="shared" si="2"/>
        <v>326</v>
      </c>
      <c r="AI28" s="126">
        <f t="shared" si="3"/>
        <v>46.57142857142857</v>
      </c>
      <c r="AJ28" s="127">
        <f t="shared" si="4"/>
        <v>13.651840490797547</v>
      </c>
      <c r="AK28" s="128">
        <v>14076</v>
      </c>
      <c r="AL28" s="129">
        <v>820</v>
      </c>
      <c r="AM28" s="130">
        <f t="shared" si="9"/>
        <v>-0.6838235294117647</v>
      </c>
      <c r="AN28" s="130">
        <f t="shared" si="10"/>
        <v>-0.6024390243902439</v>
      </c>
      <c r="AO28" s="131">
        <f t="shared" si="11"/>
        <v>17449</v>
      </c>
      <c r="AP28" s="132">
        <f t="shared" si="12"/>
        <v>1012</v>
      </c>
      <c r="AQ28" s="133">
        <v>21899.5</v>
      </c>
      <c r="AR28" s="163">
        <v>1338</v>
      </c>
      <c r="AS28" s="130">
        <f t="shared" si="13"/>
        <v>0.2436472346786248</v>
      </c>
      <c r="AT28" s="130">
        <f t="shared" si="14"/>
        <v>0.7563527653213752</v>
      </c>
      <c r="AU28" s="126">
        <f t="shared" si="15"/>
        <v>191.14285714285714</v>
      </c>
      <c r="AV28" s="127">
        <f t="shared" si="16"/>
        <v>16.36733931240658</v>
      </c>
      <c r="AW28" s="168">
        <v>21899.5</v>
      </c>
      <c r="AX28" s="169">
        <v>1338</v>
      </c>
      <c r="AY28" s="188">
        <f t="shared" si="17"/>
        <v>0</v>
      </c>
      <c r="AZ28" s="188">
        <f t="shared" si="18"/>
        <v>0</v>
      </c>
      <c r="BA28" s="164">
        <v>26350</v>
      </c>
      <c r="BB28" s="165">
        <v>1664</v>
      </c>
      <c r="BC28" s="151">
        <f t="shared" si="7"/>
        <v>15.835336538461538</v>
      </c>
      <c r="BD28" s="134">
        <v>42349</v>
      </c>
      <c r="BE28" s="152">
        <v>2339</v>
      </c>
      <c r="BF28" s="199"/>
      <c r="BG28" s="196"/>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row>
    <row r="29" spans="1:131" s="41" customFormat="1" ht="11.25">
      <c r="A29" s="44">
        <v>23</v>
      </c>
      <c r="B29" s="42"/>
      <c r="C29" s="102" t="s">
        <v>114</v>
      </c>
      <c r="D29" s="103"/>
      <c r="E29" s="103" t="s">
        <v>19</v>
      </c>
      <c r="F29" s="103"/>
      <c r="G29" s="103" t="s">
        <v>19</v>
      </c>
      <c r="H29" s="103"/>
      <c r="I29" s="103"/>
      <c r="J29" s="110"/>
      <c r="K29" s="135"/>
      <c r="L29" s="107"/>
      <c r="M29" s="120" t="s">
        <v>81</v>
      </c>
      <c r="N29" s="119" t="s">
        <v>15</v>
      </c>
      <c r="O29" s="111" t="s">
        <v>116</v>
      </c>
      <c r="P29" s="112">
        <v>42300</v>
      </c>
      <c r="Q29" s="106" t="s">
        <v>15</v>
      </c>
      <c r="R29" s="113">
        <v>222</v>
      </c>
      <c r="S29" s="113"/>
      <c r="T29" s="113"/>
      <c r="U29" s="154">
        <v>2</v>
      </c>
      <c r="V29" s="107">
        <v>2</v>
      </c>
      <c r="W29" s="121">
        <f t="shared" si="8"/>
        <v>0</v>
      </c>
      <c r="X29" s="122"/>
      <c r="Y29" s="123"/>
      <c r="Z29" s="109">
        <v>8</v>
      </c>
      <c r="AA29" s="136">
        <v>274.5</v>
      </c>
      <c r="AB29" s="137">
        <v>26</v>
      </c>
      <c r="AC29" s="136">
        <v>448</v>
      </c>
      <c r="AD29" s="137">
        <v>43</v>
      </c>
      <c r="AE29" s="136">
        <v>3342</v>
      </c>
      <c r="AF29" s="137">
        <v>279</v>
      </c>
      <c r="AG29" s="124">
        <f t="shared" si="1"/>
        <v>4064.5</v>
      </c>
      <c r="AH29" s="125">
        <f t="shared" si="2"/>
        <v>348</v>
      </c>
      <c r="AI29" s="126">
        <f t="shared" si="3"/>
        <v>174</v>
      </c>
      <c r="AJ29" s="127">
        <f t="shared" si="4"/>
        <v>11.679597701149426</v>
      </c>
      <c r="AK29" s="128">
        <v>3231</v>
      </c>
      <c r="AL29" s="129">
        <v>261</v>
      </c>
      <c r="AM29" s="130">
        <f t="shared" si="9"/>
        <v>0.25796966883317857</v>
      </c>
      <c r="AN29" s="130">
        <f t="shared" si="10"/>
        <v>0.3333333333333333</v>
      </c>
      <c r="AO29" s="131">
        <f t="shared" si="11"/>
        <v>1261.5</v>
      </c>
      <c r="AP29" s="132">
        <f t="shared" si="12"/>
        <v>102</v>
      </c>
      <c r="AQ29" s="133">
        <v>5326</v>
      </c>
      <c r="AR29" s="163">
        <v>450</v>
      </c>
      <c r="AS29" s="130">
        <f t="shared" si="13"/>
        <v>0.7733333333333333</v>
      </c>
      <c r="AT29" s="130">
        <f t="shared" si="14"/>
        <v>0.22666666666666666</v>
      </c>
      <c r="AU29" s="126">
        <f t="shared" si="15"/>
        <v>225</v>
      </c>
      <c r="AV29" s="127">
        <f t="shared" si="16"/>
        <v>11.835555555555555</v>
      </c>
      <c r="AW29" s="114">
        <v>5326</v>
      </c>
      <c r="AX29" s="115">
        <v>450</v>
      </c>
      <c r="AY29" s="188">
        <f t="shared" si="17"/>
        <v>0</v>
      </c>
      <c r="AZ29" s="188">
        <f t="shared" si="18"/>
        <v>0</v>
      </c>
      <c r="BA29" s="164">
        <v>4691995.27</v>
      </c>
      <c r="BB29" s="165">
        <v>410445</v>
      </c>
      <c r="BC29" s="151">
        <f t="shared" si="7"/>
        <v>11.43148356052577</v>
      </c>
      <c r="BD29" s="134">
        <v>42349</v>
      </c>
      <c r="BE29" s="152">
        <v>1869</v>
      </c>
      <c r="BF29" s="199"/>
      <c r="BG29" s="196"/>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row>
    <row r="30" spans="1:131" s="41" customFormat="1" ht="11.25">
      <c r="A30" s="44">
        <v>24</v>
      </c>
      <c r="B30" s="42"/>
      <c r="C30" s="101" t="s">
        <v>99</v>
      </c>
      <c r="D30" s="103"/>
      <c r="E30" s="103" t="s">
        <v>19</v>
      </c>
      <c r="F30" s="103" t="s">
        <v>19</v>
      </c>
      <c r="G30" s="103" t="s">
        <v>19</v>
      </c>
      <c r="H30" s="103"/>
      <c r="I30" s="103" t="s">
        <v>19</v>
      </c>
      <c r="J30" s="103"/>
      <c r="K30" s="116"/>
      <c r="L30" s="118"/>
      <c r="M30" s="119" t="s">
        <v>100</v>
      </c>
      <c r="N30" s="120" t="s">
        <v>6</v>
      </c>
      <c r="O30" s="104" t="s">
        <v>101</v>
      </c>
      <c r="P30" s="105">
        <v>42270</v>
      </c>
      <c r="Q30" s="106" t="s">
        <v>16</v>
      </c>
      <c r="R30" s="107">
        <v>173</v>
      </c>
      <c r="S30" s="107"/>
      <c r="T30" s="107"/>
      <c r="U30" s="153">
        <v>4</v>
      </c>
      <c r="V30" s="108">
        <v>4</v>
      </c>
      <c r="W30" s="121">
        <f t="shared" si="8"/>
        <v>0</v>
      </c>
      <c r="X30" s="122"/>
      <c r="Y30" s="123"/>
      <c r="Z30" s="109">
        <v>12</v>
      </c>
      <c r="AA30" s="166">
        <v>2311</v>
      </c>
      <c r="AB30" s="167">
        <v>384</v>
      </c>
      <c r="AC30" s="166">
        <v>663.5</v>
      </c>
      <c r="AD30" s="167">
        <v>73</v>
      </c>
      <c r="AE30" s="166">
        <v>726.5</v>
      </c>
      <c r="AF30" s="167">
        <v>80</v>
      </c>
      <c r="AG30" s="124">
        <f t="shared" si="1"/>
        <v>3701</v>
      </c>
      <c r="AH30" s="125">
        <f t="shared" si="2"/>
        <v>537</v>
      </c>
      <c r="AI30" s="126">
        <f t="shared" si="3"/>
        <v>134.25</v>
      </c>
      <c r="AJ30" s="127">
        <f t="shared" si="4"/>
        <v>6.8919925512104285</v>
      </c>
      <c r="AK30" s="128">
        <v>649.5</v>
      </c>
      <c r="AL30" s="129">
        <v>76</v>
      </c>
      <c r="AM30" s="130">
        <f t="shared" si="9"/>
        <v>4.698229407236336</v>
      </c>
      <c r="AN30" s="130">
        <f t="shared" si="10"/>
        <v>6.065789473684211</v>
      </c>
      <c r="AO30" s="131">
        <f t="shared" si="11"/>
        <v>-809.5</v>
      </c>
      <c r="AP30" s="132">
        <f t="shared" si="12"/>
        <v>-87</v>
      </c>
      <c r="AQ30" s="133">
        <v>2891.5</v>
      </c>
      <c r="AR30" s="162">
        <v>450</v>
      </c>
      <c r="AS30" s="130">
        <f t="shared" si="13"/>
        <v>1.1933333333333334</v>
      </c>
      <c r="AT30" s="130">
        <f t="shared" si="14"/>
        <v>-0.19333333333333333</v>
      </c>
      <c r="AU30" s="126">
        <f t="shared" si="15"/>
        <v>112.5</v>
      </c>
      <c r="AV30" s="127">
        <f t="shared" si="16"/>
        <v>6.4255555555555555</v>
      </c>
      <c r="AW30" s="168">
        <v>2891.5</v>
      </c>
      <c r="AX30" s="169">
        <v>450</v>
      </c>
      <c r="AY30" s="188">
        <f t="shared" si="17"/>
        <v>0</v>
      </c>
      <c r="AZ30" s="188">
        <f t="shared" si="18"/>
        <v>0</v>
      </c>
      <c r="BA30" s="166">
        <v>4107071.68</v>
      </c>
      <c r="BB30" s="167">
        <v>322262</v>
      </c>
      <c r="BC30" s="151">
        <f t="shared" si="7"/>
        <v>12.744511236199118</v>
      </c>
      <c r="BD30" s="134">
        <v>42349</v>
      </c>
      <c r="BE30" s="152">
        <v>1279</v>
      </c>
      <c r="BF30" s="199"/>
      <c r="BG30" s="196"/>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row>
    <row r="31" spans="1:131" s="41" customFormat="1" ht="11.25">
      <c r="A31" s="44">
        <v>25</v>
      </c>
      <c r="B31" s="42"/>
      <c r="C31" s="101" t="s">
        <v>148</v>
      </c>
      <c r="D31" s="103"/>
      <c r="E31" s="103"/>
      <c r="F31" s="103"/>
      <c r="G31" s="103"/>
      <c r="H31" s="103"/>
      <c r="I31" s="103"/>
      <c r="J31" s="103" t="s">
        <v>19</v>
      </c>
      <c r="K31" s="116"/>
      <c r="L31" s="118"/>
      <c r="M31" s="119" t="s">
        <v>149</v>
      </c>
      <c r="N31" s="120"/>
      <c r="O31" s="104" t="s">
        <v>148</v>
      </c>
      <c r="P31" s="105">
        <v>42328</v>
      </c>
      <c r="Q31" s="106" t="s">
        <v>12</v>
      </c>
      <c r="R31" s="107">
        <v>124</v>
      </c>
      <c r="S31" s="107"/>
      <c r="T31" s="107"/>
      <c r="U31" s="154">
        <v>13</v>
      </c>
      <c r="V31" s="108">
        <v>71</v>
      </c>
      <c r="W31" s="121">
        <f t="shared" si="8"/>
        <v>-58</v>
      </c>
      <c r="X31" s="122"/>
      <c r="Y31" s="123"/>
      <c r="Z31" s="109">
        <v>4</v>
      </c>
      <c r="AA31" s="136">
        <v>498.5</v>
      </c>
      <c r="AB31" s="137">
        <v>59</v>
      </c>
      <c r="AC31" s="136">
        <v>1581.5</v>
      </c>
      <c r="AD31" s="137">
        <v>189</v>
      </c>
      <c r="AE31" s="136">
        <v>1320</v>
      </c>
      <c r="AF31" s="137">
        <v>148</v>
      </c>
      <c r="AG31" s="124">
        <f t="shared" si="1"/>
        <v>3400</v>
      </c>
      <c r="AH31" s="125">
        <f t="shared" si="2"/>
        <v>396</v>
      </c>
      <c r="AI31" s="126">
        <f t="shared" si="3"/>
        <v>30.46153846153846</v>
      </c>
      <c r="AJ31" s="127">
        <f t="shared" si="4"/>
        <v>8.585858585858587</v>
      </c>
      <c r="AK31" s="128">
        <v>48220</v>
      </c>
      <c r="AL31" s="129">
        <v>4542</v>
      </c>
      <c r="AM31" s="130">
        <f t="shared" si="9"/>
        <v>-0.9294898382413936</v>
      </c>
      <c r="AN31" s="130">
        <f t="shared" si="10"/>
        <v>-0.9128137384412153</v>
      </c>
      <c r="AO31" s="131">
        <f t="shared" si="11"/>
        <v>73920.5</v>
      </c>
      <c r="AP31" s="132">
        <f t="shared" si="12"/>
        <v>7038</v>
      </c>
      <c r="AQ31" s="133">
        <v>77320.5</v>
      </c>
      <c r="AR31" s="163">
        <v>7434</v>
      </c>
      <c r="AS31" s="130">
        <f t="shared" si="13"/>
        <v>0.053268765133171914</v>
      </c>
      <c r="AT31" s="130">
        <f t="shared" si="14"/>
        <v>0.9467312348668281</v>
      </c>
      <c r="AU31" s="126">
        <f t="shared" si="15"/>
        <v>571.8461538461538</v>
      </c>
      <c r="AV31" s="127">
        <f t="shared" si="16"/>
        <v>10.40092816787732</v>
      </c>
      <c r="AW31" s="168">
        <v>77320.5</v>
      </c>
      <c r="AX31" s="169">
        <v>7434</v>
      </c>
      <c r="AY31" s="188">
        <f t="shared" si="17"/>
        <v>0</v>
      </c>
      <c r="AZ31" s="188">
        <f t="shared" si="18"/>
        <v>0</v>
      </c>
      <c r="BA31" s="164">
        <v>672810.54</v>
      </c>
      <c r="BB31" s="165">
        <v>63190</v>
      </c>
      <c r="BC31" s="151">
        <f t="shared" si="7"/>
        <v>10.647421110935275</v>
      </c>
      <c r="BD31" s="134">
        <v>42349</v>
      </c>
      <c r="BE31" s="152">
        <v>2351</v>
      </c>
      <c r="BF31" s="199"/>
      <c r="BG31" s="196"/>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row>
    <row r="32" spans="1:131" s="41" customFormat="1" ht="11.25">
      <c r="A32" s="44">
        <v>26</v>
      </c>
      <c r="B32" s="42"/>
      <c r="C32" s="101" t="s">
        <v>126</v>
      </c>
      <c r="D32" s="103"/>
      <c r="E32" s="103"/>
      <c r="F32" s="103"/>
      <c r="G32" s="103"/>
      <c r="H32" s="103"/>
      <c r="I32" s="103"/>
      <c r="J32" s="103" t="s">
        <v>19</v>
      </c>
      <c r="K32" s="116"/>
      <c r="L32" s="118"/>
      <c r="M32" s="119" t="s">
        <v>127</v>
      </c>
      <c r="N32" s="120"/>
      <c r="O32" s="104" t="s">
        <v>126</v>
      </c>
      <c r="P32" s="105">
        <v>42314</v>
      </c>
      <c r="Q32" s="106" t="s">
        <v>12</v>
      </c>
      <c r="R32" s="107">
        <v>25</v>
      </c>
      <c r="S32" s="107"/>
      <c r="T32" s="107"/>
      <c r="U32" s="154">
        <v>3</v>
      </c>
      <c r="V32" s="108">
        <v>6</v>
      </c>
      <c r="W32" s="121">
        <f t="shared" si="8"/>
        <v>-3</v>
      </c>
      <c r="X32" s="122"/>
      <c r="Y32" s="123"/>
      <c r="Z32" s="109">
        <v>6</v>
      </c>
      <c r="AA32" s="166">
        <v>797</v>
      </c>
      <c r="AB32" s="167">
        <v>57</v>
      </c>
      <c r="AC32" s="166">
        <v>1426</v>
      </c>
      <c r="AD32" s="167">
        <v>106</v>
      </c>
      <c r="AE32" s="166">
        <v>1009</v>
      </c>
      <c r="AF32" s="167">
        <v>75</v>
      </c>
      <c r="AG32" s="124">
        <f t="shared" si="1"/>
        <v>3232</v>
      </c>
      <c r="AH32" s="125">
        <f t="shared" si="2"/>
        <v>238</v>
      </c>
      <c r="AI32" s="126">
        <f t="shared" si="3"/>
        <v>79.33333333333333</v>
      </c>
      <c r="AJ32" s="127">
        <f t="shared" si="4"/>
        <v>13.579831932773109</v>
      </c>
      <c r="AK32" s="128">
        <v>4838</v>
      </c>
      <c r="AL32" s="129">
        <v>350</v>
      </c>
      <c r="AM32" s="130">
        <f t="shared" si="9"/>
        <v>-0.33195535345183963</v>
      </c>
      <c r="AN32" s="130">
        <f t="shared" si="10"/>
        <v>-0.32</v>
      </c>
      <c r="AO32" s="131">
        <f t="shared" si="11"/>
        <v>6124</v>
      </c>
      <c r="AP32" s="132">
        <f t="shared" si="12"/>
        <v>449</v>
      </c>
      <c r="AQ32" s="133">
        <v>9356</v>
      </c>
      <c r="AR32" s="163">
        <v>687</v>
      </c>
      <c r="AS32" s="130">
        <f t="shared" si="13"/>
        <v>0.34643377001455605</v>
      </c>
      <c r="AT32" s="130">
        <f t="shared" si="14"/>
        <v>0.653566229985444</v>
      </c>
      <c r="AU32" s="126">
        <f t="shared" si="15"/>
        <v>229</v>
      </c>
      <c r="AV32" s="127">
        <f t="shared" si="16"/>
        <v>13.61863173216885</v>
      </c>
      <c r="AW32" s="168">
        <v>9356</v>
      </c>
      <c r="AX32" s="169">
        <v>687</v>
      </c>
      <c r="AY32" s="188">
        <f t="shared" si="17"/>
        <v>0</v>
      </c>
      <c r="AZ32" s="188">
        <f t="shared" si="18"/>
        <v>0</v>
      </c>
      <c r="BA32" s="164">
        <v>185579.63</v>
      </c>
      <c r="BB32" s="165">
        <v>16139</v>
      </c>
      <c r="BC32" s="151">
        <f t="shared" si="7"/>
        <v>11.498830782576368</v>
      </c>
      <c r="BD32" s="134">
        <v>42349</v>
      </c>
      <c r="BE32" s="152">
        <v>2333</v>
      </c>
      <c r="BF32" s="199"/>
      <c r="BG32" s="196"/>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row>
    <row r="33" spans="1:131" s="41" customFormat="1" ht="11.25">
      <c r="A33" s="44">
        <v>27</v>
      </c>
      <c r="B33" s="42"/>
      <c r="C33" s="101" t="s">
        <v>106</v>
      </c>
      <c r="D33" s="103"/>
      <c r="E33" s="103" t="s">
        <v>19</v>
      </c>
      <c r="F33" s="103"/>
      <c r="G33" s="103" t="s">
        <v>19</v>
      </c>
      <c r="H33" s="103"/>
      <c r="I33" s="103" t="s">
        <v>19</v>
      </c>
      <c r="J33" s="103"/>
      <c r="K33" s="116"/>
      <c r="L33" s="118"/>
      <c r="M33" s="119" t="s">
        <v>79</v>
      </c>
      <c r="N33" s="120" t="s">
        <v>12</v>
      </c>
      <c r="O33" s="104" t="s">
        <v>107</v>
      </c>
      <c r="P33" s="105">
        <v>42293</v>
      </c>
      <c r="Q33" s="106" t="s">
        <v>12</v>
      </c>
      <c r="R33" s="107">
        <v>125</v>
      </c>
      <c r="S33" s="107"/>
      <c r="T33" s="107"/>
      <c r="U33" s="154">
        <v>3</v>
      </c>
      <c r="V33" s="108">
        <v>4</v>
      </c>
      <c r="W33" s="121">
        <f t="shared" si="8"/>
        <v>-1</v>
      </c>
      <c r="X33" s="122"/>
      <c r="Y33" s="123"/>
      <c r="Z33" s="109">
        <v>9</v>
      </c>
      <c r="AA33" s="166">
        <v>716</v>
      </c>
      <c r="AB33" s="167">
        <v>132</v>
      </c>
      <c r="AC33" s="166">
        <v>884</v>
      </c>
      <c r="AD33" s="167">
        <v>165</v>
      </c>
      <c r="AE33" s="166">
        <v>940</v>
      </c>
      <c r="AF33" s="167">
        <v>173</v>
      </c>
      <c r="AG33" s="124">
        <f t="shared" si="1"/>
        <v>2540</v>
      </c>
      <c r="AH33" s="125">
        <f t="shared" si="2"/>
        <v>470</v>
      </c>
      <c r="AI33" s="126">
        <f t="shared" si="3"/>
        <v>156.66666666666666</v>
      </c>
      <c r="AJ33" s="127">
        <f t="shared" si="4"/>
        <v>5.404255319148936</v>
      </c>
      <c r="AK33" s="128">
        <v>1188</v>
      </c>
      <c r="AL33" s="129">
        <v>142</v>
      </c>
      <c r="AM33" s="130">
        <f t="shared" si="9"/>
        <v>1.138047138047138</v>
      </c>
      <c r="AN33" s="130">
        <f t="shared" si="10"/>
        <v>2.3098591549295775</v>
      </c>
      <c r="AO33" s="131">
        <f t="shared" si="11"/>
        <v>-790</v>
      </c>
      <c r="AP33" s="132">
        <f t="shared" si="12"/>
        <v>-259</v>
      </c>
      <c r="AQ33" s="133">
        <v>1750</v>
      </c>
      <c r="AR33" s="163">
        <v>211</v>
      </c>
      <c r="AS33" s="130">
        <f t="shared" si="13"/>
        <v>2.227488151658768</v>
      </c>
      <c r="AT33" s="130">
        <f t="shared" si="14"/>
        <v>-1.2274881516587677</v>
      </c>
      <c r="AU33" s="126">
        <f t="shared" si="15"/>
        <v>70.33333333333333</v>
      </c>
      <c r="AV33" s="127">
        <f t="shared" si="16"/>
        <v>8.293838862559241</v>
      </c>
      <c r="AW33" s="168">
        <v>1750</v>
      </c>
      <c r="AX33" s="169">
        <v>211</v>
      </c>
      <c r="AY33" s="188">
        <f t="shared" si="17"/>
        <v>0</v>
      </c>
      <c r="AZ33" s="188">
        <f t="shared" si="18"/>
        <v>0</v>
      </c>
      <c r="BA33" s="164">
        <v>414944.89</v>
      </c>
      <c r="BB33" s="165">
        <v>36254</v>
      </c>
      <c r="BC33" s="151">
        <f t="shared" si="7"/>
        <v>11.445492635295416</v>
      </c>
      <c r="BD33" s="134">
        <v>42349</v>
      </c>
      <c r="BE33" s="152">
        <v>2325</v>
      </c>
      <c r="BF33" s="199"/>
      <c r="BG33" s="196"/>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row>
    <row r="34" spans="1:131" s="41" customFormat="1" ht="11.25">
      <c r="A34" s="44">
        <v>28</v>
      </c>
      <c r="B34" s="39"/>
      <c r="C34" s="102" t="s">
        <v>103</v>
      </c>
      <c r="D34" s="103"/>
      <c r="E34" s="103" t="s">
        <v>19</v>
      </c>
      <c r="F34" s="103" t="s">
        <v>19</v>
      </c>
      <c r="G34" s="103"/>
      <c r="H34" s="103"/>
      <c r="I34" s="103"/>
      <c r="J34" s="110"/>
      <c r="K34" s="103" t="s">
        <v>19</v>
      </c>
      <c r="L34" s="107" t="s">
        <v>7</v>
      </c>
      <c r="M34" s="120" t="s">
        <v>78</v>
      </c>
      <c r="N34" s="119" t="s">
        <v>15</v>
      </c>
      <c r="O34" s="111" t="s">
        <v>104</v>
      </c>
      <c r="P34" s="112">
        <v>42279</v>
      </c>
      <c r="Q34" s="106" t="s">
        <v>15</v>
      </c>
      <c r="R34" s="113">
        <v>212</v>
      </c>
      <c r="S34" s="113"/>
      <c r="T34" s="113"/>
      <c r="U34" s="154">
        <v>1</v>
      </c>
      <c r="V34" s="107">
        <v>3</v>
      </c>
      <c r="W34" s="121">
        <f t="shared" si="8"/>
        <v>-2</v>
      </c>
      <c r="X34" s="122"/>
      <c r="Y34" s="123"/>
      <c r="Z34" s="109">
        <v>11</v>
      </c>
      <c r="AA34" s="136">
        <v>617</v>
      </c>
      <c r="AB34" s="137">
        <v>40</v>
      </c>
      <c r="AC34" s="136">
        <v>1070.5</v>
      </c>
      <c r="AD34" s="137">
        <v>73</v>
      </c>
      <c r="AE34" s="136">
        <v>847.5</v>
      </c>
      <c r="AF34" s="137">
        <v>66</v>
      </c>
      <c r="AG34" s="124">
        <f t="shared" si="1"/>
        <v>2535</v>
      </c>
      <c r="AH34" s="125">
        <f t="shared" si="2"/>
        <v>179</v>
      </c>
      <c r="AI34" s="126">
        <f t="shared" si="3"/>
        <v>179</v>
      </c>
      <c r="AJ34" s="127">
        <f t="shared" si="4"/>
        <v>14.162011173184357</v>
      </c>
      <c r="AK34" s="128">
        <v>6848.5</v>
      </c>
      <c r="AL34" s="129">
        <v>541</v>
      </c>
      <c r="AM34" s="130">
        <f t="shared" si="9"/>
        <v>-0.6298459516682485</v>
      </c>
      <c r="AN34" s="130">
        <f t="shared" si="10"/>
        <v>-0.6691312384473198</v>
      </c>
      <c r="AO34" s="131">
        <f t="shared" si="11"/>
        <v>6330</v>
      </c>
      <c r="AP34" s="132">
        <f t="shared" si="12"/>
        <v>534</v>
      </c>
      <c r="AQ34" s="133">
        <v>8865</v>
      </c>
      <c r="AR34" s="163">
        <v>713</v>
      </c>
      <c r="AS34" s="130">
        <f t="shared" si="13"/>
        <v>0.25105189340813466</v>
      </c>
      <c r="AT34" s="130">
        <f t="shared" si="14"/>
        <v>0.7489481065918654</v>
      </c>
      <c r="AU34" s="126">
        <f t="shared" si="15"/>
        <v>713</v>
      </c>
      <c r="AV34" s="127">
        <f t="shared" si="16"/>
        <v>12.433380084151473</v>
      </c>
      <c r="AW34" s="114">
        <v>8865</v>
      </c>
      <c r="AX34" s="115">
        <v>713</v>
      </c>
      <c r="AY34" s="188">
        <f t="shared" si="17"/>
        <v>0</v>
      </c>
      <c r="AZ34" s="188">
        <f t="shared" si="18"/>
        <v>0</v>
      </c>
      <c r="BA34" s="164">
        <v>7998686.04</v>
      </c>
      <c r="BB34" s="165">
        <v>561062</v>
      </c>
      <c r="BC34" s="151">
        <f t="shared" si="7"/>
        <v>14.256331813596358</v>
      </c>
      <c r="BD34" s="134">
        <v>42349</v>
      </c>
      <c r="BE34" s="152">
        <v>2030</v>
      </c>
      <c r="BF34" s="199"/>
      <c r="BG34" s="196"/>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row>
    <row r="35" spans="1:131" s="41" customFormat="1" ht="11.25">
      <c r="A35" s="44">
        <v>29</v>
      </c>
      <c r="B35" s="42"/>
      <c r="C35" s="101" t="s">
        <v>92</v>
      </c>
      <c r="D35" s="103"/>
      <c r="E35" s="103" t="s">
        <v>19</v>
      </c>
      <c r="F35" s="103" t="s">
        <v>19</v>
      </c>
      <c r="G35" s="103" t="s">
        <v>19</v>
      </c>
      <c r="H35" s="103"/>
      <c r="I35" s="103" t="s">
        <v>19</v>
      </c>
      <c r="J35" s="103"/>
      <c r="K35" s="116"/>
      <c r="L35" s="118"/>
      <c r="M35" s="119" t="s">
        <v>93</v>
      </c>
      <c r="N35" s="120" t="s">
        <v>91</v>
      </c>
      <c r="O35" s="104" t="s">
        <v>90</v>
      </c>
      <c r="P35" s="105">
        <v>42237</v>
      </c>
      <c r="Q35" s="106" t="s">
        <v>72</v>
      </c>
      <c r="R35" s="107">
        <v>3</v>
      </c>
      <c r="S35" s="107"/>
      <c r="T35" s="107"/>
      <c r="U35" s="154">
        <v>3</v>
      </c>
      <c r="V35" s="108">
        <v>3</v>
      </c>
      <c r="W35" s="121">
        <f t="shared" si="8"/>
        <v>0</v>
      </c>
      <c r="X35" s="122"/>
      <c r="Y35" s="123"/>
      <c r="Z35" s="109">
        <v>13</v>
      </c>
      <c r="AA35" s="136">
        <v>44</v>
      </c>
      <c r="AB35" s="137">
        <v>4</v>
      </c>
      <c r="AC35" s="136">
        <v>785</v>
      </c>
      <c r="AD35" s="137">
        <v>58</v>
      </c>
      <c r="AE35" s="136">
        <v>1444</v>
      </c>
      <c r="AF35" s="137">
        <v>93</v>
      </c>
      <c r="AG35" s="124">
        <f t="shared" si="1"/>
        <v>2273</v>
      </c>
      <c r="AH35" s="125">
        <f t="shared" si="2"/>
        <v>155</v>
      </c>
      <c r="AI35" s="126">
        <f t="shared" si="3"/>
        <v>51.666666666666664</v>
      </c>
      <c r="AJ35" s="127">
        <f t="shared" si="4"/>
        <v>14.664516129032258</v>
      </c>
      <c r="AK35" s="128">
        <v>636</v>
      </c>
      <c r="AL35" s="129">
        <v>114</v>
      </c>
      <c r="AM35" s="130">
        <f t="shared" si="9"/>
        <v>2.5738993710691824</v>
      </c>
      <c r="AN35" s="130">
        <f t="shared" si="10"/>
        <v>0.35964912280701755</v>
      </c>
      <c r="AO35" s="131">
        <f t="shared" si="11"/>
        <v>-1414</v>
      </c>
      <c r="AP35" s="132">
        <f t="shared" si="12"/>
        <v>-2</v>
      </c>
      <c r="AQ35" s="133">
        <v>859</v>
      </c>
      <c r="AR35" s="162">
        <v>153</v>
      </c>
      <c r="AS35" s="130">
        <f t="shared" si="13"/>
        <v>1.0130718954248366</v>
      </c>
      <c r="AT35" s="130">
        <f t="shared" si="14"/>
        <v>-0.013071895424836602</v>
      </c>
      <c r="AU35" s="126">
        <f t="shared" si="15"/>
        <v>51</v>
      </c>
      <c r="AV35" s="127">
        <f t="shared" si="16"/>
        <v>5.61437908496732</v>
      </c>
      <c r="AW35" s="168">
        <v>859</v>
      </c>
      <c r="AX35" s="169">
        <v>153</v>
      </c>
      <c r="AY35" s="188">
        <f t="shared" si="17"/>
        <v>0</v>
      </c>
      <c r="AZ35" s="188">
        <f t="shared" si="18"/>
        <v>0</v>
      </c>
      <c r="BA35" s="166">
        <v>521411.78</v>
      </c>
      <c r="BB35" s="167">
        <v>44531</v>
      </c>
      <c r="BC35" s="151">
        <f t="shared" si="7"/>
        <v>11.708961846803351</v>
      </c>
      <c r="BD35" s="134">
        <v>42349</v>
      </c>
      <c r="BE35" s="152">
        <v>2210</v>
      </c>
      <c r="BF35" s="199"/>
      <c r="BG35" s="196"/>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row>
    <row r="36" spans="1:131" s="41" customFormat="1" ht="11.25">
      <c r="A36" s="44">
        <v>30</v>
      </c>
      <c r="B36" s="42"/>
      <c r="C36" s="101" t="s">
        <v>105</v>
      </c>
      <c r="D36" s="103"/>
      <c r="E36" s="103"/>
      <c r="F36" s="103"/>
      <c r="G36" s="103"/>
      <c r="H36" s="103"/>
      <c r="I36" s="103"/>
      <c r="J36" s="103" t="s">
        <v>19</v>
      </c>
      <c r="K36" s="116"/>
      <c r="L36" s="118"/>
      <c r="M36" s="119" t="s">
        <v>76</v>
      </c>
      <c r="N36" s="120"/>
      <c r="O36" s="104" t="s">
        <v>105</v>
      </c>
      <c r="P36" s="105">
        <v>41733</v>
      </c>
      <c r="Q36" s="106" t="s">
        <v>14</v>
      </c>
      <c r="R36" s="107">
        <v>284</v>
      </c>
      <c r="S36" s="107"/>
      <c r="T36" s="107"/>
      <c r="U36" s="153">
        <v>5</v>
      </c>
      <c r="V36" s="108">
        <v>19</v>
      </c>
      <c r="W36" s="121">
        <f t="shared" si="8"/>
        <v>-14</v>
      </c>
      <c r="X36" s="122"/>
      <c r="Y36" s="123"/>
      <c r="Z36" s="109">
        <v>10</v>
      </c>
      <c r="AA36" s="166">
        <v>513</v>
      </c>
      <c r="AB36" s="167">
        <v>52</v>
      </c>
      <c r="AC36" s="166">
        <v>658</v>
      </c>
      <c r="AD36" s="167">
        <v>62</v>
      </c>
      <c r="AE36" s="166">
        <v>759.5</v>
      </c>
      <c r="AF36" s="167">
        <v>73</v>
      </c>
      <c r="AG36" s="124">
        <f t="shared" si="1"/>
        <v>1930.5</v>
      </c>
      <c r="AH36" s="125">
        <f t="shared" si="2"/>
        <v>187</v>
      </c>
      <c r="AI36" s="126">
        <f t="shared" si="3"/>
        <v>37.4</v>
      </c>
      <c r="AJ36" s="127">
        <f t="shared" si="4"/>
        <v>10.323529411764707</v>
      </c>
      <c r="AK36" s="128">
        <v>12590</v>
      </c>
      <c r="AL36" s="129">
        <v>1254</v>
      </c>
      <c r="AM36" s="130">
        <f t="shared" si="9"/>
        <v>-0.8466640190627482</v>
      </c>
      <c r="AN36" s="130">
        <f t="shared" si="10"/>
        <v>-0.8508771929824561</v>
      </c>
      <c r="AO36" s="131">
        <f t="shared" si="11"/>
        <v>19290</v>
      </c>
      <c r="AP36" s="132">
        <f t="shared" si="12"/>
        <v>2022</v>
      </c>
      <c r="AQ36" s="133">
        <v>21220.5</v>
      </c>
      <c r="AR36" s="162">
        <v>2209</v>
      </c>
      <c r="AS36" s="130">
        <f t="shared" si="13"/>
        <v>0.08465368945224083</v>
      </c>
      <c r="AT36" s="130">
        <f t="shared" si="14"/>
        <v>0.9153463105477592</v>
      </c>
      <c r="AU36" s="126">
        <f t="shared" si="15"/>
        <v>441.8</v>
      </c>
      <c r="AV36" s="127">
        <f t="shared" si="16"/>
        <v>9.606382978723405</v>
      </c>
      <c r="AW36" s="168">
        <v>21220.5</v>
      </c>
      <c r="AX36" s="169">
        <v>2209</v>
      </c>
      <c r="AY36" s="188">
        <f t="shared" si="17"/>
        <v>0</v>
      </c>
      <c r="AZ36" s="188">
        <f t="shared" si="18"/>
        <v>0</v>
      </c>
      <c r="BA36" s="166">
        <v>8091458.07</v>
      </c>
      <c r="BB36" s="167">
        <v>717917</v>
      </c>
      <c r="BC36" s="151">
        <f t="shared" si="7"/>
        <v>11.270743094257414</v>
      </c>
      <c r="BD36" s="134">
        <v>42349</v>
      </c>
      <c r="BE36" s="152">
        <v>2301</v>
      </c>
      <c r="BF36" s="43"/>
      <c r="BG36" s="196"/>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row>
    <row r="37" spans="1:131" s="41" customFormat="1" ht="11.25">
      <c r="A37" s="44">
        <v>31</v>
      </c>
      <c r="B37" s="42"/>
      <c r="C37" s="101" t="s">
        <v>129</v>
      </c>
      <c r="D37" s="103"/>
      <c r="E37" s="103"/>
      <c r="F37" s="103"/>
      <c r="G37" s="103"/>
      <c r="H37" s="103"/>
      <c r="I37" s="103"/>
      <c r="J37" s="103" t="s">
        <v>19</v>
      </c>
      <c r="K37" s="116"/>
      <c r="L37" s="118"/>
      <c r="M37" s="119" t="s">
        <v>128</v>
      </c>
      <c r="N37" s="120"/>
      <c r="O37" s="104" t="s">
        <v>129</v>
      </c>
      <c r="P37" s="105">
        <v>42314</v>
      </c>
      <c r="Q37" s="106" t="s">
        <v>16</v>
      </c>
      <c r="R37" s="107">
        <v>167</v>
      </c>
      <c r="S37" s="107"/>
      <c r="T37" s="107"/>
      <c r="U37" s="154">
        <v>2</v>
      </c>
      <c r="V37" s="108">
        <v>4</v>
      </c>
      <c r="W37" s="121">
        <f t="shared" si="8"/>
        <v>-2</v>
      </c>
      <c r="X37" s="122"/>
      <c r="Y37" s="123"/>
      <c r="Z37" s="109">
        <v>6</v>
      </c>
      <c r="AA37" s="166">
        <v>463.5</v>
      </c>
      <c r="AB37" s="167">
        <v>56</v>
      </c>
      <c r="AC37" s="166">
        <v>511</v>
      </c>
      <c r="AD37" s="167">
        <v>71</v>
      </c>
      <c r="AE37" s="166">
        <v>566</v>
      </c>
      <c r="AF37" s="167">
        <v>76</v>
      </c>
      <c r="AG37" s="124">
        <f t="shared" si="1"/>
        <v>1540.5</v>
      </c>
      <c r="AH37" s="125">
        <f t="shared" si="2"/>
        <v>203</v>
      </c>
      <c r="AI37" s="126">
        <f t="shared" si="3"/>
        <v>101.5</v>
      </c>
      <c r="AJ37" s="127">
        <f t="shared" si="4"/>
        <v>7.588669950738916</v>
      </c>
      <c r="AK37" s="128">
        <v>2234</v>
      </c>
      <c r="AL37" s="129">
        <v>245</v>
      </c>
      <c r="AM37" s="130">
        <f t="shared" si="9"/>
        <v>-0.3104297224709042</v>
      </c>
      <c r="AN37" s="130">
        <f t="shared" si="10"/>
        <v>-0.17142857142857143</v>
      </c>
      <c r="AO37" s="131">
        <f t="shared" si="11"/>
        <v>2812</v>
      </c>
      <c r="AP37" s="132">
        <f t="shared" si="12"/>
        <v>230</v>
      </c>
      <c r="AQ37" s="133">
        <v>4352.5</v>
      </c>
      <c r="AR37" s="162">
        <v>433</v>
      </c>
      <c r="AS37" s="130">
        <f t="shared" si="13"/>
        <v>0.46882217090069284</v>
      </c>
      <c r="AT37" s="130">
        <f t="shared" si="14"/>
        <v>0.5311778290993071</v>
      </c>
      <c r="AU37" s="126">
        <f t="shared" si="15"/>
        <v>216.5</v>
      </c>
      <c r="AV37" s="127">
        <f t="shared" si="16"/>
        <v>10.051963048498845</v>
      </c>
      <c r="AW37" s="168">
        <v>4352.5</v>
      </c>
      <c r="AX37" s="169">
        <v>433</v>
      </c>
      <c r="AY37" s="188">
        <f t="shared" si="17"/>
        <v>0</v>
      </c>
      <c r="AZ37" s="188">
        <f t="shared" si="18"/>
        <v>0</v>
      </c>
      <c r="BA37" s="166">
        <v>951196.61</v>
      </c>
      <c r="BB37" s="167">
        <v>89743</v>
      </c>
      <c r="BC37" s="151">
        <f t="shared" si="7"/>
        <v>10.599117591344172</v>
      </c>
      <c r="BD37" s="134">
        <v>42349</v>
      </c>
      <c r="BE37" s="152">
        <v>1831</v>
      </c>
      <c r="BF37" s="43"/>
      <c r="BG37" s="196"/>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row>
    <row r="38" spans="1:131" s="41" customFormat="1" ht="11.25">
      <c r="A38" s="44">
        <v>32</v>
      </c>
      <c r="B38" s="42"/>
      <c r="C38" s="101" t="s">
        <v>117</v>
      </c>
      <c r="D38" s="103"/>
      <c r="E38" s="103" t="s">
        <v>19</v>
      </c>
      <c r="F38" s="103"/>
      <c r="G38" s="103" t="s">
        <v>19</v>
      </c>
      <c r="H38" s="103"/>
      <c r="I38" s="103" t="s">
        <v>19</v>
      </c>
      <c r="J38" s="103"/>
      <c r="K38" s="116"/>
      <c r="L38" s="118"/>
      <c r="M38" s="119" t="s">
        <v>119</v>
      </c>
      <c r="N38" s="120" t="s">
        <v>12</v>
      </c>
      <c r="O38" s="104" t="s">
        <v>118</v>
      </c>
      <c r="P38" s="105">
        <v>42307</v>
      </c>
      <c r="Q38" s="106" t="s">
        <v>12</v>
      </c>
      <c r="R38" s="107">
        <v>115</v>
      </c>
      <c r="S38" s="107"/>
      <c r="T38" s="107"/>
      <c r="U38" s="154">
        <v>5</v>
      </c>
      <c r="V38" s="108">
        <v>11</v>
      </c>
      <c r="W38" s="121">
        <f t="shared" si="8"/>
        <v>-6</v>
      </c>
      <c r="X38" s="122"/>
      <c r="Y38" s="123"/>
      <c r="Z38" s="109">
        <v>7</v>
      </c>
      <c r="AA38" s="166">
        <v>34</v>
      </c>
      <c r="AB38" s="167">
        <v>4</v>
      </c>
      <c r="AC38" s="166">
        <v>282</v>
      </c>
      <c r="AD38" s="167">
        <v>33</v>
      </c>
      <c r="AE38" s="166">
        <v>295</v>
      </c>
      <c r="AF38" s="167">
        <v>33</v>
      </c>
      <c r="AG38" s="124">
        <f t="shared" si="1"/>
        <v>611</v>
      </c>
      <c r="AH38" s="125">
        <f t="shared" si="2"/>
        <v>70</v>
      </c>
      <c r="AI38" s="126">
        <f t="shared" si="3"/>
        <v>14</v>
      </c>
      <c r="AJ38" s="127">
        <f t="shared" si="4"/>
        <v>8.728571428571428</v>
      </c>
      <c r="AK38" s="128">
        <v>2189.8</v>
      </c>
      <c r="AL38" s="129">
        <v>314</v>
      </c>
      <c r="AM38" s="130">
        <f t="shared" si="9"/>
        <v>-0.7209790848479314</v>
      </c>
      <c r="AN38" s="130">
        <f t="shared" si="10"/>
        <v>-0.7770700636942676</v>
      </c>
      <c r="AO38" s="131">
        <f t="shared" si="11"/>
        <v>3380.8</v>
      </c>
      <c r="AP38" s="132">
        <f t="shared" si="12"/>
        <v>545</v>
      </c>
      <c r="AQ38" s="133">
        <v>3991.8</v>
      </c>
      <c r="AR38" s="163">
        <v>615</v>
      </c>
      <c r="AS38" s="130">
        <f t="shared" si="13"/>
        <v>0.11382113821138211</v>
      </c>
      <c r="AT38" s="130">
        <f t="shared" si="14"/>
        <v>0.8861788617886179</v>
      </c>
      <c r="AU38" s="126">
        <f t="shared" si="15"/>
        <v>123</v>
      </c>
      <c r="AV38" s="127">
        <f t="shared" si="16"/>
        <v>6.490731707317074</v>
      </c>
      <c r="AW38" s="168">
        <v>3991.8</v>
      </c>
      <c r="AX38" s="169">
        <v>615</v>
      </c>
      <c r="AY38" s="188">
        <f t="shared" si="17"/>
        <v>0</v>
      </c>
      <c r="AZ38" s="188">
        <f t="shared" si="18"/>
        <v>0</v>
      </c>
      <c r="BA38" s="164">
        <v>218774.49</v>
      </c>
      <c r="BB38" s="165">
        <v>24184</v>
      </c>
      <c r="BC38" s="151">
        <f t="shared" si="7"/>
        <v>9.046249173006947</v>
      </c>
      <c r="BD38" s="134">
        <v>42349</v>
      </c>
      <c r="BE38" s="152">
        <v>2334</v>
      </c>
      <c r="BF38" s="43"/>
      <c r="BG38" s="196"/>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row>
    <row r="39" spans="1:131" s="41" customFormat="1" ht="11.25">
      <c r="A39" s="44">
        <v>33</v>
      </c>
      <c r="B39" s="42"/>
      <c r="C39" s="101" t="s">
        <v>150</v>
      </c>
      <c r="D39" s="103"/>
      <c r="E39" s="103"/>
      <c r="F39" s="103"/>
      <c r="G39" s="103"/>
      <c r="H39" s="103"/>
      <c r="I39" s="103"/>
      <c r="J39" s="103"/>
      <c r="K39" s="116"/>
      <c r="L39" s="118"/>
      <c r="M39" s="119" t="s">
        <v>80</v>
      </c>
      <c r="N39" s="120" t="s">
        <v>12</v>
      </c>
      <c r="O39" s="117" t="s">
        <v>151</v>
      </c>
      <c r="P39" s="105">
        <v>42335</v>
      </c>
      <c r="Q39" s="106" t="s">
        <v>11</v>
      </c>
      <c r="R39" s="107">
        <v>12</v>
      </c>
      <c r="S39" s="107"/>
      <c r="T39" s="107"/>
      <c r="U39" s="154">
        <v>3</v>
      </c>
      <c r="V39" s="108">
        <v>10</v>
      </c>
      <c r="W39" s="121">
        <f t="shared" si="8"/>
        <v>-7</v>
      </c>
      <c r="X39" s="122"/>
      <c r="Y39" s="123"/>
      <c r="Z39" s="109">
        <v>3</v>
      </c>
      <c r="AA39" s="136">
        <v>122</v>
      </c>
      <c r="AB39" s="137">
        <v>9</v>
      </c>
      <c r="AC39" s="136">
        <v>221</v>
      </c>
      <c r="AD39" s="137">
        <v>16</v>
      </c>
      <c r="AE39" s="136">
        <v>197</v>
      </c>
      <c r="AF39" s="137">
        <v>15</v>
      </c>
      <c r="AG39" s="124">
        <f t="shared" si="1"/>
        <v>540</v>
      </c>
      <c r="AH39" s="125">
        <f t="shared" si="2"/>
        <v>40</v>
      </c>
      <c r="AI39" s="126">
        <f t="shared" si="3"/>
        <v>13.333333333333334</v>
      </c>
      <c r="AJ39" s="127">
        <f t="shared" si="4"/>
        <v>13.5</v>
      </c>
      <c r="AK39" s="128">
        <v>4625</v>
      </c>
      <c r="AL39" s="129">
        <v>364</v>
      </c>
      <c r="AM39" s="130">
        <f t="shared" si="9"/>
        <v>-0.8832432432432432</v>
      </c>
      <c r="AN39" s="130">
        <f t="shared" si="10"/>
        <v>-0.8901098901098901</v>
      </c>
      <c r="AO39" s="131">
        <f t="shared" si="11"/>
        <v>6972</v>
      </c>
      <c r="AP39" s="132">
        <f t="shared" si="12"/>
        <v>602</v>
      </c>
      <c r="AQ39" s="133">
        <v>7512</v>
      </c>
      <c r="AR39" s="162">
        <v>642</v>
      </c>
      <c r="AS39" s="130">
        <f t="shared" si="13"/>
        <v>0.06230529595015576</v>
      </c>
      <c r="AT39" s="130">
        <f t="shared" si="14"/>
        <v>0.9376947040498442</v>
      </c>
      <c r="AU39" s="126">
        <f t="shared" si="15"/>
        <v>214</v>
      </c>
      <c r="AV39" s="127">
        <f t="shared" si="16"/>
        <v>11.700934579439252</v>
      </c>
      <c r="AW39" s="168">
        <v>7512</v>
      </c>
      <c r="AX39" s="169">
        <v>642</v>
      </c>
      <c r="AY39" s="188">
        <f t="shared" si="17"/>
        <v>0</v>
      </c>
      <c r="AZ39" s="188">
        <f t="shared" si="18"/>
        <v>0</v>
      </c>
      <c r="BA39" s="166">
        <v>26123.5</v>
      </c>
      <c r="BB39" s="167">
        <v>2114</v>
      </c>
      <c r="BC39" s="151">
        <f t="shared" si="7"/>
        <v>12.357379375591297</v>
      </c>
      <c r="BD39" s="134">
        <v>42349</v>
      </c>
      <c r="BE39" s="152">
        <v>2261</v>
      </c>
      <c r="BF39" s="43"/>
      <c r="BG39" s="196"/>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row>
    <row r="40" spans="1:131" s="41" customFormat="1" ht="11.25">
      <c r="A40" s="44">
        <v>34</v>
      </c>
      <c r="B40" s="46" t="s">
        <v>63</v>
      </c>
      <c r="C40" s="101" t="s">
        <v>170</v>
      </c>
      <c r="D40" s="103"/>
      <c r="E40" s="103"/>
      <c r="F40" s="103"/>
      <c r="G40" s="103"/>
      <c r="H40" s="103"/>
      <c r="I40" s="103"/>
      <c r="J40" s="103" t="s">
        <v>19</v>
      </c>
      <c r="K40" s="116"/>
      <c r="L40" s="118"/>
      <c r="M40" s="119" t="s">
        <v>84</v>
      </c>
      <c r="N40" s="120"/>
      <c r="O40" s="104" t="s">
        <v>170</v>
      </c>
      <c r="P40" s="105">
        <v>42349</v>
      </c>
      <c r="Q40" s="106" t="s">
        <v>171</v>
      </c>
      <c r="R40" s="107">
        <v>1</v>
      </c>
      <c r="S40" s="107"/>
      <c r="T40" s="107"/>
      <c r="U40" s="154">
        <v>1</v>
      </c>
      <c r="V40" s="108" t="s">
        <v>102</v>
      </c>
      <c r="W40" s="121" t="s">
        <v>102</v>
      </c>
      <c r="X40" s="122"/>
      <c r="Y40" s="123"/>
      <c r="Z40" s="109">
        <v>1</v>
      </c>
      <c r="AA40" s="136">
        <v>160</v>
      </c>
      <c r="AB40" s="137">
        <v>19</v>
      </c>
      <c r="AC40" s="136">
        <v>138</v>
      </c>
      <c r="AD40" s="137">
        <v>17</v>
      </c>
      <c r="AE40" s="136">
        <v>118</v>
      </c>
      <c r="AF40" s="137">
        <v>14</v>
      </c>
      <c r="AG40" s="124">
        <f t="shared" si="1"/>
        <v>416</v>
      </c>
      <c r="AH40" s="125">
        <f t="shared" si="2"/>
        <v>50</v>
      </c>
      <c r="AI40" s="126">
        <f t="shared" si="3"/>
        <v>50</v>
      </c>
      <c r="AJ40" s="127">
        <f t="shared" si="4"/>
        <v>8.32</v>
      </c>
      <c r="AK40" s="128"/>
      <c r="AL40" s="129"/>
      <c r="AM40" s="130"/>
      <c r="AN40" s="130"/>
      <c r="AO40" s="131"/>
      <c r="AP40" s="132"/>
      <c r="AQ40" s="161"/>
      <c r="AR40" s="163"/>
      <c r="AS40" s="130"/>
      <c r="AT40" s="130"/>
      <c r="AU40" s="126"/>
      <c r="AV40" s="127"/>
      <c r="AW40" s="168"/>
      <c r="AX40" s="169"/>
      <c r="AY40" s="188"/>
      <c r="AZ40" s="188"/>
      <c r="BA40" s="164">
        <v>416</v>
      </c>
      <c r="BB40" s="165">
        <v>50</v>
      </c>
      <c r="BC40" s="151">
        <f t="shared" si="7"/>
        <v>8.32</v>
      </c>
      <c r="BD40" s="134">
        <v>42349</v>
      </c>
      <c r="BE40" s="152">
        <v>2353</v>
      </c>
      <c r="BF40" s="43"/>
      <c r="BG40" s="196"/>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row>
    <row r="41" spans="1:131" s="41" customFormat="1" ht="11.25">
      <c r="A41" s="44">
        <v>35</v>
      </c>
      <c r="B41" s="42"/>
      <c r="C41" s="102" t="s">
        <v>158</v>
      </c>
      <c r="D41" s="103"/>
      <c r="E41" s="103"/>
      <c r="F41" s="103" t="s">
        <v>19</v>
      </c>
      <c r="G41" s="103" t="s">
        <v>19</v>
      </c>
      <c r="H41" s="103"/>
      <c r="I41" s="103" t="s">
        <v>19</v>
      </c>
      <c r="J41" s="110"/>
      <c r="K41" s="103" t="s">
        <v>19</v>
      </c>
      <c r="L41" s="107" t="s">
        <v>67</v>
      </c>
      <c r="M41" s="120" t="s">
        <v>75</v>
      </c>
      <c r="N41" s="119" t="s">
        <v>3</v>
      </c>
      <c r="O41" s="111" t="s">
        <v>159</v>
      </c>
      <c r="P41" s="112">
        <v>42335</v>
      </c>
      <c r="Q41" s="106" t="s">
        <v>3</v>
      </c>
      <c r="R41" s="113">
        <v>50</v>
      </c>
      <c r="S41" s="113"/>
      <c r="T41" s="113"/>
      <c r="U41" s="154">
        <v>1</v>
      </c>
      <c r="V41" s="107">
        <v>42</v>
      </c>
      <c r="W41" s="121">
        <f aca="true" t="shared" si="19" ref="W41:W50">U41-V41</f>
        <v>-41</v>
      </c>
      <c r="X41" s="122"/>
      <c r="Y41" s="123"/>
      <c r="Z41" s="109">
        <v>3</v>
      </c>
      <c r="AA41" s="136">
        <v>139</v>
      </c>
      <c r="AB41" s="137">
        <v>17</v>
      </c>
      <c r="AC41" s="136">
        <v>151</v>
      </c>
      <c r="AD41" s="137">
        <v>19</v>
      </c>
      <c r="AE41" s="136">
        <v>77</v>
      </c>
      <c r="AF41" s="137">
        <v>9</v>
      </c>
      <c r="AG41" s="124">
        <f t="shared" si="1"/>
        <v>367</v>
      </c>
      <c r="AH41" s="125">
        <f t="shared" si="2"/>
        <v>45</v>
      </c>
      <c r="AI41" s="126">
        <f t="shared" si="3"/>
        <v>45</v>
      </c>
      <c r="AJ41" s="127">
        <f t="shared" si="4"/>
        <v>8.155555555555555</v>
      </c>
      <c r="AK41" s="128">
        <v>33258</v>
      </c>
      <c r="AL41" s="129">
        <v>2050</v>
      </c>
      <c r="AM41" s="130">
        <f aca="true" t="shared" si="20" ref="AM41:AM50">IF(AK41&lt;&gt;0,-(AK41-AG41)/AK41,"")</f>
        <v>-0.9889650610379458</v>
      </c>
      <c r="AN41" s="130">
        <f aca="true" t="shared" si="21" ref="AN41:AN50">IF(AL41&lt;&gt;0,-(AL41-AH41)/AL41,"")</f>
        <v>-0.9780487804878049</v>
      </c>
      <c r="AO41" s="131">
        <f aca="true" t="shared" si="22" ref="AO41:AO50">AQ41-AG41</f>
        <v>45375</v>
      </c>
      <c r="AP41" s="132">
        <f aca="true" t="shared" si="23" ref="AP41:AP50">AR41-AH41</f>
        <v>2951</v>
      </c>
      <c r="AQ41" s="133">
        <v>45742</v>
      </c>
      <c r="AR41" s="163">
        <v>2996</v>
      </c>
      <c r="AS41" s="130">
        <f aca="true" t="shared" si="24" ref="AS41:AS50">AH41*1/AR41</f>
        <v>0.015020026702269693</v>
      </c>
      <c r="AT41" s="130">
        <f aca="true" t="shared" si="25" ref="AT41:AT50">AP41*1/AR41</f>
        <v>0.9849799732977303</v>
      </c>
      <c r="AU41" s="126">
        <f aca="true" t="shared" si="26" ref="AU41:AU50">AR41/U41</f>
        <v>2996</v>
      </c>
      <c r="AV41" s="127">
        <f aca="true" t="shared" si="27" ref="AV41:AV50">AQ41/AR41</f>
        <v>15.267690253671562</v>
      </c>
      <c r="AW41" s="114">
        <v>45742</v>
      </c>
      <c r="AX41" s="115">
        <v>2996</v>
      </c>
      <c r="AY41" s="188">
        <f aca="true" t="shared" si="28" ref="AY41:AY50">IF(AW41&lt;&gt;0,-(AW41-AQ41)/AW41,"")</f>
        <v>0</v>
      </c>
      <c r="AZ41" s="188">
        <f aca="true" t="shared" si="29" ref="AZ41:AZ50">IF(AX41&lt;&gt;0,-(AX41-AR41)/AX41,"")</f>
        <v>0</v>
      </c>
      <c r="BA41" s="164">
        <v>266175</v>
      </c>
      <c r="BB41" s="165">
        <v>18798</v>
      </c>
      <c r="BC41" s="151">
        <f t="shared" si="7"/>
        <v>14.159751037344398</v>
      </c>
      <c r="BD41" s="134">
        <v>42349</v>
      </c>
      <c r="BE41" s="152">
        <v>2089</v>
      </c>
      <c r="BF41" s="43"/>
      <c r="BG41" s="196"/>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row>
    <row r="42" spans="1:131" s="41" customFormat="1" ht="11.25">
      <c r="A42" s="44">
        <v>36</v>
      </c>
      <c r="B42" s="42"/>
      <c r="C42" s="101" t="s">
        <v>154</v>
      </c>
      <c r="D42" s="103"/>
      <c r="E42" s="103"/>
      <c r="F42" s="103"/>
      <c r="G42" s="103"/>
      <c r="H42" s="103"/>
      <c r="I42" s="103"/>
      <c r="J42" s="103" t="s">
        <v>19</v>
      </c>
      <c r="K42" s="116"/>
      <c r="L42" s="118"/>
      <c r="M42" s="119" t="s">
        <v>155</v>
      </c>
      <c r="N42" s="120"/>
      <c r="O42" s="104" t="s">
        <v>154</v>
      </c>
      <c r="P42" s="105">
        <v>42335</v>
      </c>
      <c r="Q42" s="106" t="s">
        <v>13</v>
      </c>
      <c r="R42" s="107">
        <v>55</v>
      </c>
      <c r="S42" s="107"/>
      <c r="T42" s="107"/>
      <c r="U42" s="154">
        <v>6</v>
      </c>
      <c r="V42" s="108">
        <v>26</v>
      </c>
      <c r="W42" s="121">
        <f t="shared" si="19"/>
        <v>-20</v>
      </c>
      <c r="X42" s="122"/>
      <c r="Y42" s="123"/>
      <c r="Z42" s="109">
        <v>3</v>
      </c>
      <c r="AA42" s="136">
        <v>92</v>
      </c>
      <c r="AB42" s="137">
        <v>10</v>
      </c>
      <c r="AC42" s="136">
        <v>90</v>
      </c>
      <c r="AD42" s="137">
        <v>12</v>
      </c>
      <c r="AE42" s="136">
        <v>179</v>
      </c>
      <c r="AF42" s="137">
        <v>20</v>
      </c>
      <c r="AG42" s="124">
        <f t="shared" si="1"/>
        <v>361</v>
      </c>
      <c r="AH42" s="125">
        <f t="shared" si="2"/>
        <v>42</v>
      </c>
      <c r="AI42" s="126">
        <f t="shared" si="3"/>
        <v>7</v>
      </c>
      <c r="AJ42" s="127">
        <f t="shared" si="4"/>
        <v>8.595238095238095</v>
      </c>
      <c r="AK42" s="128">
        <v>2698</v>
      </c>
      <c r="AL42" s="129">
        <v>299</v>
      </c>
      <c r="AM42" s="130">
        <f t="shared" si="20"/>
        <v>-0.8661971830985915</v>
      </c>
      <c r="AN42" s="130">
        <f t="shared" si="21"/>
        <v>-0.8595317725752508</v>
      </c>
      <c r="AO42" s="131">
        <f t="shared" si="22"/>
        <v>3748</v>
      </c>
      <c r="AP42" s="132">
        <f t="shared" si="23"/>
        <v>420</v>
      </c>
      <c r="AQ42" s="133">
        <v>4109</v>
      </c>
      <c r="AR42" s="125">
        <v>462</v>
      </c>
      <c r="AS42" s="130">
        <f t="shared" si="24"/>
        <v>0.09090909090909091</v>
      </c>
      <c r="AT42" s="130">
        <f t="shared" si="25"/>
        <v>0.9090909090909091</v>
      </c>
      <c r="AU42" s="126">
        <f t="shared" si="26"/>
        <v>77</v>
      </c>
      <c r="AV42" s="127">
        <f t="shared" si="27"/>
        <v>8.893939393939394</v>
      </c>
      <c r="AW42" s="168">
        <v>4109</v>
      </c>
      <c r="AX42" s="169">
        <v>462</v>
      </c>
      <c r="AY42" s="188">
        <f t="shared" si="28"/>
        <v>0</v>
      </c>
      <c r="AZ42" s="188">
        <f t="shared" si="29"/>
        <v>0</v>
      </c>
      <c r="BA42" s="170">
        <v>33047</v>
      </c>
      <c r="BB42" s="171">
        <v>3177</v>
      </c>
      <c r="BC42" s="151">
        <f t="shared" si="7"/>
        <v>10.401951526597419</v>
      </c>
      <c r="BD42" s="134">
        <v>42349</v>
      </c>
      <c r="BE42" s="152">
        <v>2259</v>
      </c>
      <c r="BF42" s="43"/>
      <c r="BG42" s="196"/>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row>
    <row r="43" spans="1:131" s="41" customFormat="1" ht="11.25">
      <c r="A43" s="44">
        <v>37</v>
      </c>
      <c r="B43" s="42"/>
      <c r="C43" s="102" t="s">
        <v>143</v>
      </c>
      <c r="D43" s="103"/>
      <c r="E43" s="103"/>
      <c r="F43" s="103"/>
      <c r="G43" s="103"/>
      <c r="H43" s="103"/>
      <c r="I43" s="103"/>
      <c r="J43" s="110"/>
      <c r="K43" s="103" t="s">
        <v>19</v>
      </c>
      <c r="L43" s="109" t="s">
        <v>66</v>
      </c>
      <c r="M43" s="120" t="s">
        <v>145</v>
      </c>
      <c r="N43" s="119" t="s">
        <v>4</v>
      </c>
      <c r="O43" s="111" t="s">
        <v>144</v>
      </c>
      <c r="P43" s="112">
        <v>42328</v>
      </c>
      <c r="Q43" s="106" t="s">
        <v>4</v>
      </c>
      <c r="R43" s="113">
        <v>82</v>
      </c>
      <c r="S43" s="113"/>
      <c r="T43" s="113"/>
      <c r="U43" s="154">
        <v>1</v>
      </c>
      <c r="V43" s="107">
        <v>17</v>
      </c>
      <c r="W43" s="121">
        <f t="shared" si="19"/>
        <v>-16</v>
      </c>
      <c r="X43" s="122"/>
      <c r="Y43" s="123"/>
      <c r="Z43" s="109">
        <v>4</v>
      </c>
      <c r="AA43" s="136">
        <v>24</v>
      </c>
      <c r="AB43" s="137">
        <v>3</v>
      </c>
      <c r="AC43" s="136">
        <v>112</v>
      </c>
      <c r="AD43" s="137">
        <v>12</v>
      </c>
      <c r="AE43" s="136">
        <v>186</v>
      </c>
      <c r="AF43" s="137">
        <v>20</v>
      </c>
      <c r="AG43" s="124">
        <f t="shared" si="1"/>
        <v>322</v>
      </c>
      <c r="AH43" s="125">
        <f t="shared" si="2"/>
        <v>35</v>
      </c>
      <c r="AI43" s="126">
        <f t="shared" si="3"/>
        <v>35</v>
      </c>
      <c r="AJ43" s="127">
        <f t="shared" si="4"/>
        <v>9.2</v>
      </c>
      <c r="AK43" s="128">
        <v>10753</v>
      </c>
      <c r="AL43" s="129">
        <v>745</v>
      </c>
      <c r="AM43" s="130">
        <f t="shared" si="20"/>
        <v>-0.9700548684088162</v>
      </c>
      <c r="AN43" s="130">
        <f t="shared" si="21"/>
        <v>-0.9530201342281879</v>
      </c>
      <c r="AO43" s="131">
        <f t="shared" si="22"/>
        <v>20074</v>
      </c>
      <c r="AP43" s="132">
        <f t="shared" si="23"/>
        <v>1496</v>
      </c>
      <c r="AQ43" s="133">
        <v>20396</v>
      </c>
      <c r="AR43" s="163">
        <v>1531</v>
      </c>
      <c r="AS43" s="130">
        <f t="shared" si="24"/>
        <v>0.022860875244937948</v>
      </c>
      <c r="AT43" s="130">
        <f t="shared" si="25"/>
        <v>0.977139124755062</v>
      </c>
      <c r="AU43" s="126">
        <f t="shared" si="26"/>
        <v>1531</v>
      </c>
      <c r="AV43" s="127">
        <f t="shared" si="27"/>
        <v>13.322011757021555</v>
      </c>
      <c r="AW43" s="114">
        <v>20396</v>
      </c>
      <c r="AX43" s="115">
        <v>1531</v>
      </c>
      <c r="AY43" s="188">
        <f t="shared" si="28"/>
        <v>0</v>
      </c>
      <c r="AZ43" s="188">
        <f t="shared" si="29"/>
        <v>0</v>
      </c>
      <c r="BA43" s="164">
        <v>494313</v>
      </c>
      <c r="BB43" s="165">
        <v>36680</v>
      </c>
      <c r="BC43" s="151">
        <f t="shared" si="7"/>
        <v>13.476363140676117</v>
      </c>
      <c r="BD43" s="134">
        <v>42349</v>
      </c>
      <c r="BE43" s="152">
        <v>2206</v>
      </c>
      <c r="BF43" s="43"/>
      <c r="BG43" s="196"/>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row>
    <row r="44" spans="1:131" s="41" customFormat="1" ht="11.25">
      <c r="A44" s="44">
        <v>38</v>
      </c>
      <c r="B44" s="42"/>
      <c r="C44" s="102" t="s">
        <v>17</v>
      </c>
      <c r="D44" s="103" t="s">
        <v>19</v>
      </c>
      <c r="E44" s="103" t="s">
        <v>19</v>
      </c>
      <c r="F44" s="103" t="s">
        <v>19</v>
      </c>
      <c r="G44" s="103" t="s">
        <v>19</v>
      </c>
      <c r="H44" s="103"/>
      <c r="I44" s="103" t="s">
        <v>19</v>
      </c>
      <c r="J44" s="103"/>
      <c r="K44" s="103" t="s">
        <v>19</v>
      </c>
      <c r="L44" s="109" t="s">
        <v>7</v>
      </c>
      <c r="M44" s="120" t="s">
        <v>0</v>
      </c>
      <c r="N44" s="119" t="s">
        <v>15</v>
      </c>
      <c r="O44" s="111" t="s">
        <v>18</v>
      </c>
      <c r="P44" s="112">
        <v>41971</v>
      </c>
      <c r="Q44" s="106" t="s">
        <v>15</v>
      </c>
      <c r="R44" s="113">
        <v>217</v>
      </c>
      <c r="S44" s="113"/>
      <c r="T44" s="113"/>
      <c r="U44" s="154">
        <v>1</v>
      </c>
      <c r="V44" s="107">
        <v>1</v>
      </c>
      <c r="W44" s="121">
        <f t="shared" si="19"/>
        <v>0</v>
      </c>
      <c r="X44" s="122"/>
      <c r="Y44" s="123" t="e">
        <f>AH44/X44</f>
        <v>#DIV/0!</v>
      </c>
      <c r="Z44" s="109">
        <v>45</v>
      </c>
      <c r="AA44" s="136">
        <v>0</v>
      </c>
      <c r="AB44" s="137">
        <v>0</v>
      </c>
      <c r="AC44" s="136">
        <v>0</v>
      </c>
      <c r="AD44" s="137">
        <v>0</v>
      </c>
      <c r="AE44" s="136">
        <v>300</v>
      </c>
      <c r="AF44" s="137">
        <v>25</v>
      </c>
      <c r="AG44" s="124">
        <f t="shared" si="1"/>
        <v>300</v>
      </c>
      <c r="AH44" s="125">
        <f t="shared" si="2"/>
        <v>25</v>
      </c>
      <c r="AI44" s="126">
        <f t="shared" si="3"/>
        <v>25</v>
      </c>
      <c r="AJ44" s="127">
        <f t="shared" si="4"/>
        <v>12</v>
      </c>
      <c r="AK44" s="128">
        <v>298.25</v>
      </c>
      <c r="AL44" s="129">
        <v>27</v>
      </c>
      <c r="AM44" s="130">
        <f t="shared" si="20"/>
        <v>0.00586756077116513</v>
      </c>
      <c r="AN44" s="130">
        <f t="shared" si="21"/>
        <v>-0.07407407407407407</v>
      </c>
      <c r="AO44" s="131">
        <f t="shared" si="22"/>
        <v>-1.75</v>
      </c>
      <c r="AP44" s="132">
        <f t="shared" si="23"/>
        <v>2</v>
      </c>
      <c r="AQ44" s="156">
        <v>298.25</v>
      </c>
      <c r="AR44" s="163">
        <v>27</v>
      </c>
      <c r="AS44" s="130">
        <f t="shared" si="24"/>
        <v>0.9259259259259259</v>
      </c>
      <c r="AT44" s="130">
        <f t="shared" si="25"/>
        <v>0.07407407407407407</v>
      </c>
      <c r="AU44" s="126">
        <f t="shared" si="26"/>
        <v>27</v>
      </c>
      <c r="AV44" s="127">
        <f t="shared" si="27"/>
        <v>11.046296296296296</v>
      </c>
      <c r="AW44" s="114">
        <v>298.25</v>
      </c>
      <c r="AX44" s="115">
        <v>27</v>
      </c>
      <c r="AY44" s="188">
        <f t="shared" si="28"/>
        <v>0</v>
      </c>
      <c r="AZ44" s="188">
        <f t="shared" si="29"/>
        <v>0</v>
      </c>
      <c r="BA44" s="164">
        <v>5143815.18</v>
      </c>
      <c r="BB44" s="165">
        <v>452386</v>
      </c>
      <c r="BC44" s="151">
        <f t="shared" si="7"/>
        <v>11.370411949087725</v>
      </c>
      <c r="BD44" s="134">
        <v>42349</v>
      </c>
      <c r="BE44" s="152">
        <v>1874</v>
      </c>
      <c r="BF44" s="43"/>
      <c r="BG44" s="196"/>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row>
    <row r="45" spans="1:131" s="41" customFormat="1" ht="11.25">
      <c r="A45" s="44">
        <v>39</v>
      </c>
      <c r="B45" s="42"/>
      <c r="C45" s="101" t="s">
        <v>108</v>
      </c>
      <c r="D45" s="103"/>
      <c r="E45" s="103"/>
      <c r="F45" s="103"/>
      <c r="G45" s="103"/>
      <c r="H45" s="103"/>
      <c r="I45" s="103"/>
      <c r="J45" s="103" t="s">
        <v>19</v>
      </c>
      <c r="K45" s="116"/>
      <c r="L45" s="107"/>
      <c r="M45" s="119" t="s">
        <v>109</v>
      </c>
      <c r="N45" s="120"/>
      <c r="O45" s="104" t="s">
        <v>108</v>
      </c>
      <c r="P45" s="105">
        <v>42293</v>
      </c>
      <c r="Q45" s="106" t="s">
        <v>14</v>
      </c>
      <c r="R45" s="107">
        <v>46</v>
      </c>
      <c r="S45" s="107"/>
      <c r="T45" s="107"/>
      <c r="U45" s="154">
        <v>2</v>
      </c>
      <c r="V45" s="108">
        <v>2</v>
      </c>
      <c r="W45" s="121">
        <f t="shared" si="19"/>
        <v>0</v>
      </c>
      <c r="X45" s="122"/>
      <c r="Y45" s="123"/>
      <c r="Z45" s="109">
        <v>6</v>
      </c>
      <c r="AA45" s="166">
        <v>32</v>
      </c>
      <c r="AB45" s="167">
        <v>4</v>
      </c>
      <c r="AC45" s="166">
        <v>68</v>
      </c>
      <c r="AD45" s="167">
        <v>8</v>
      </c>
      <c r="AE45" s="166">
        <v>180</v>
      </c>
      <c r="AF45" s="167">
        <v>20</v>
      </c>
      <c r="AG45" s="124">
        <f t="shared" si="1"/>
        <v>280</v>
      </c>
      <c r="AH45" s="125">
        <f t="shared" si="2"/>
        <v>32</v>
      </c>
      <c r="AI45" s="126">
        <f t="shared" si="3"/>
        <v>16</v>
      </c>
      <c r="AJ45" s="127">
        <f t="shared" si="4"/>
        <v>8.75</v>
      </c>
      <c r="AK45" s="128">
        <v>56</v>
      </c>
      <c r="AL45" s="129">
        <v>7</v>
      </c>
      <c r="AM45" s="130">
        <f t="shared" si="20"/>
        <v>4</v>
      </c>
      <c r="AN45" s="130">
        <f t="shared" si="21"/>
        <v>3.5714285714285716</v>
      </c>
      <c r="AO45" s="131">
        <f t="shared" si="22"/>
        <v>-176</v>
      </c>
      <c r="AP45" s="132">
        <f t="shared" si="23"/>
        <v>-19</v>
      </c>
      <c r="AQ45" s="133">
        <v>104</v>
      </c>
      <c r="AR45" s="162">
        <v>13</v>
      </c>
      <c r="AS45" s="130">
        <f t="shared" si="24"/>
        <v>2.4615384615384617</v>
      </c>
      <c r="AT45" s="130">
        <f t="shared" si="25"/>
        <v>-1.4615384615384615</v>
      </c>
      <c r="AU45" s="126">
        <f t="shared" si="26"/>
        <v>6.5</v>
      </c>
      <c r="AV45" s="127">
        <f t="shared" si="27"/>
        <v>8</v>
      </c>
      <c r="AW45" s="168">
        <v>104</v>
      </c>
      <c r="AX45" s="169">
        <v>13</v>
      </c>
      <c r="AY45" s="188">
        <f t="shared" si="28"/>
        <v>0</v>
      </c>
      <c r="AZ45" s="188">
        <f t="shared" si="29"/>
        <v>0</v>
      </c>
      <c r="BA45" s="168">
        <v>136424.1</v>
      </c>
      <c r="BB45" s="169">
        <v>13477</v>
      </c>
      <c r="BC45" s="151">
        <f t="shared" si="7"/>
        <v>10.1227350300512</v>
      </c>
      <c r="BD45" s="134">
        <v>42349</v>
      </c>
      <c r="BE45" s="152">
        <v>934</v>
      </c>
      <c r="BF45" s="43"/>
      <c r="BG45" s="196"/>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row>
    <row r="46" spans="1:131" s="41" customFormat="1" ht="11.25">
      <c r="A46" s="44">
        <v>40</v>
      </c>
      <c r="B46" s="42"/>
      <c r="C46" s="101" t="s">
        <v>112</v>
      </c>
      <c r="D46" s="103"/>
      <c r="E46" s="103"/>
      <c r="F46" s="103"/>
      <c r="G46" s="103"/>
      <c r="H46" s="103"/>
      <c r="I46" s="103"/>
      <c r="J46" s="103" t="s">
        <v>19</v>
      </c>
      <c r="K46" s="116"/>
      <c r="L46" s="107"/>
      <c r="M46" s="119" t="s">
        <v>113</v>
      </c>
      <c r="N46" s="120"/>
      <c r="O46" s="104" t="s">
        <v>112</v>
      </c>
      <c r="P46" s="105">
        <v>42300</v>
      </c>
      <c r="Q46" s="106" t="s">
        <v>2</v>
      </c>
      <c r="R46" s="107">
        <v>100</v>
      </c>
      <c r="S46" s="107"/>
      <c r="T46" s="107"/>
      <c r="U46" s="154">
        <v>1</v>
      </c>
      <c r="V46" s="108">
        <v>2</v>
      </c>
      <c r="W46" s="121">
        <f t="shared" si="19"/>
        <v>-1</v>
      </c>
      <c r="X46" s="122"/>
      <c r="Y46" s="123"/>
      <c r="Z46" s="109">
        <v>8</v>
      </c>
      <c r="AA46" s="166">
        <v>0</v>
      </c>
      <c r="AB46" s="167">
        <v>0</v>
      </c>
      <c r="AC46" s="166">
        <v>74</v>
      </c>
      <c r="AD46" s="167">
        <v>10</v>
      </c>
      <c r="AE46" s="166">
        <v>86</v>
      </c>
      <c r="AF46" s="167">
        <v>12</v>
      </c>
      <c r="AG46" s="124">
        <f t="shared" si="1"/>
        <v>160</v>
      </c>
      <c r="AH46" s="125">
        <f t="shared" si="2"/>
        <v>22</v>
      </c>
      <c r="AI46" s="126">
        <f t="shared" si="3"/>
        <v>22</v>
      </c>
      <c r="AJ46" s="127">
        <f t="shared" si="4"/>
        <v>7.2727272727272725</v>
      </c>
      <c r="AK46" s="128">
        <v>272</v>
      </c>
      <c r="AL46" s="129">
        <v>34</v>
      </c>
      <c r="AM46" s="130">
        <f t="shared" si="20"/>
        <v>-0.4117647058823529</v>
      </c>
      <c r="AN46" s="130">
        <f t="shared" si="21"/>
        <v>-0.35294117647058826</v>
      </c>
      <c r="AO46" s="131">
        <f t="shared" si="22"/>
        <v>264</v>
      </c>
      <c r="AP46" s="132">
        <f t="shared" si="23"/>
        <v>33</v>
      </c>
      <c r="AQ46" s="161">
        <v>424</v>
      </c>
      <c r="AR46" s="162">
        <v>55</v>
      </c>
      <c r="AS46" s="130">
        <f t="shared" si="24"/>
        <v>0.4</v>
      </c>
      <c r="AT46" s="130">
        <f t="shared" si="25"/>
        <v>0.6</v>
      </c>
      <c r="AU46" s="126">
        <f t="shared" si="26"/>
        <v>55</v>
      </c>
      <c r="AV46" s="127">
        <f t="shared" si="27"/>
        <v>7.709090909090909</v>
      </c>
      <c r="AW46" s="168">
        <v>424</v>
      </c>
      <c r="AX46" s="169">
        <v>55</v>
      </c>
      <c r="AY46" s="188">
        <f t="shared" si="28"/>
        <v>0</v>
      </c>
      <c r="AZ46" s="188">
        <f t="shared" si="29"/>
        <v>0</v>
      </c>
      <c r="BA46" s="168">
        <v>182641.12</v>
      </c>
      <c r="BB46" s="169">
        <v>18452</v>
      </c>
      <c r="BC46" s="151">
        <f t="shared" si="7"/>
        <v>9.898174723607196</v>
      </c>
      <c r="BD46" s="134">
        <v>42349</v>
      </c>
      <c r="BE46" s="152">
        <v>2182</v>
      </c>
      <c r="BF46" s="43"/>
      <c r="BG46" s="196"/>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row>
    <row r="47" spans="1:131" s="41" customFormat="1" ht="11.25">
      <c r="A47" s="44">
        <v>41</v>
      </c>
      <c r="B47" s="42"/>
      <c r="C47" s="101" t="s">
        <v>96</v>
      </c>
      <c r="D47" s="103"/>
      <c r="E47" s="103" t="s">
        <v>19</v>
      </c>
      <c r="F47" s="103" t="s">
        <v>19</v>
      </c>
      <c r="G47" s="103" t="s">
        <v>19</v>
      </c>
      <c r="H47" s="103"/>
      <c r="I47" s="103" t="s">
        <v>19</v>
      </c>
      <c r="J47" s="103"/>
      <c r="K47" s="116"/>
      <c r="L47" s="118"/>
      <c r="M47" s="119" t="s">
        <v>98</v>
      </c>
      <c r="N47" s="120"/>
      <c r="O47" s="104" t="s">
        <v>97</v>
      </c>
      <c r="P47" s="105">
        <v>42258</v>
      </c>
      <c r="Q47" s="106" t="s">
        <v>13</v>
      </c>
      <c r="R47" s="107">
        <v>65</v>
      </c>
      <c r="S47" s="107"/>
      <c r="T47" s="107"/>
      <c r="U47" s="154">
        <v>1</v>
      </c>
      <c r="V47" s="107">
        <v>1</v>
      </c>
      <c r="W47" s="121">
        <f t="shared" si="19"/>
        <v>0</v>
      </c>
      <c r="X47" s="122"/>
      <c r="Y47" s="123"/>
      <c r="Z47" s="109">
        <v>12</v>
      </c>
      <c r="AA47" s="136">
        <v>23</v>
      </c>
      <c r="AB47" s="137">
        <v>3</v>
      </c>
      <c r="AC47" s="136">
        <v>21</v>
      </c>
      <c r="AD47" s="137">
        <v>3</v>
      </c>
      <c r="AE47" s="136">
        <v>30</v>
      </c>
      <c r="AF47" s="137">
        <v>4</v>
      </c>
      <c r="AG47" s="124">
        <f t="shared" si="1"/>
        <v>74</v>
      </c>
      <c r="AH47" s="125">
        <f t="shared" si="2"/>
        <v>10</v>
      </c>
      <c r="AI47" s="126">
        <f t="shared" si="3"/>
        <v>10</v>
      </c>
      <c r="AJ47" s="127">
        <f t="shared" si="4"/>
        <v>7.4</v>
      </c>
      <c r="AK47" s="128">
        <v>51</v>
      </c>
      <c r="AL47" s="129">
        <v>7</v>
      </c>
      <c r="AM47" s="130">
        <f t="shared" si="20"/>
        <v>0.45098039215686275</v>
      </c>
      <c r="AN47" s="130">
        <f t="shared" si="21"/>
        <v>0.42857142857142855</v>
      </c>
      <c r="AO47" s="131">
        <f t="shared" si="22"/>
        <v>-2</v>
      </c>
      <c r="AP47" s="132">
        <f t="shared" si="23"/>
        <v>0</v>
      </c>
      <c r="AQ47" s="161">
        <v>72</v>
      </c>
      <c r="AR47" s="125">
        <v>10</v>
      </c>
      <c r="AS47" s="130">
        <f t="shared" si="24"/>
        <v>1</v>
      </c>
      <c r="AT47" s="130">
        <f t="shared" si="25"/>
        <v>0</v>
      </c>
      <c r="AU47" s="126">
        <f t="shared" si="26"/>
        <v>10</v>
      </c>
      <c r="AV47" s="127">
        <f t="shared" si="27"/>
        <v>7.2</v>
      </c>
      <c r="AW47" s="168">
        <v>72</v>
      </c>
      <c r="AX47" s="169">
        <v>10</v>
      </c>
      <c r="AY47" s="188">
        <f t="shared" si="28"/>
        <v>0</v>
      </c>
      <c r="AZ47" s="188">
        <f t="shared" si="29"/>
        <v>0</v>
      </c>
      <c r="BA47" s="164">
        <v>39096</v>
      </c>
      <c r="BB47" s="165">
        <v>3712</v>
      </c>
      <c r="BC47" s="151">
        <f t="shared" si="7"/>
        <v>10.532327586206897</v>
      </c>
      <c r="BD47" s="134">
        <v>42349</v>
      </c>
      <c r="BE47" s="152">
        <v>2242</v>
      </c>
      <c r="BF47" s="43"/>
      <c r="BG47" s="196"/>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row>
    <row r="48" spans="1:131" s="41" customFormat="1" ht="11.25">
      <c r="A48" s="44">
        <v>42</v>
      </c>
      <c r="B48" s="42"/>
      <c r="C48" s="101" t="s">
        <v>130</v>
      </c>
      <c r="D48" s="103"/>
      <c r="E48" s="103" t="s">
        <v>19</v>
      </c>
      <c r="F48" s="103"/>
      <c r="G48" s="103" t="s">
        <v>19</v>
      </c>
      <c r="H48" s="103"/>
      <c r="I48" s="103" t="s">
        <v>19</v>
      </c>
      <c r="J48" s="103"/>
      <c r="K48" s="116"/>
      <c r="L48" s="118"/>
      <c r="M48" s="119" t="s">
        <v>131</v>
      </c>
      <c r="N48" s="120" t="s">
        <v>13</v>
      </c>
      <c r="O48" s="104" t="s">
        <v>132</v>
      </c>
      <c r="P48" s="105">
        <v>42314</v>
      </c>
      <c r="Q48" s="106" t="s">
        <v>13</v>
      </c>
      <c r="R48" s="107">
        <v>54</v>
      </c>
      <c r="S48" s="107"/>
      <c r="T48" s="107"/>
      <c r="U48" s="154">
        <v>1</v>
      </c>
      <c r="V48" s="108">
        <v>4</v>
      </c>
      <c r="W48" s="121">
        <f t="shared" si="19"/>
        <v>-3</v>
      </c>
      <c r="X48" s="122"/>
      <c r="Y48" s="123"/>
      <c r="Z48" s="109">
        <v>6</v>
      </c>
      <c r="AA48" s="166">
        <v>0</v>
      </c>
      <c r="AB48" s="167">
        <v>0</v>
      </c>
      <c r="AC48" s="166">
        <v>0</v>
      </c>
      <c r="AD48" s="167">
        <v>0</v>
      </c>
      <c r="AE48" s="166">
        <v>34</v>
      </c>
      <c r="AF48" s="167">
        <v>4</v>
      </c>
      <c r="AG48" s="124">
        <f t="shared" si="1"/>
        <v>34</v>
      </c>
      <c r="AH48" s="125">
        <f t="shared" si="2"/>
        <v>4</v>
      </c>
      <c r="AI48" s="126">
        <f t="shared" si="3"/>
        <v>4</v>
      </c>
      <c r="AJ48" s="127">
        <f t="shared" si="4"/>
        <v>8.5</v>
      </c>
      <c r="AK48" s="128">
        <v>216</v>
      </c>
      <c r="AL48" s="129">
        <v>21</v>
      </c>
      <c r="AM48" s="130">
        <f t="shared" si="20"/>
        <v>-0.8425925925925926</v>
      </c>
      <c r="AN48" s="130">
        <f t="shared" si="21"/>
        <v>-0.8095238095238095</v>
      </c>
      <c r="AO48" s="131">
        <f t="shared" si="22"/>
        <v>1419.5</v>
      </c>
      <c r="AP48" s="132">
        <f t="shared" si="23"/>
        <v>243</v>
      </c>
      <c r="AQ48" s="161">
        <v>1453.5</v>
      </c>
      <c r="AR48" s="162">
        <v>247</v>
      </c>
      <c r="AS48" s="130">
        <f t="shared" si="24"/>
        <v>0.016194331983805668</v>
      </c>
      <c r="AT48" s="130">
        <f t="shared" si="25"/>
        <v>0.9838056680161943</v>
      </c>
      <c r="AU48" s="126">
        <f t="shared" si="26"/>
        <v>247</v>
      </c>
      <c r="AV48" s="127">
        <f t="shared" si="27"/>
        <v>5.884615384615385</v>
      </c>
      <c r="AW48" s="168">
        <v>1453.5</v>
      </c>
      <c r="AX48" s="169">
        <v>247</v>
      </c>
      <c r="AY48" s="188">
        <f t="shared" si="28"/>
        <v>0</v>
      </c>
      <c r="AZ48" s="188">
        <f t="shared" si="29"/>
        <v>0</v>
      </c>
      <c r="BA48" s="166">
        <v>24150</v>
      </c>
      <c r="BB48" s="167">
        <v>3013</v>
      </c>
      <c r="BC48" s="151">
        <f t="shared" si="7"/>
        <v>8.01526717557252</v>
      </c>
      <c r="BD48" s="134">
        <v>42349</v>
      </c>
      <c r="BE48" s="152">
        <v>1879</v>
      </c>
      <c r="BF48" s="43"/>
      <c r="BG48" s="196"/>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row>
    <row r="49" spans="1:131" s="41" customFormat="1" ht="11.25">
      <c r="A49" s="44">
        <v>43</v>
      </c>
      <c r="B49" s="42"/>
      <c r="C49" s="101" t="s">
        <v>166</v>
      </c>
      <c r="D49" s="103"/>
      <c r="E49" s="103"/>
      <c r="F49" s="103"/>
      <c r="G49" s="103"/>
      <c r="H49" s="103"/>
      <c r="I49" s="103"/>
      <c r="J49" s="103" t="s">
        <v>19</v>
      </c>
      <c r="K49" s="116"/>
      <c r="L49" s="118"/>
      <c r="M49" s="119" t="s">
        <v>167</v>
      </c>
      <c r="N49" s="120"/>
      <c r="O49" s="104" t="s">
        <v>166</v>
      </c>
      <c r="P49" s="105">
        <v>42342</v>
      </c>
      <c r="Q49" s="106" t="s">
        <v>72</v>
      </c>
      <c r="R49" s="107">
        <v>3</v>
      </c>
      <c r="S49" s="107"/>
      <c r="T49" s="107"/>
      <c r="U49" s="154">
        <v>3</v>
      </c>
      <c r="V49" s="108">
        <v>3</v>
      </c>
      <c r="W49" s="121">
        <f t="shared" si="19"/>
        <v>0</v>
      </c>
      <c r="X49" s="122"/>
      <c r="Y49" s="123"/>
      <c r="Z49" s="109">
        <v>2</v>
      </c>
      <c r="AA49" s="136">
        <v>16</v>
      </c>
      <c r="AB49" s="137">
        <v>2</v>
      </c>
      <c r="AC49" s="136">
        <v>0</v>
      </c>
      <c r="AD49" s="137">
        <v>0</v>
      </c>
      <c r="AE49" s="136">
        <v>0</v>
      </c>
      <c r="AF49" s="137">
        <v>0</v>
      </c>
      <c r="AG49" s="124">
        <f t="shared" si="1"/>
        <v>16</v>
      </c>
      <c r="AH49" s="125">
        <f t="shared" si="2"/>
        <v>2</v>
      </c>
      <c r="AI49" s="126">
        <f t="shared" si="3"/>
        <v>0.6666666666666666</v>
      </c>
      <c r="AJ49" s="127">
        <f t="shared" si="4"/>
        <v>8</v>
      </c>
      <c r="AK49" s="128">
        <v>731</v>
      </c>
      <c r="AL49" s="129">
        <v>78</v>
      </c>
      <c r="AM49" s="130">
        <f t="shared" si="20"/>
        <v>-0.9781121751025992</v>
      </c>
      <c r="AN49" s="130">
        <f t="shared" si="21"/>
        <v>-0.9743589743589743</v>
      </c>
      <c r="AO49" s="131">
        <f t="shared" si="22"/>
        <v>4043.02</v>
      </c>
      <c r="AP49" s="132">
        <f t="shared" si="23"/>
        <v>636</v>
      </c>
      <c r="AQ49" s="161">
        <v>4059.02</v>
      </c>
      <c r="AR49" s="162">
        <v>638</v>
      </c>
      <c r="AS49" s="130">
        <f t="shared" si="24"/>
        <v>0.003134796238244514</v>
      </c>
      <c r="AT49" s="130">
        <f t="shared" si="25"/>
        <v>0.9968652037617555</v>
      </c>
      <c r="AU49" s="126">
        <f t="shared" si="26"/>
        <v>212.66666666666666</v>
      </c>
      <c r="AV49" s="127">
        <f t="shared" si="27"/>
        <v>6.3621003134796235</v>
      </c>
      <c r="AW49" s="168">
        <v>4059.02</v>
      </c>
      <c r="AX49" s="169">
        <v>638</v>
      </c>
      <c r="AY49" s="188">
        <f t="shared" si="28"/>
        <v>0</v>
      </c>
      <c r="AZ49" s="188">
        <f t="shared" si="29"/>
        <v>0</v>
      </c>
      <c r="BA49" s="166">
        <v>4075.02</v>
      </c>
      <c r="BB49" s="167">
        <v>640</v>
      </c>
      <c r="BC49" s="151">
        <f t="shared" si="7"/>
        <v>6.36721875</v>
      </c>
      <c r="BD49" s="134">
        <v>42349</v>
      </c>
      <c r="BE49" s="152">
        <v>2272</v>
      </c>
      <c r="BF49" s="43"/>
      <c r="BG49" s="196"/>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row>
    <row r="50" spans="1:131" s="41" customFormat="1" ht="11.25">
      <c r="A50" s="44">
        <v>44</v>
      </c>
      <c r="B50" s="42"/>
      <c r="C50" s="101" t="s">
        <v>136</v>
      </c>
      <c r="D50" s="103"/>
      <c r="E50" s="103"/>
      <c r="F50" s="103"/>
      <c r="G50" s="103"/>
      <c r="H50" s="103"/>
      <c r="I50" s="103"/>
      <c r="J50" s="103" t="s">
        <v>19</v>
      </c>
      <c r="K50" s="116"/>
      <c r="L50" s="118"/>
      <c r="M50" s="119" t="s">
        <v>135</v>
      </c>
      <c r="N50" s="120"/>
      <c r="O50" s="104" t="s">
        <v>136</v>
      </c>
      <c r="P50" s="105">
        <v>42321</v>
      </c>
      <c r="Q50" s="106" t="s">
        <v>72</v>
      </c>
      <c r="R50" s="107">
        <v>2</v>
      </c>
      <c r="S50" s="107"/>
      <c r="T50" s="107"/>
      <c r="U50" s="153">
        <v>2</v>
      </c>
      <c r="V50" s="108">
        <v>2</v>
      </c>
      <c r="W50" s="121">
        <f t="shared" si="19"/>
        <v>0</v>
      </c>
      <c r="X50" s="122"/>
      <c r="Y50" s="123"/>
      <c r="Z50" s="109">
        <v>5</v>
      </c>
      <c r="AA50" s="166">
        <v>14</v>
      </c>
      <c r="AB50" s="167">
        <v>2</v>
      </c>
      <c r="AC50" s="166">
        <v>0</v>
      </c>
      <c r="AD50" s="167">
        <v>0</v>
      </c>
      <c r="AE50" s="166">
        <v>0</v>
      </c>
      <c r="AF50" s="167">
        <v>0</v>
      </c>
      <c r="AG50" s="124">
        <f t="shared" si="1"/>
        <v>14</v>
      </c>
      <c r="AH50" s="125">
        <f t="shared" si="2"/>
        <v>2</v>
      </c>
      <c r="AI50" s="126">
        <f t="shared" si="3"/>
        <v>1</v>
      </c>
      <c r="AJ50" s="127">
        <f t="shared" si="4"/>
        <v>7</v>
      </c>
      <c r="AK50" s="128">
        <v>14</v>
      </c>
      <c r="AL50" s="129">
        <v>2</v>
      </c>
      <c r="AM50" s="130">
        <f t="shared" si="20"/>
        <v>0</v>
      </c>
      <c r="AN50" s="130">
        <f t="shared" si="21"/>
        <v>0</v>
      </c>
      <c r="AO50" s="131">
        <f t="shared" si="22"/>
        <v>14</v>
      </c>
      <c r="AP50" s="132">
        <f t="shared" si="23"/>
        <v>2</v>
      </c>
      <c r="AQ50" s="161">
        <v>28</v>
      </c>
      <c r="AR50" s="162">
        <v>4</v>
      </c>
      <c r="AS50" s="130">
        <f t="shared" si="24"/>
        <v>0.5</v>
      </c>
      <c r="AT50" s="130">
        <f t="shared" si="25"/>
        <v>0.5</v>
      </c>
      <c r="AU50" s="126">
        <f t="shared" si="26"/>
        <v>2</v>
      </c>
      <c r="AV50" s="127">
        <f t="shared" si="27"/>
        <v>7</v>
      </c>
      <c r="AW50" s="168">
        <v>28</v>
      </c>
      <c r="AX50" s="169">
        <v>4</v>
      </c>
      <c r="AY50" s="188">
        <f t="shared" si="28"/>
        <v>0</v>
      </c>
      <c r="AZ50" s="188">
        <f t="shared" si="29"/>
        <v>0</v>
      </c>
      <c r="BA50" s="166">
        <v>36316.17</v>
      </c>
      <c r="BB50" s="167">
        <v>3833</v>
      </c>
      <c r="BC50" s="151">
        <f t="shared" si="7"/>
        <v>9.474607357161492</v>
      </c>
      <c r="BD50" s="134">
        <v>42349</v>
      </c>
      <c r="BE50" s="152">
        <v>2245</v>
      </c>
      <c r="BF50" s="43"/>
      <c r="BG50" s="196"/>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row>
    <row r="51" spans="1:56" ht="11.25">
      <c r="A51" s="227" t="s">
        <v>89</v>
      </c>
      <c r="B51" s="227"/>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row>
    <row r="52" spans="1:56" ht="11.25">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row>
    <row r="53" spans="1:56" ht="11.25">
      <c r="A53" s="227"/>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row>
    <row r="54" spans="1:56" ht="11.25">
      <c r="A54" s="227"/>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row>
    <row r="55" spans="1:56" ht="11.25">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row>
  </sheetData>
  <sheetProtection formatCells="0" formatColumns="0" formatRows="0" insertColumns="0" insertRows="0" insertHyperlinks="0" deleteColumns="0" deleteRows="0" sort="0" autoFilter="0" pivotTables="0"/>
  <mergeCells count="20">
    <mergeCell ref="AA1:BE3"/>
    <mergeCell ref="AY4:AZ4"/>
    <mergeCell ref="BA4:BC4"/>
    <mergeCell ref="BD4:BD5"/>
    <mergeCell ref="B3:D3"/>
    <mergeCell ref="AA4:AB4"/>
    <mergeCell ref="AC4:AD4"/>
    <mergeCell ref="AE4:AF4"/>
    <mergeCell ref="AG4:AJ4"/>
    <mergeCell ref="AK4:AL4"/>
    <mergeCell ref="BE4:BE5"/>
    <mergeCell ref="A51:BD55"/>
    <mergeCell ref="AO4:AP4"/>
    <mergeCell ref="AU4:AV4"/>
    <mergeCell ref="B1:D1"/>
    <mergeCell ref="B2:D2"/>
    <mergeCell ref="AQ4:AR4"/>
    <mergeCell ref="AS4:AT4"/>
    <mergeCell ref="AM4:AN4"/>
    <mergeCell ref="AW4:AX4"/>
  </mergeCells>
  <hyperlinks>
    <hyperlink ref="B2" r:id="rId1" display="http://www.antraktsinema.com"/>
  </hyperlinks>
  <printOptions/>
  <pageMargins left="0.3" right="0.13" top="0.18" bottom="0.21" header="0.13" footer="0.16"/>
  <pageSetup orientation="landscape" paperSize="9" scale="4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2015-12-14T14:55:31Z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