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35_28-30.08" sheetId="34" r:id="rId1"/>
    <sheet name="2015_34_21-23.08" sheetId="33" r:id="rId2"/>
    <sheet name="2015_33_14-16.08" sheetId="32" r:id="rId3"/>
    <sheet name="2015_32_07-09.08" sheetId="31" r:id="rId4"/>
    <sheet name="2015_31_31.07-02.08" sheetId="30" r:id="rId5"/>
    <sheet name="2015_30_24-26.07" sheetId="29" r:id="rId6"/>
    <sheet name="2015_29_17-19.07" sheetId="28" r:id="rId7"/>
    <sheet name="2015_28_10-12.07" sheetId="27" r:id="rId8"/>
    <sheet name="2015_27_03-05.07" sheetId="26" r:id="rId9"/>
    <sheet name="2015_26_26-28.06" sheetId="25" r:id="rId10"/>
    <sheet name="2015_25_19-21.06" sheetId="24" r:id="rId11"/>
    <sheet name="2015_23_05-07.06" sheetId="23" r:id="rId12"/>
    <sheet name="2015_22_29-31.05" sheetId="22" r:id="rId13"/>
    <sheet name="2015_21_22-24.05" sheetId="21" r:id="rId14"/>
    <sheet name="2015_20_15-17.05" sheetId="20" r:id="rId15"/>
    <sheet name="2015_19_08-10.05" sheetId="19" r:id="rId16"/>
    <sheet name="2015_18_01-03.05" sheetId="18" r:id="rId17"/>
    <sheet name="2015_17_24-26.04" sheetId="17" r:id="rId18"/>
    <sheet name="2015_16_17-19.04" sheetId="16" r:id="rId19"/>
    <sheet name="2015_15_10-12.04" sheetId="15" r:id="rId20"/>
    <sheet name="2015_14_03-05.04" sheetId="14" r:id="rId21"/>
    <sheet name="2015_13_27-29.03" sheetId="13" r:id="rId22"/>
    <sheet name="2015_12_20-22.03" sheetId="12" r:id="rId23"/>
    <sheet name="2015_11_13-15.03" sheetId="11" r:id="rId24"/>
    <sheet name="2015_10_06-08.03" sheetId="10" r:id="rId25"/>
    <sheet name="2015_09_27.02-01.03" sheetId="9" r:id="rId26"/>
    <sheet name="2015_08_20-22.02" sheetId="8" r:id="rId27"/>
    <sheet name="2015_07_13-15.02" sheetId="7" r:id="rId28"/>
    <sheet name="2015_06_06-08.02" sheetId="6" r:id="rId29"/>
    <sheet name="2015_05_30.01-01.02" sheetId="5" r:id="rId30"/>
    <sheet name="2015_04_23-25.01" sheetId="4" r:id="rId31"/>
    <sheet name="2015_03_16-18.01" sheetId="3" r:id="rId32"/>
    <sheet name="2015_02_09-11.01" sheetId="2" r:id="rId33"/>
    <sheet name="2015_01_02-04.01" sheetId="1" r:id="rId34"/>
  </sheets>
  <definedNames>
    <definedName name="_xlnm._FilterDatabase" localSheetId="33" hidden="1">'2015_01_02-04.01'!$J$5:$X$5</definedName>
    <definedName name="_xlnm._FilterDatabase" localSheetId="32" hidden="1">'2015_02_09-11.01'!$J$5:$X$5</definedName>
    <definedName name="_xlnm._FilterDatabase" localSheetId="31" hidden="1">'2015_03_16-18.01'!$J$5:$X$5</definedName>
    <definedName name="_xlnm._FilterDatabase" localSheetId="30" hidden="1">'2015_04_23-25.01'!$J$5:$X$5</definedName>
    <definedName name="_xlnm._FilterDatabase" localSheetId="29" hidden="1">'2015_05_30.01-01.02'!$J$5:$X$5</definedName>
    <definedName name="_xlnm._FilterDatabase" localSheetId="28" hidden="1">'2015_06_06-08.02'!$J$5:$X$5</definedName>
    <definedName name="_xlnm._FilterDatabase" localSheetId="27" hidden="1">'2015_07_13-15.02'!$J$5:$X$5</definedName>
    <definedName name="_xlnm._FilterDatabase" localSheetId="26" hidden="1">'2015_08_20-22.02'!$J$5:$X$5</definedName>
    <definedName name="_xlnm._FilterDatabase" localSheetId="25" hidden="1">'2015_09_27.02-01.03'!$J$5:$X$5</definedName>
    <definedName name="_xlnm._FilterDatabase" localSheetId="24" hidden="1">'2015_10_06-08.03'!$J$5:$X$5</definedName>
    <definedName name="_xlnm._FilterDatabase" localSheetId="23" hidden="1">'2015_11_13-15.03'!$J$5:$X$5</definedName>
    <definedName name="_xlnm._FilterDatabase" localSheetId="22" hidden="1">'2015_12_20-22.03'!$J$5:$X$5</definedName>
    <definedName name="_xlnm._FilterDatabase" localSheetId="21" hidden="1">'2015_13_27-29.03'!$J$5:$X$5</definedName>
    <definedName name="_xlnm._FilterDatabase" localSheetId="20" hidden="1">'2015_14_03-05.04'!$J$5:$X$5</definedName>
    <definedName name="_xlnm._FilterDatabase" localSheetId="19" hidden="1">'2015_15_10-12.04'!$J$5:$X$5</definedName>
    <definedName name="_xlnm._FilterDatabase" localSheetId="18" hidden="1">'2015_16_17-19.04'!$J$5:$X$5</definedName>
    <definedName name="_xlnm._FilterDatabase" localSheetId="17" hidden="1">'2015_17_24-26.04'!$J$5:$X$5</definedName>
    <definedName name="_xlnm._FilterDatabase" localSheetId="16" hidden="1">'2015_18_01-03.05'!$J$5:$X$5</definedName>
    <definedName name="_xlnm._FilterDatabase" localSheetId="15" hidden="1">'2015_19_08-10.05'!$J$5:$X$5</definedName>
    <definedName name="_xlnm._FilterDatabase" localSheetId="14" hidden="1">'2015_20_15-17.05'!$J$5:$X$5</definedName>
    <definedName name="_xlnm._FilterDatabase" localSheetId="13" hidden="1">'2015_21_22-24.05'!$J$5:$X$5</definedName>
    <definedName name="_xlnm._FilterDatabase" localSheetId="12" hidden="1">'2015_22_29-31.05'!$J$5:$X$5</definedName>
    <definedName name="_xlnm._FilterDatabase" localSheetId="11" hidden="1">'2015_23_05-07.06'!$J$5:$X$5</definedName>
    <definedName name="_xlnm._FilterDatabase" localSheetId="10" hidden="1">'2015_25_19-21.06'!$J$5:$X$5</definedName>
    <definedName name="_xlnm._FilterDatabase" localSheetId="9" hidden="1">'2015_26_26-28.06'!$J$5:$X$5</definedName>
    <definedName name="_xlnm._FilterDatabase" localSheetId="8" hidden="1">'2015_27_03-05.07'!$J$5:$X$5</definedName>
    <definedName name="_xlnm._FilterDatabase" localSheetId="7" hidden="1">'2015_28_10-12.07'!$J$5:$X$5</definedName>
    <definedName name="_xlnm._FilterDatabase" localSheetId="6" hidden="1">'2015_29_17-19.07'!$J$5:$X$5</definedName>
    <definedName name="_xlnm._FilterDatabase" localSheetId="5" hidden="1">'2015_30_24-26.07'!$J$5:$X$5</definedName>
    <definedName name="_xlnm._FilterDatabase" localSheetId="4" hidden="1">'2015_31_31.07-02.08'!$J$5:$X$5</definedName>
    <definedName name="_xlnm._FilterDatabase" localSheetId="3" hidden="1">'2015_32_07-09.08'!$J$5:$X$5</definedName>
    <definedName name="_xlnm._FilterDatabase" localSheetId="2" hidden="1">'2015_33_14-16.08'!$J$5:$X$5</definedName>
    <definedName name="_xlnm._FilterDatabase" localSheetId="1" hidden="1">'2015_34_21-23.08'!$J$5:$X$5</definedName>
    <definedName name="_xlnm._FilterDatabase" localSheetId="0" hidden="1">'2015_35_28-30.08'!$J$5:$X$5</definedName>
  </definedNames>
  <calcPr calcId="145621"/>
</workbook>
</file>

<file path=xl/calcChain.xml><?xml version="1.0" encoding="utf-8"?>
<calcChain xmlns="http://schemas.openxmlformats.org/spreadsheetml/2006/main">
  <c r="B7" i="34" l="1"/>
  <c r="B8" i="34" s="1"/>
  <c r="B9" i="34" s="1"/>
  <c r="B10" i="34" s="1"/>
  <c r="B6" i="34"/>
  <c r="X7" i="34"/>
  <c r="Q7" i="34"/>
  <c r="R7" i="34" s="1"/>
  <c r="P7" i="34"/>
  <c r="U7" i="34" s="1"/>
  <c r="X10" i="34"/>
  <c r="Q10" i="34"/>
  <c r="R10" i="34" s="1"/>
  <c r="P10" i="34"/>
  <c r="U10" i="34" s="1"/>
  <c r="X9" i="34"/>
  <c r="Q9" i="34"/>
  <c r="P9" i="34"/>
  <c r="U9" i="34" s="1"/>
  <c r="X8" i="34"/>
  <c r="Q8" i="34"/>
  <c r="R8" i="34" s="1"/>
  <c r="P8" i="34"/>
  <c r="X6" i="34"/>
  <c r="Q6" i="34"/>
  <c r="R6" i="34" s="1"/>
  <c r="P6" i="34"/>
  <c r="U6" i="34" s="1"/>
  <c r="S8" i="34" l="1"/>
  <c r="S6" i="34"/>
  <c r="S7" i="34"/>
  <c r="S9" i="34"/>
  <c r="S10" i="34"/>
  <c r="U8" i="34"/>
  <c r="R9" i="34"/>
  <c r="B8" i="33"/>
  <c r="B9" i="33" s="1"/>
  <c r="B7" i="33"/>
  <c r="B6" i="33"/>
  <c r="X6" i="33"/>
  <c r="Q6" i="33"/>
  <c r="R6" i="33" s="1"/>
  <c r="P6" i="33"/>
  <c r="U6" i="33" s="1"/>
  <c r="X9" i="33"/>
  <c r="Q9" i="33"/>
  <c r="P9" i="33"/>
  <c r="U9" i="33" s="1"/>
  <c r="X8" i="33"/>
  <c r="Q8" i="33"/>
  <c r="R8" i="33" s="1"/>
  <c r="P8" i="33"/>
  <c r="X7" i="33"/>
  <c r="Q7" i="33"/>
  <c r="R7" i="33" s="1"/>
  <c r="P7" i="33"/>
  <c r="U7" i="33" s="1"/>
  <c r="S6" i="33" l="1"/>
  <c r="S7" i="33"/>
  <c r="S8" i="33"/>
  <c r="S9" i="33"/>
  <c r="U8" i="33"/>
  <c r="R9" i="33"/>
  <c r="B7" i="32"/>
  <c r="B8" i="32" s="1"/>
  <c r="B6" i="32"/>
  <c r="X6" i="32" l="1"/>
  <c r="Q6" i="32"/>
  <c r="R6" i="32" s="1"/>
  <c r="P6" i="32"/>
  <c r="U6" i="32" s="1"/>
  <c r="X8" i="32"/>
  <c r="Q8" i="32"/>
  <c r="P8" i="32"/>
  <c r="U8" i="32" s="1"/>
  <c r="X7" i="32"/>
  <c r="Q7" i="32"/>
  <c r="R7" i="32" s="1"/>
  <c r="P7" i="32"/>
  <c r="S7" i="32" l="1"/>
  <c r="U7" i="32"/>
  <c r="S6" i="32"/>
  <c r="S8" i="32"/>
  <c r="R8" i="32"/>
  <c r="B7" i="31"/>
  <c r="B8" i="31" s="1"/>
  <c r="B9" i="31" s="1"/>
  <c r="B10" i="31" s="1"/>
  <c r="X10" i="31"/>
  <c r="R10" i="31"/>
  <c r="Q10" i="31"/>
  <c r="P10" i="31"/>
  <c r="U10" i="31" s="1"/>
  <c r="X9" i="31"/>
  <c r="Q9" i="31"/>
  <c r="R9" i="31" s="1"/>
  <c r="P9" i="31"/>
  <c r="S9" i="31" s="1"/>
  <c r="X8" i="31"/>
  <c r="R8" i="31"/>
  <c r="Q8" i="31"/>
  <c r="P8" i="31"/>
  <c r="U8" i="31" s="1"/>
  <c r="X7" i="31"/>
  <c r="S7" i="31"/>
  <c r="R7" i="31"/>
  <c r="Q7" i="31"/>
  <c r="P7" i="31"/>
  <c r="X6" i="31"/>
  <c r="Q6" i="31"/>
  <c r="R6" i="31" s="1"/>
  <c r="P6" i="31"/>
  <c r="S6" i="31" s="1"/>
  <c r="B6" i="31"/>
  <c r="S8" i="31" l="1"/>
  <c r="S10" i="31"/>
  <c r="U9" i="31"/>
  <c r="X8" i="30"/>
  <c r="Q8" i="30"/>
  <c r="R8" i="30" s="1"/>
  <c r="P8" i="30"/>
  <c r="X7" i="30"/>
  <c r="Q7" i="30"/>
  <c r="R7" i="30" s="1"/>
  <c r="P7" i="30"/>
  <c r="U7" i="30" s="1"/>
  <c r="X6" i="30"/>
  <c r="Q6" i="30"/>
  <c r="P6" i="30"/>
  <c r="U6" i="30" s="1"/>
  <c r="B6" i="30"/>
  <c r="B7" i="30" s="1"/>
  <c r="B8" i="30" s="1"/>
  <c r="S8" i="30" l="1"/>
  <c r="S6" i="30"/>
  <c r="S7" i="30"/>
  <c r="R6" i="30"/>
  <c r="U8" i="30"/>
  <c r="B6" i="29" l="1"/>
  <c r="B7" i="29" s="1"/>
  <c r="B8" i="29" s="1"/>
  <c r="B9" i="29" s="1"/>
  <c r="P8" i="29"/>
  <c r="Q8" i="29"/>
  <c r="R8" i="29" s="1"/>
  <c r="X8" i="29"/>
  <c r="X9" i="29"/>
  <c r="Q9" i="29"/>
  <c r="P9" i="29"/>
  <c r="U9" i="29" s="1"/>
  <c r="X7" i="29"/>
  <c r="Q7" i="29"/>
  <c r="R7" i="29" s="1"/>
  <c r="P7" i="29"/>
  <c r="S7" i="29" s="1"/>
  <c r="X6" i="29"/>
  <c r="Q6" i="29"/>
  <c r="R6" i="29" s="1"/>
  <c r="P6" i="29"/>
  <c r="U6" i="29" s="1"/>
  <c r="S8" i="29" l="1"/>
  <c r="U8" i="29"/>
  <c r="S6" i="29"/>
  <c r="S9" i="29"/>
  <c r="U7" i="29"/>
  <c r="R9" i="29"/>
  <c r="B6" i="28"/>
  <c r="B7" i="28" s="1"/>
  <c r="B8" i="28" s="1"/>
  <c r="X7" i="28"/>
  <c r="Q7" i="28"/>
  <c r="R7" i="28" s="1"/>
  <c r="P7" i="28"/>
  <c r="X6" i="28"/>
  <c r="Q6" i="28"/>
  <c r="R6" i="28" s="1"/>
  <c r="P6" i="28"/>
  <c r="U6" i="28" s="1"/>
  <c r="X8" i="28"/>
  <c r="Q8" i="28"/>
  <c r="R8" i="28" s="1"/>
  <c r="P8" i="28"/>
  <c r="S6" i="28" l="1"/>
  <c r="S8" i="28"/>
  <c r="S7" i="28"/>
  <c r="U8" i="28"/>
  <c r="U7" i="28"/>
  <c r="B6" i="27"/>
  <c r="B7" i="27" s="1"/>
  <c r="B8" i="27" s="1"/>
  <c r="B9" i="27" s="1"/>
  <c r="B10" i="27" s="1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X6" i="25"/>
  <c r="Q6" i="25"/>
  <c r="R6" i="25" s="1"/>
  <c r="P6" i="25"/>
  <c r="U6" i="25" s="1"/>
  <c r="B6" i="25"/>
  <c r="B7" i="25" s="1"/>
  <c r="S6" i="25" l="1"/>
  <c r="S7" i="25"/>
  <c r="X6" i="24"/>
  <c r="Q6" i="24"/>
  <c r="R6" i="24" s="1"/>
  <c r="P6" i="24"/>
  <c r="U6" i="24" s="1"/>
  <c r="B6" i="24"/>
  <c r="S6" i="24" l="1"/>
  <c r="X6" i="23"/>
  <c r="Q6" i="23"/>
  <c r="R6" i="23" s="1"/>
  <c r="P6" i="23"/>
  <c r="U6" i="23" s="1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6" i="18"/>
  <c r="B7" i="18" s="1"/>
  <c r="B8" i="18" s="1"/>
  <c r="P7" i="18"/>
  <c r="U7" i="18" s="1"/>
  <c r="X6" i="18"/>
  <c r="P6" i="18"/>
  <c r="S6" i="18" s="1"/>
  <c r="Q6" i="18"/>
  <c r="R6" i="18"/>
  <c r="X8" i="18"/>
  <c r="P8" i="18"/>
  <c r="U8" i="18" s="1"/>
  <c r="Q8" i="18"/>
  <c r="R8" i="18" s="1"/>
  <c r="S8" i="18"/>
  <c r="X7" i="18"/>
  <c r="Q7" i="18"/>
  <c r="R7" i="18" s="1"/>
  <c r="S7" i="18"/>
  <c r="B6" i="17"/>
  <c r="B7" i="17"/>
  <c r="B8" i="17"/>
  <c r="B9" i="17" s="1"/>
  <c r="X6" i="17"/>
  <c r="P6" i="17"/>
  <c r="S6" i="17" s="1"/>
  <c r="Q6" i="17"/>
  <c r="R6" i="17" s="1"/>
  <c r="X9" i="17"/>
  <c r="P9" i="17"/>
  <c r="U9" i="17" s="1"/>
  <c r="Q9" i="17"/>
  <c r="R9" i="17"/>
  <c r="X7" i="17"/>
  <c r="P7" i="17"/>
  <c r="U7" i="17"/>
  <c r="Q7" i="17"/>
  <c r="S7" i="17" s="1"/>
  <c r="X8" i="17"/>
  <c r="P8" i="17"/>
  <c r="U8" i="17" s="1"/>
  <c r="Q8" i="17"/>
  <c r="R8" i="17"/>
  <c r="B6" i="16"/>
  <c r="B7" i="16" s="1"/>
  <c r="B8" i="16" s="1"/>
  <c r="P8" i="16"/>
  <c r="U8" i="16" s="1"/>
  <c r="X7" i="16"/>
  <c r="P7" i="16"/>
  <c r="S7" i="16" s="1"/>
  <c r="U7" i="16"/>
  <c r="Q7" i="16"/>
  <c r="R7" i="16"/>
  <c r="X8" i="16"/>
  <c r="Q8" i="16"/>
  <c r="R8" i="16"/>
  <c r="X6" i="16"/>
  <c r="P6" i="16"/>
  <c r="U6" i="16" s="1"/>
  <c r="Q6" i="16"/>
  <c r="R6" i="16" s="1"/>
  <c r="S6" i="16"/>
  <c r="B6" i="15"/>
  <c r="B7" i="15"/>
  <c r="B8" i="15"/>
  <c r="X7" i="15"/>
  <c r="P7" i="15"/>
  <c r="Q7" i="15"/>
  <c r="R7" i="15" s="1"/>
  <c r="S7" i="15"/>
  <c r="X8" i="15"/>
  <c r="P8" i="15"/>
  <c r="S8" i="15" s="1"/>
  <c r="U8" i="15"/>
  <c r="Q8" i="15"/>
  <c r="R8" i="15"/>
  <c r="X6" i="15"/>
  <c r="P6" i="15"/>
  <c r="U6" i="15" s="1"/>
  <c r="Q6" i="15"/>
  <c r="R6" i="15" s="1"/>
  <c r="S6" i="15"/>
  <c r="X7" i="14"/>
  <c r="Q7" i="14"/>
  <c r="R7" i="14" s="1"/>
  <c r="P7" i="14"/>
  <c r="U7" i="14" s="1"/>
  <c r="X6" i="14"/>
  <c r="Q6" i="14"/>
  <c r="R6" i="14"/>
  <c r="P6" i="14"/>
  <c r="B6" i="14"/>
  <c r="B7" i="14"/>
  <c r="S6" i="14"/>
  <c r="U6" i="14"/>
  <c r="B7" i="13"/>
  <c r="X7" i="13"/>
  <c r="Q7" i="13"/>
  <c r="R7" i="13"/>
  <c r="P7" i="13"/>
  <c r="U7" i="13" s="1"/>
  <c r="X6" i="13"/>
  <c r="Q6" i="13"/>
  <c r="R6" i="13"/>
  <c r="P6" i="13"/>
  <c r="B6" i="13"/>
  <c r="S6" i="13"/>
  <c r="U6" i="13"/>
  <c r="X7" i="12"/>
  <c r="Q7" i="12"/>
  <c r="P7" i="12"/>
  <c r="U7" i="12"/>
  <c r="X8" i="12"/>
  <c r="Q8" i="12"/>
  <c r="R8" i="12" s="1"/>
  <c r="P8" i="12"/>
  <c r="S8" i="12" s="1"/>
  <c r="U8" i="12"/>
  <c r="X6" i="12"/>
  <c r="Q6" i="12"/>
  <c r="P6" i="12"/>
  <c r="S6" i="12" s="1"/>
  <c r="U6" i="12"/>
  <c r="B6" i="12"/>
  <c r="B7" i="12" s="1"/>
  <c r="B8" i="12" s="1"/>
  <c r="S7" i="12"/>
  <c r="R6" i="12"/>
  <c r="R7" i="12"/>
  <c r="B7" i="11"/>
  <c r="B8" i="11"/>
  <c r="B9" i="11" s="1"/>
  <c r="B6" i="11"/>
  <c r="X6" i="11"/>
  <c r="Q6" i="11"/>
  <c r="R6" i="11" s="1"/>
  <c r="P6" i="11"/>
  <c r="X8" i="11"/>
  <c r="Q8" i="11"/>
  <c r="R8" i="11" s="1"/>
  <c r="P8" i="11"/>
  <c r="U8" i="11"/>
  <c r="X9" i="11"/>
  <c r="Q9" i="11"/>
  <c r="R9" i="11" s="1"/>
  <c r="P9" i="11"/>
  <c r="S9" i="11" s="1"/>
  <c r="X7" i="11"/>
  <c r="Q7" i="11"/>
  <c r="R7" i="11" s="1"/>
  <c r="P7" i="11"/>
  <c r="S7" i="11" s="1"/>
  <c r="U7" i="11"/>
  <c r="U9" i="11"/>
  <c r="X9" i="10"/>
  <c r="Q9" i="10"/>
  <c r="R9" i="10" s="1"/>
  <c r="P9" i="10"/>
  <c r="U9" i="10" s="1"/>
  <c r="X8" i="10"/>
  <c r="Q8" i="10"/>
  <c r="R8" i="10"/>
  <c r="P8" i="10"/>
  <c r="X7" i="10"/>
  <c r="Q7" i="10"/>
  <c r="R7" i="10"/>
  <c r="P7" i="10"/>
  <c r="U7" i="10" s="1"/>
  <c r="X6" i="10"/>
  <c r="Q6" i="10"/>
  <c r="S6" i="10" s="1"/>
  <c r="R6" i="10"/>
  <c r="P6" i="10"/>
  <c r="U6" i="10" s="1"/>
  <c r="B6" i="10"/>
  <c r="B7" i="10" s="1"/>
  <c r="B8" i="10" s="1"/>
  <c r="B9" i="10" s="1"/>
  <c r="S9" i="10"/>
  <c r="S8" i="10"/>
  <c r="U8" i="10"/>
  <c r="X7" i="9"/>
  <c r="Q7" i="9"/>
  <c r="R7" i="9"/>
  <c r="P7" i="9"/>
  <c r="U7" i="9" s="1"/>
  <c r="X9" i="9"/>
  <c r="Q9" i="9"/>
  <c r="S9" i="9" s="1"/>
  <c r="R9" i="9"/>
  <c r="P9" i="9"/>
  <c r="U9" i="9" s="1"/>
  <c r="X8" i="9"/>
  <c r="Q8" i="9"/>
  <c r="R8" i="9" s="1"/>
  <c r="P8" i="9"/>
  <c r="X6" i="9"/>
  <c r="Q6" i="9"/>
  <c r="R6" i="9" s="1"/>
  <c r="P6" i="9"/>
  <c r="U6" i="9"/>
  <c r="B6" i="9"/>
  <c r="B7" i="9" s="1"/>
  <c r="B8" i="9" s="1"/>
  <c r="B9" i="9" s="1"/>
  <c r="U8" i="9"/>
  <c r="X9" i="8"/>
  <c r="Q9" i="8"/>
  <c r="R9" i="8"/>
  <c r="P9" i="8"/>
  <c r="U9" i="8" s="1"/>
  <c r="X8" i="8"/>
  <c r="Q8" i="8"/>
  <c r="R8" i="8" s="1"/>
  <c r="P8" i="8"/>
  <c r="X7" i="8"/>
  <c r="Q7" i="8"/>
  <c r="R7" i="8" s="1"/>
  <c r="P7" i="8"/>
  <c r="U7" i="8"/>
  <c r="B7" i="8"/>
  <c r="B8" i="8" s="1"/>
  <c r="B9" i="8" s="1"/>
  <c r="X6" i="8"/>
  <c r="Q6" i="8"/>
  <c r="R6" i="8" s="1"/>
  <c r="P6" i="8"/>
  <c r="B6" i="8"/>
  <c r="S8" i="8"/>
  <c r="U6" i="8"/>
  <c r="S7" i="8"/>
  <c r="U8" i="8"/>
  <c r="X9" i="7"/>
  <c r="Q9" i="7"/>
  <c r="P9" i="7"/>
  <c r="U9" i="7" s="1"/>
  <c r="X8" i="7"/>
  <c r="Q8" i="7"/>
  <c r="R8" i="7"/>
  <c r="P8" i="7"/>
  <c r="X7" i="7"/>
  <c r="Q7" i="7"/>
  <c r="R7" i="7" s="1"/>
  <c r="P7" i="7"/>
  <c r="U7" i="7" s="1"/>
  <c r="X6" i="7"/>
  <c r="Q6" i="7"/>
  <c r="S6" i="7" s="1"/>
  <c r="R6" i="7"/>
  <c r="P6" i="7"/>
  <c r="U6" i="7" s="1"/>
  <c r="B6" i="7"/>
  <c r="B7" i="7"/>
  <c r="B8" i="7" s="1"/>
  <c r="B9" i="7" s="1"/>
  <c r="S8" i="7"/>
  <c r="U8" i="7"/>
  <c r="R9" i="7"/>
  <c r="X7" i="6"/>
  <c r="Q7" i="6"/>
  <c r="P7" i="6"/>
  <c r="U7" i="6" s="1"/>
  <c r="X6" i="6"/>
  <c r="Q6" i="6"/>
  <c r="S6" i="6" s="1"/>
  <c r="R6" i="6"/>
  <c r="P6" i="6"/>
  <c r="U6" i="6" s="1"/>
  <c r="B6" i="6"/>
  <c r="B7" i="6"/>
  <c r="S7" i="6"/>
  <c r="R7" i="6"/>
  <c r="X8" i="5"/>
  <c r="Q8" i="5"/>
  <c r="R8" i="5" s="1"/>
  <c r="P8" i="5"/>
  <c r="S8" i="5" s="1"/>
  <c r="U8" i="5"/>
  <c r="X7" i="5"/>
  <c r="Q7" i="5"/>
  <c r="R7" i="5"/>
  <c r="P7" i="5"/>
  <c r="S7" i="5" s="1"/>
  <c r="X6" i="5"/>
  <c r="Q6" i="5"/>
  <c r="R6" i="5"/>
  <c r="P6" i="5"/>
  <c r="U6" i="5" s="1"/>
  <c r="B6" i="5"/>
  <c r="B7" i="5"/>
  <c r="B8" i="5" s="1"/>
  <c r="S6" i="5"/>
  <c r="U7" i="5"/>
  <c r="X7" i="4"/>
  <c r="Q7" i="4"/>
  <c r="R7" i="4"/>
  <c r="P7" i="4"/>
  <c r="U7" i="4" s="1"/>
  <c r="X6" i="4"/>
  <c r="Q6" i="4"/>
  <c r="R6" i="4" s="1"/>
  <c r="P6" i="4"/>
  <c r="U6" i="4" s="1"/>
  <c r="B6" i="4"/>
  <c r="B7" i="4" s="1"/>
  <c r="S6" i="4"/>
  <c r="B6" i="3"/>
  <c r="B7" i="3" s="1"/>
  <c r="P6" i="3"/>
  <c r="U6" i="3" s="1"/>
  <c r="X6" i="3"/>
  <c r="Q6" i="3"/>
  <c r="S6" i="3" s="1"/>
  <c r="X7" i="3"/>
  <c r="P7" i="3"/>
  <c r="U7" i="3" s="1"/>
  <c r="Q7" i="3"/>
  <c r="R7" i="3"/>
  <c r="X7" i="2"/>
  <c r="Q7" i="2"/>
  <c r="R7" i="2"/>
  <c r="P7" i="2"/>
  <c r="S7" i="2" s="1"/>
  <c r="X6" i="2"/>
  <c r="Q6" i="2"/>
  <c r="R6" i="2" s="1"/>
  <c r="P6" i="2"/>
  <c r="U6" i="2" s="1"/>
  <c r="B6" i="2"/>
  <c r="B7" i="2" s="1"/>
  <c r="B6" i="1"/>
  <c r="X6" i="1"/>
  <c r="Q6" i="1"/>
  <c r="R6" i="1" s="1"/>
  <c r="P6" i="1"/>
  <c r="U6" i="1"/>
  <c r="S6" i="1" l="1"/>
  <c r="S6" i="2"/>
  <c r="S7" i="3"/>
  <c r="S7" i="7"/>
  <c r="S7" i="13"/>
  <c r="S8" i="17"/>
  <c r="S9" i="17"/>
  <c r="R6" i="3"/>
  <c r="S9" i="8"/>
  <c r="S6" i="9"/>
  <c r="S7" i="10"/>
  <c r="S6" i="11"/>
  <c r="S8" i="16"/>
  <c r="R7" i="17"/>
  <c r="S7" i="9"/>
  <c r="S7" i="4"/>
  <c r="S9" i="7"/>
  <c r="S6" i="8"/>
  <c r="S8" i="9"/>
  <c r="S8" i="11"/>
  <c r="S7" i="14"/>
</calcChain>
</file>

<file path=xl/sharedStrings.xml><?xml version="1.0" encoding="utf-8"?>
<sst xmlns="http://schemas.openxmlformats.org/spreadsheetml/2006/main" count="1434" uniqueCount="124">
  <si>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</si>
  <si>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</si>
  <si>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</si>
  <si>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</si>
  <si>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</si>
  <si>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</si>
  <si>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</si>
  <si>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</si>
  <si>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</si>
  <si>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</si>
  <si>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</si>
  <si>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</si>
  <si>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</si>
  <si>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</si>
  <si>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</si>
  <si>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</si>
  <si>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</si>
  <si>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</si>
  <si>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</si>
  <si>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</si>
  <si>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</si>
  <si>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</si>
  <si>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</si>
  <si>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</si>
  <si>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</si>
  <si>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</si>
  <si>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</si>
  <si>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</si>
  <si>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</si>
  <si>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</si>
  <si>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</si>
  <si>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</si>
  <si>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</si>
  <si>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</si>
  <si>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</si>
  <si>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</si>
  <si>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</si>
  <si>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</si>
  <si>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</si>
  <si>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</si>
  <si>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</si>
  <si>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</si>
  <si>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</si>
  <si>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</si>
  <si>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</si>
  <si>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</si>
  <si>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</si>
  <si>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</si>
  <si>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</si>
  <si>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</si>
  <si>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</si>
  <si>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</si>
  <si>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</si>
  <si>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</si>
  <si>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</si>
  <si>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</si>
  <si>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</si>
  <si>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</si>
  <si>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</si>
  <si>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</si>
  <si>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</si>
  <si>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</si>
  <si>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</si>
  <si>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</si>
  <si>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</si>
  <si>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</si>
  <si>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</si>
  <si>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</si>
  <si>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</si>
  <si>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</si>
  <si>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</si>
  <si>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</si>
  <si>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</si>
  <si>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</si>
  <si>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</si>
  <si>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</si>
  <si>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</si>
  <si>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</si>
  <si>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</si>
  <si>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</si>
  <si>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</si>
  <si>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</si>
  <si>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</si>
  <si>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</si>
  <si>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</si>
  <si>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</si>
  <si>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</si>
  <si>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</si>
  <si>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</si>
  <si>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</si>
  <si>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</si>
  <si>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</si>
  <si>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</si>
  <si>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</si>
  <si>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</si>
  <si>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</si>
  <si>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</si>
  <si>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</si>
  <si>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</si>
  <si>
    <t>2015 / 29</t>
  </si>
  <si>
    <t>17 - 19 Temmuz 2015</t>
  </si>
  <si>
    <t>INDIGENOUS</t>
  </si>
  <si>
    <t>KRALLAR KULÜBÜ</t>
  </si>
  <si>
    <t>MİNERVA</t>
  </si>
  <si>
    <t>,</t>
  </si>
  <si>
    <t>2015 / 30</t>
  </si>
  <si>
    <t>24 - 26 Temmuz 2015</t>
  </si>
  <si>
    <t>CAPRICE</t>
  </si>
  <si>
    <t>2015 / 31</t>
  </si>
  <si>
    <t>31 Temmuz - 02 Ağustos 2015</t>
  </si>
  <si>
    <t>2015 / 32</t>
  </si>
  <si>
    <t>07 - 09 Ağustos 2015</t>
  </si>
  <si>
    <t>ALBERT</t>
  </si>
  <si>
    <t>YENİ FİLM</t>
  </si>
  <si>
    <t>LEMON TREE PASSAGE</t>
  </si>
  <si>
    <t>2015 / 33</t>
  </si>
  <si>
    <t>14 - 16 Ağustos 2015</t>
  </si>
  <si>
    <t>GIFT, THE</t>
  </si>
  <si>
    <t>2015 / 34</t>
  </si>
  <si>
    <t>21 - 23 Ağustos 2015</t>
  </si>
  <si>
    <t>SINISTER 2</t>
  </si>
  <si>
    <t>2015 / 35</t>
  </si>
  <si>
    <t>28 - 30 Ağustos 2015</t>
  </si>
  <si>
    <t>WE ARE YOUR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</si>
</sst>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167" fontId="9" fillId="4" borderId="35" xfId="0" applyNumberFormat="1" applyFont="1" applyFill="1" applyBorder="1" applyAlignment="1">
      <alignment vertical="center" shrinkToFit="1"/>
    </xf>
    <xf numFmtId="168" fontId="9" fillId="4" borderId="32" xfId="2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51" xfId="0" applyFont="1" applyFill="1" applyBorder="1" applyAlignment="1" applyProtection="1">
      <alignment horizontal="right" vertical="center"/>
    </xf>
    <xf numFmtId="169" fontId="9" fillId="3" borderId="52" xfId="0" applyNumberFormat="1" applyFont="1" applyFill="1" applyBorder="1" applyAlignment="1">
      <alignment horizontal="left" vertical="center" shrinkToFit="1"/>
    </xf>
    <xf numFmtId="164" fontId="9" fillId="3" borderId="53" xfId="0" applyNumberFormat="1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4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167" fontId="9" fillId="0" borderId="56" xfId="2" applyNumberFormat="1" applyFont="1" applyFill="1" applyBorder="1" applyAlignment="1">
      <alignment horizontal="right" vertical="center" shrinkToFit="1"/>
    </xf>
    <xf numFmtId="168" fontId="9" fillId="0" borderId="53" xfId="2" applyNumberFormat="1" applyFont="1" applyFill="1" applyBorder="1" applyAlignment="1">
      <alignment horizontal="right" vertical="center" shrinkToFit="1"/>
    </xf>
    <xf numFmtId="167" fontId="5" fillId="3" borderId="56" xfId="2" applyNumberFormat="1" applyFont="1" applyFill="1" applyBorder="1" applyAlignment="1" applyProtection="1">
      <alignment horizontal="right" vertical="center" shrinkToFit="1"/>
    </xf>
    <xf numFmtId="3" fontId="5" fillId="3" borderId="53" xfId="2" applyNumberFormat="1" applyFont="1" applyFill="1" applyBorder="1" applyAlignment="1" applyProtection="1">
      <alignment horizontal="right" vertical="center" shrinkToFit="1"/>
    </xf>
    <xf numFmtId="168" fontId="9" fillId="3" borderId="53" xfId="2" applyNumberFormat="1" applyFont="1" applyFill="1" applyBorder="1" applyAlignment="1">
      <alignment horizontal="right" vertical="center" shrinkToFit="1"/>
    </xf>
    <xf numFmtId="166" fontId="9" fillId="3" borderId="57" xfId="2" applyNumberFormat="1" applyFont="1" applyFill="1" applyBorder="1" applyAlignment="1">
      <alignment vertical="center" shrinkToFit="1"/>
    </xf>
    <xf numFmtId="167" fontId="5" fillId="0" borderId="56" xfId="2" applyNumberFormat="1" applyFont="1" applyFill="1" applyBorder="1" applyAlignment="1" applyProtection="1">
      <alignment horizontal="right" vertical="center" shrinkToFit="1"/>
    </xf>
    <xf numFmtId="170" fontId="9" fillId="3" borderId="57" xfId="2" applyNumberFormat="1" applyFont="1" applyFill="1" applyBorder="1" applyAlignment="1">
      <alignment vertical="center" shrinkToFit="1"/>
    </xf>
    <xf numFmtId="167" fontId="9" fillId="0" borderId="56" xfId="0" applyNumberFormat="1" applyFont="1" applyFill="1" applyBorder="1" applyAlignment="1">
      <alignment vertical="center" shrinkToFit="1"/>
    </xf>
    <xf numFmtId="168" fontId="9" fillId="0" borderId="53" xfId="2" applyNumberFormat="1" applyFont="1" applyFill="1" applyBorder="1" applyAlignment="1" applyProtection="1">
      <alignment vertical="center" shrinkToFit="1"/>
      <protection locked="0"/>
    </xf>
    <xf numFmtId="167" fontId="9" fillId="3" borderId="57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 applyProtection="1">
      <alignment horizontal="right" vertical="center"/>
    </xf>
    <xf numFmtId="169" fontId="9" fillId="3" borderId="4" xfId="0" applyNumberFormat="1" applyFont="1" applyFill="1" applyBorder="1" applyAlignment="1">
      <alignment horizontal="left" vertical="center" shrinkToFit="1"/>
    </xf>
    <xf numFmtId="164" fontId="9" fillId="3" borderId="58" xfId="0" applyNumberFormat="1" applyFont="1" applyFill="1" applyBorder="1" applyAlignment="1">
      <alignment horizontal="center" vertical="center" shrinkToFit="1"/>
    </xf>
    <xf numFmtId="0" fontId="9" fillId="3" borderId="58" xfId="0" applyFont="1" applyFill="1" applyBorder="1" applyAlignment="1">
      <alignment horizontal="left" vertical="center" shrinkToFit="1"/>
    </xf>
    <xf numFmtId="0" fontId="9" fillId="3" borderId="59" xfId="0" applyFont="1" applyFill="1" applyBorder="1" applyAlignment="1">
      <alignment horizontal="left" vertical="center" shrinkToFit="1"/>
    </xf>
    <xf numFmtId="0" fontId="9" fillId="3" borderId="58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167" fontId="9" fillId="0" borderId="61" xfId="2" applyNumberFormat="1" applyFont="1" applyFill="1" applyBorder="1" applyAlignment="1">
      <alignment horizontal="right" vertical="center" shrinkToFit="1"/>
    </xf>
    <xf numFmtId="168" fontId="9" fillId="0" borderId="58" xfId="2" applyNumberFormat="1" applyFont="1" applyFill="1" applyBorder="1" applyAlignment="1">
      <alignment horizontal="right" vertical="center" shrinkToFit="1"/>
    </xf>
    <xf numFmtId="167" fontId="5" fillId="3" borderId="61" xfId="2" applyNumberFormat="1" applyFont="1" applyFill="1" applyBorder="1" applyAlignment="1" applyProtection="1">
      <alignment horizontal="right" vertical="center" shrinkToFit="1"/>
    </xf>
    <xf numFmtId="3" fontId="5" fillId="3" borderId="58" xfId="2" applyNumberFormat="1" applyFont="1" applyFill="1" applyBorder="1" applyAlignment="1" applyProtection="1">
      <alignment horizontal="right" vertical="center" shrinkToFit="1"/>
    </xf>
    <xf numFmtId="168" fontId="9" fillId="3" borderId="58" xfId="2" applyNumberFormat="1" applyFont="1" applyFill="1" applyBorder="1" applyAlignment="1">
      <alignment horizontal="right" vertical="center" shrinkToFit="1"/>
    </xf>
    <xf numFmtId="166" fontId="9" fillId="3" borderId="62" xfId="2" applyNumberFormat="1" applyFont="1" applyFill="1" applyBorder="1" applyAlignment="1">
      <alignment vertical="center" shrinkToFit="1"/>
    </xf>
    <xf numFmtId="167" fontId="5" fillId="0" borderId="61" xfId="2" applyNumberFormat="1" applyFont="1" applyFill="1" applyBorder="1" applyAlignment="1" applyProtection="1">
      <alignment horizontal="right" vertical="center" shrinkToFit="1"/>
    </xf>
    <xf numFmtId="170" fontId="9" fillId="3" borderId="62" xfId="2" applyNumberFormat="1" applyFont="1" applyFill="1" applyBorder="1" applyAlignment="1">
      <alignment vertical="center" shrinkToFit="1"/>
    </xf>
    <xf numFmtId="167" fontId="9" fillId="0" borderId="61" xfId="0" applyNumberFormat="1" applyFont="1" applyFill="1" applyBorder="1" applyAlignment="1">
      <alignment vertical="center" shrinkToFit="1"/>
    </xf>
    <xf numFmtId="168" fontId="9" fillId="0" borderId="58" xfId="2" applyNumberFormat="1" applyFont="1" applyFill="1" applyBorder="1" applyAlignment="1" applyProtection="1">
      <alignment vertical="center" shrinkToFit="1"/>
      <protection locked="0"/>
    </xf>
    <xf numFmtId="167" fontId="9" fillId="3" borderId="62" xfId="0" applyNumberFormat="1" applyFont="1" applyFill="1" applyBorder="1" applyAlignment="1">
      <alignment vertical="center" shrinkToFit="1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171450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8.42578125" style="1" bestFit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121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122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98">
        <f>B5+1</f>
        <v>1</v>
      </c>
      <c r="C6" s="99" t="s">
        <v>120</v>
      </c>
      <c r="D6" s="100">
        <v>42237</v>
      </c>
      <c r="E6" s="101" t="s">
        <v>21</v>
      </c>
      <c r="F6" s="102" t="s">
        <v>91</v>
      </c>
      <c r="G6" s="103">
        <v>27</v>
      </c>
      <c r="H6" s="104">
        <v>100</v>
      </c>
      <c r="I6" s="105">
        <v>2</v>
      </c>
      <c r="J6" s="106">
        <v>23401.62</v>
      </c>
      <c r="K6" s="107">
        <v>2161</v>
      </c>
      <c r="L6" s="106">
        <v>28580.5</v>
      </c>
      <c r="M6" s="107">
        <v>2619</v>
      </c>
      <c r="N6" s="106">
        <v>34406.5</v>
      </c>
      <c r="O6" s="107">
        <v>3140</v>
      </c>
      <c r="P6" s="108">
        <f>+J6+L6+N6</f>
        <v>86388.62</v>
      </c>
      <c r="Q6" s="109">
        <f>K6+M6+O6</f>
        <v>7920</v>
      </c>
      <c r="R6" s="110">
        <f>Q6/H6</f>
        <v>79.2</v>
      </c>
      <c r="S6" s="111">
        <f>+P6/Q6</f>
        <v>10.90765404040404</v>
      </c>
      <c r="T6" s="112">
        <v>144371.63999999998</v>
      </c>
      <c r="U6" s="113">
        <f t="shared" ref="U6:U10" si="0">-(T6-P6)/T6</f>
        <v>-0.40162333821240787</v>
      </c>
      <c r="V6" s="114">
        <v>355440.19</v>
      </c>
      <c r="W6" s="115">
        <v>33800</v>
      </c>
      <c r="X6" s="116">
        <f>V6/W6</f>
        <v>10.515981952662722</v>
      </c>
      <c r="Y6" s="15"/>
      <c r="AA6" s="16"/>
      <c r="AB6" s="17"/>
    </row>
    <row r="7" spans="1:28" s="5" customFormat="1" ht="24" customHeight="1" x14ac:dyDescent="0.25">
      <c r="B7" s="98">
        <f t="shared" ref="B7:B10" si="1">B6+1</f>
        <v>2</v>
      </c>
      <c r="C7" s="99" t="s">
        <v>123</v>
      </c>
      <c r="D7" s="100">
        <v>42244</v>
      </c>
      <c r="E7" s="101" t="s">
        <v>21</v>
      </c>
      <c r="F7" s="102" t="s">
        <v>91</v>
      </c>
      <c r="G7" s="103">
        <v>10</v>
      </c>
      <c r="H7" s="104">
        <v>35</v>
      </c>
      <c r="I7" s="105">
        <v>1</v>
      </c>
      <c r="J7" s="106">
        <v>11928.64</v>
      </c>
      <c r="K7" s="107">
        <v>868</v>
      </c>
      <c r="L7" s="106">
        <v>13963.3</v>
      </c>
      <c r="M7" s="107">
        <v>1002</v>
      </c>
      <c r="N7" s="106">
        <v>15098</v>
      </c>
      <c r="O7" s="107">
        <v>1087</v>
      </c>
      <c r="P7" s="108">
        <f>+J7+L7+N7</f>
        <v>40989.94</v>
      </c>
      <c r="Q7" s="109">
        <f>K7+M7+O7</f>
        <v>2957</v>
      </c>
      <c r="R7" s="110">
        <f>Q7/H7</f>
        <v>84.48571428571428</v>
      </c>
      <c r="S7" s="111">
        <f>+P7/Q7</f>
        <v>13.862002029083531</v>
      </c>
      <c r="T7" s="112"/>
      <c r="U7" s="113" t="e">
        <f t="shared" ref="U7" si="2">-(T7-P7)/T7</f>
        <v>#DIV/0!</v>
      </c>
      <c r="V7" s="114">
        <v>40989.94</v>
      </c>
      <c r="W7" s="115">
        <v>2957</v>
      </c>
      <c r="X7" s="116">
        <f>V7/W7</f>
        <v>13.862002029083531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117</v>
      </c>
      <c r="D8" s="100">
        <v>42230</v>
      </c>
      <c r="E8" s="101" t="s">
        <v>21</v>
      </c>
      <c r="F8" s="102" t="s">
        <v>91</v>
      </c>
      <c r="G8" s="103">
        <v>18</v>
      </c>
      <c r="H8" s="104">
        <v>10</v>
      </c>
      <c r="I8" s="105">
        <v>3</v>
      </c>
      <c r="J8" s="106">
        <v>3437.5</v>
      </c>
      <c r="K8" s="107">
        <v>183</v>
      </c>
      <c r="L8" s="106">
        <v>3727.5</v>
      </c>
      <c r="M8" s="107">
        <v>211</v>
      </c>
      <c r="N8" s="106">
        <v>5333.5</v>
      </c>
      <c r="O8" s="107">
        <v>306</v>
      </c>
      <c r="P8" s="108">
        <f>+J8+L8+N8</f>
        <v>12498.5</v>
      </c>
      <c r="Q8" s="109">
        <f>K8+M8+O8</f>
        <v>700</v>
      </c>
      <c r="R8" s="110">
        <f>Q8/H8</f>
        <v>70</v>
      </c>
      <c r="S8" s="111">
        <f>+P8/Q8</f>
        <v>17.855</v>
      </c>
      <c r="T8" s="112">
        <v>50124.98</v>
      </c>
      <c r="U8" s="113">
        <f t="shared" si="0"/>
        <v>-0.75065326709357294</v>
      </c>
      <c r="V8" s="114">
        <v>271872.65999999997</v>
      </c>
      <c r="W8" s="115">
        <v>20328</v>
      </c>
      <c r="X8" s="116">
        <f>V8/W8</f>
        <v>13.374294569067295</v>
      </c>
      <c r="Y8" s="15"/>
      <c r="AA8" s="16"/>
      <c r="AB8" s="17"/>
    </row>
    <row r="9" spans="1:28" s="5" customFormat="1" ht="24" customHeight="1" x14ac:dyDescent="0.25">
      <c r="B9" s="98">
        <f t="shared" si="1"/>
        <v>4</v>
      </c>
      <c r="C9" s="99" t="s">
        <v>112</v>
      </c>
      <c r="D9" s="100">
        <v>42223</v>
      </c>
      <c r="E9" s="101" t="s">
        <v>21</v>
      </c>
      <c r="F9" s="102" t="s">
        <v>113</v>
      </c>
      <c r="G9" s="103">
        <v>50</v>
      </c>
      <c r="H9" s="104">
        <v>17</v>
      </c>
      <c r="I9" s="105">
        <v>4</v>
      </c>
      <c r="J9" s="106">
        <v>1485</v>
      </c>
      <c r="K9" s="107">
        <v>139</v>
      </c>
      <c r="L9" s="106">
        <v>1767.5</v>
      </c>
      <c r="M9" s="107">
        <v>156</v>
      </c>
      <c r="N9" s="106">
        <v>2628</v>
      </c>
      <c r="O9" s="107">
        <v>234</v>
      </c>
      <c r="P9" s="108">
        <f>+J9+L9+N9</f>
        <v>5880.5</v>
      </c>
      <c r="Q9" s="109">
        <f>K9+M9+O9</f>
        <v>529</v>
      </c>
      <c r="R9" s="110">
        <f>Q9/H9</f>
        <v>31.117647058823529</v>
      </c>
      <c r="S9" s="111">
        <f>+P9/Q9</f>
        <v>11.116257088846881</v>
      </c>
      <c r="T9" s="112">
        <v>20167</v>
      </c>
      <c r="U9" s="113">
        <f t="shared" si="0"/>
        <v>-0.70840977835077101</v>
      </c>
      <c r="V9" s="114">
        <v>402022.7</v>
      </c>
      <c r="W9" s="115">
        <v>38381</v>
      </c>
      <c r="X9" s="116">
        <f>V9/W9</f>
        <v>10.474523852948074</v>
      </c>
      <c r="Y9" s="15"/>
      <c r="AA9" s="16"/>
      <c r="AB9" s="17"/>
    </row>
    <row r="10" spans="1:28" s="5" customFormat="1" ht="24" customHeight="1" thickBot="1" x14ac:dyDescent="0.3">
      <c r="B10" s="117">
        <f t="shared" si="1"/>
        <v>5</v>
      </c>
      <c r="C10" s="118" t="s">
        <v>114</v>
      </c>
      <c r="D10" s="119">
        <v>42223</v>
      </c>
      <c r="E10" s="120" t="s">
        <v>21</v>
      </c>
      <c r="F10" s="121" t="s">
        <v>91</v>
      </c>
      <c r="G10" s="122">
        <v>45</v>
      </c>
      <c r="H10" s="123">
        <v>3</v>
      </c>
      <c r="I10" s="124">
        <v>4</v>
      </c>
      <c r="J10" s="125">
        <v>162</v>
      </c>
      <c r="K10" s="126">
        <v>20</v>
      </c>
      <c r="L10" s="125">
        <v>111</v>
      </c>
      <c r="M10" s="126">
        <v>14</v>
      </c>
      <c r="N10" s="125">
        <v>157</v>
      </c>
      <c r="O10" s="126">
        <v>20</v>
      </c>
      <c r="P10" s="127">
        <f>+J10+L10+N10</f>
        <v>430</v>
      </c>
      <c r="Q10" s="128">
        <f>K10+M10+O10</f>
        <v>54</v>
      </c>
      <c r="R10" s="129">
        <f>Q10/H10</f>
        <v>18</v>
      </c>
      <c r="S10" s="130">
        <f>+P10/Q10</f>
        <v>7.9629629629629628</v>
      </c>
      <c r="T10" s="131">
        <v>3100.6</v>
      </c>
      <c r="U10" s="132">
        <f t="shared" si="0"/>
        <v>-0.86131716441978967</v>
      </c>
      <c r="V10" s="133">
        <v>193215.13</v>
      </c>
      <c r="W10" s="134">
        <v>18769</v>
      </c>
      <c r="X10" s="135">
        <f>V10/W10</f>
        <v>10.294375299696307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88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89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84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85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82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83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79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80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77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78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74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75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71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72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68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69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65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66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63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64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5.7109375" style="1" customWidth="1"/>
    <col min="4" max="4" width="7.7109375" style="1" customWidth="1"/>
    <col min="5" max="5" width="8.28515625" style="1" customWidth="1"/>
    <col min="6" max="6" width="11.5703125" style="1" bestFit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14062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118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119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98">
        <f>B5+1</f>
        <v>1</v>
      </c>
      <c r="C6" s="99" t="s">
        <v>120</v>
      </c>
      <c r="D6" s="100">
        <v>42237</v>
      </c>
      <c r="E6" s="101" t="s">
        <v>21</v>
      </c>
      <c r="F6" s="102" t="s">
        <v>91</v>
      </c>
      <c r="G6" s="103">
        <v>27</v>
      </c>
      <c r="H6" s="104">
        <v>114</v>
      </c>
      <c r="I6" s="105">
        <v>1</v>
      </c>
      <c r="J6" s="106">
        <v>33694.5</v>
      </c>
      <c r="K6" s="107">
        <v>3080</v>
      </c>
      <c r="L6" s="106">
        <v>44615.46</v>
      </c>
      <c r="M6" s="107">
        <v>3983</v>
      </c>
      <c r="N6" s="106">
        <v>66061.679999999993</v>
      </c>
      <c r="O6" s="107">
        <v>5883</v>
      </c>
      <c r="P6" s="108">
        <f>+J6+L6+N6</f>
        <v>144371.63999999998</v>
      </c>
      <c r="Q6" s="109">
        <f>K6+M6+O6</f>
        <v>12946</v>
      </c>
      <c r="R6" s="110">
        <f>Q6/H6</f>
        <v>113.56140350877193</v>
      </c>
      <c r="S6" s="111">
        <f>+P6/Q6</f>
        <v>11.151833771048972</v>
      </c>
      <c r="T6" s="112"/>
      <c r="U6" s="113" t="e">
        <f t="shared" ref="U6" si="0">-(T6-P6)/T6</f>
        <v>#DIV/0!</v>
      </c>
      <c r="V6" s="114">
        <v>144371.63999999998</v>
      </c>
      <c r="W6" s="115">
        <v>12946</v>
      </c>
      <c r="X6" s="116">
        <f>V6/W6</f>
        <v>11.151833771048972</v>
      </c>
      <c r="Y6" s="15"/>
      <c r="AA6" s="16"/>
      <c r="AB6" s="17"/>
    </row>
    <row r="7" spans="1:28" s="5" customFormat="1" ht="24" customHeight="1" x14ac:dyDescent="0.25">
      <c r="B7" s="98">
        <f t="shared" ref="B7:B9" si="1">B6+1</f>
        <v>2</v>
      </c>
      <c r="C7" s="99" t="s">
        <v>117</v>
      </c>
      <c r="D7" s="100">
        <v>42230</v>
      </c>
      <c r="E7" s="101" t="s">
        <v>21</v>
      </c>
      <c r="F7" s="102" t="s">
        <v>91</v>
      </c>
      <c r="G7" s="103">
        <v>18</v>
      </c>
      <c r="H7" s="104">
        <v>37</v>
      </c>
      <c r="I7" s="105">
        <v>2</v>
      </c>
      <c r="J7" s="106">
        <v>12595.28</v>
      </c>
      <c r="K7" s="107">
        <v>876</v>
      </c>
      <c r="L7" s="106">
        <v>16282.3</v>
      </c>
      <c r="M7" s="107">
        <v>1113</v>
      </c>
      <c r="N7" s="106">
        <v>21247.4</v>
      </c>
      <c r="O7" s="107">
        <v>1434</v>
      </c>
      <c r="P7" s="108">
        <f>+J7+L7+N7</f>
        <v>50124.98</v>
      </c>
      <c r="Q7" s="109">
        <f>K7+M7+O7</f>
        <v>3423</v>
      </c>
      <c r="R7" s="110">
        <f>Q7/H7</f>
        <v>92.513513513513516</v>
      </c>
      <c r="S7" s="111">
        <f>+P7/Q7</f>
        <v>14.643581653520306</v>
      </c>
      <c r="T7" s="112">
        <v>96850.3</v>
      </c>
      <c r="U7" s="113">
        <f t="shared" ref="U7:U9" si="2">-(T7-P7)/T7</f>
        <v>-0.48244889277575803</v>
      </c>
      <c r="V7" s="114">
        <v>225542.66</v>
      </c>
      <c r="W7" s="115">
        <v>16871</v>
      </c>
      <c r="X7" s="116">
        <f>V7/W7</f>
        <v>13.368659830478336</v>
      </c>
      <c r="Y7" s="15"/>
      <c r="AA7" s="16"/>
      <c r="AB7" s="17"/>
    </row>
    <row r="8" spans="1:28" s="5" customFormat="1" ht="24" customHeight="1" x14ac:dyDescent="0.25">
      <c r="B8" s="98">
        <f t="shared" si="1"/>
        <v>3</v>
      </c>
      <c r="C8" s="99" t="s">
        <v>112</v>
      </c>
      <c r="D8" s="100">
        <v>42223</v>
      </c>
      <c r="E8" s="101" t="s">
        <v>21</v>
      </c>
      <c r="F8" s="102" t="s">
        <v>113</v>
      </c>
      <c r="G8" s="103">
        <v>50</v>
      </c>
      <c r="H8" s="104">
        <v>33</v>
      </c>
      <c r="I8" s="105">
        <v>3</v>
      </c>
      <c r="J8" s="106">
        <v>3553.5</v>
      </c>
      <c r="K8" s="107">
        <v>388</v>
      </c>
      <c r="L8" s="106">
        <v>9400.5</v>
      </c>
      <c r="M8" s="107">
        <v>1164</v>
      </c>
      <c r="N8" s="106">
        <v>7213</v>
      </c>
      <c r="O8" s="107">
        <v>626</v>
      </c>
      <c r="P8" s="108">
        <f>+J8+L8+N8</f>
        <v>20167</v>
      </c>
      <c r="Q8" s="109">
        <f>K8+M8+O8</f>
        <v>2178</v>
      </c>
      <c r="R8" s="110">
        <f>Q8/H8</f>
        <v>66</v>
      </c>
      <c r="S8" s="111">
        <f>+P8/Q8</f>
        <v>9.2594123048668511</v>
      </c>
      <c r="T8" s="112">
        <v>74418.179999999993</v>
      </c>
      <c r="U8" s="113">
        <f t="shared" si="2"/>
        <v>-0.72900439113130688</v>
      </c>
      <c r="V8" s="114">
        <v>381766.2</v>
      </c>
      <c r="W8" s="115">
        <v>36254</v>
      </c>
      <c r="X8" s="116">
        <f>V8/W8</f>
        <v>10.530319413030286</v>
      </c>
      <c r="Y8" s="15"/>
      <c r="AA8" s="16"/>
      <c r="AB8" s="17"/>
    </row>
    <row r="9" spans="1:28" s="5" customFormat="1" ht="24" customHeight="1" thickBot="1" x14ac:dyDescent="0.3">
      <c r="B9" s="117">
        <f t="shared" si="1"/>
        <v>4</v>
      </c>
      <c r="C9" s="118" t="s">
        <v>114</v>
      </c>
      <c r="D9" s="119">
        <v>42223</v>
      </c>
      <c r="E9" s="120" t="s">
        <v>21</v>
      </c>
      <c r="F9" s="121" t="s">
        <v>91</v>
      </c>
      <c r="G9" s="122">
        <v>45</v>
      </c>
      <c r="H9" s="123">
        <v>15</v>
      </c>
      <c r="I9" s="124">
        <v>3</v>
      </c>
      <c r="J9" s="125">
        <v>981</v>
      </c>
      <c r="K9" s="126">
        <v>117</v>
      </c>
      <c r="L9" s="125">
        <v>916</v>
      </c>
      <c r="M9" s="126">
        <v>105</v>
      </c>
      <c r="N9" s="125">
        <v>1203.5999999999999</v>
      </c>
      <c r="O9" s="126">
        <v>137</v>
      </c>
      <c r="P9" s="127">
        <f>+J9+L9+N9</f>
        <v>3100.6</v>
      </c>
      <c r="Q9" s="128">
        <f>K9+M9+O9</f>
        <v>359</v>
      </c>
      <c r="R9" s="129">
        <f>Q9/H9</f>
        <v>23.933333333333334</v>
      </c>
      <c r="S9" s="130">
        <f>+P9/Q9</f>
        <v>8.6367688022284117</v>
      </c>
      <c r="T9" s="131">
        <v>23552.6</v>
      </c>
      <c r="U9" s="132">
        <f t="shared" si="2"/>
        <v>-0.86835423689953561</v>
      </c>
      <c r="V9" s="133">
        <v>189628.33</v>
      </c>
      <c r="W9" s="134">
        <v>18328</v>
      </c>
      <c r="X9" s="135">
        <f>V9/W9</f>
        <v>10.346373308598864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60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61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57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58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55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56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53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54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50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51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48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49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46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47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44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45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39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40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37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38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115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116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117</v>
      </c>
      <c r="D6" s="39">
        <v>42230</v>
      </c>
      <c r="E6" s="40" t="s">
        <v>21</v>
      </c>
      <c r="F6" s="41" t="s">
        <v>91</v>
      </c>
      <c r="G6" s="42">
        <v>18</v>
      </c>
      <c r="H6" s="43">
        <v>60</v>
      </c>
      <c r="I6" s="44">
        <v>1</v>
      </c>
      <c r="J6" s="45">
        <v>21897</v>
      </c>
      <c r="K6" s="46">
        <v>1695</v>
      </c>
      <c r="L6" s="45">
        <v>33571.5</v>
      </c>
      <c r="M6" s="46">
        <v>2502</v>
      </c>
      <c r="N6" s="45">
        <v>41381.800000000003</v>
      </c>
      <c r="O6" s="46">
        <v>2828</v>
      </c>
      <c r="P6" s="47">
        <f>+J6+L6+N6</f>
        <v>96850.3</v>
      </c>
      <c r="Q6" s="48">
        <f>K6+M6+O6</f>
        <v>7025</v>
      </c>
      <c r="R6" s="49">
        <f>Q6/H6</f>
        <v>117.08333333333333</v>
      </c>
      <c r="S6" s="50">
        <f>+P6/Q6</f>
        <v>13.786519572953736</v>
      </c>
      <c r="T6" s="51"/>
      <c r="U6" s="52" t="e">
        <f t="shared" ref="U6" si="0">-(T6-P6)/T6</f>
        <v>#DIV/0!</v>
      </c>
      <c r="V6" s="53">
        <v>96850.3</v>
      </c>
      <c r="W6" s="54">
        <v>7025</v>
      </c>
      <c r="X6" s="55">
        <f>V6/W6</f>
        <v>13.786519572953736</v>
      </c>
      <c r="Y6" s="15"/>
      <c r="AA6" s="16"/>
      <c r="AB6" s="17"/>
    </row>
    <row r="7" spans="1:28" s="5" customFormat="1" ht="24" customHeight="1" x14ac:dyDescent="0.25">
      <c r="B7" s="98">
        <f t="shared" ref="B7:B8" si="1">B6+1</f>
        <v>2</v>
      </c>
      <c r="C7" s="99" t="s">
        <v>112</v>
      </c>
      <c r="D7" s="100">
        <v>42223</v>
      </c>
      <c r="E7" s="101" t="s">
        <v>21</v>
      </c>
      <c r="F7" s="102" t="s">
        <v>113</v>
      </c>
      <c r="G7" s="103">
        <v>50</v>
      </c>
      <c r="H7" s="104">
        <v>110</v>
      </c>
      <c r="I7" s="105">
        <v>2</v>
      </c>
      <c r="J7" s="106">
        <v>17578.78</v>
      </c>
      <c r="K7" s="107">
        <v>1688</v>
      </c>
      <c r="L7" s="106">
        <v>29487.4</v>
      </c>
      <c r="M7" s="107">
        <v>2596</v>
      </c>
      <c r="N7" s="106">
        <v>27352</v>
      </c>
      <c r="O7" s="107">
        <v>2428</v>
      </c>
      <c r="P7" s="108">
        <f>+J7+L7+N7</f>
        <v>74418.179999999993</v>
      </c>
      <c r="Q7" s="109">
        <f>K7+M7+O7</f>
        <v>6712</v>
      </c>
      <c r="R7" s="110">
        <f>Q7/H7</f>
        <v>61.018181818181816</v>
      </c>
      <c r="S7" s="111">
        <f>+P7/Q7</f>
        <v>11.087333134684147</v>
      </c>
      <c r="T7" s="112">
        <v>121769.5</v>
      </c>
      <c r="U7" s="113">
        <f t="shared" ref="U7:U8" si="2">-(T7-P7)/T7</f>
        <v>-0.3888602646804003</v>
      </c>
      <c r="V7" s="114">
        <v>294044.86</v>
      </c>
      <c r="W7" s="115">
        <v>27171</v>
      </c>
      <c r="X7" s="116">
        <f>V7/W7</f>
        <v>10.822010967575723</v>
      </c>
      <c r="Y7" s="15"/>
      <c r="AA7" s="16"/>
      <c r="AB7" s="17"/>
    </row>
    <row r="8" spans="1:28" s="5" customFormat="1" ht="24" customHeight="1" thickBot="1" x14ac:dyDescent="0.3">
      <c r="B8" s="117">
        <f t="shared" si="1"/>
        <v>3</v>
      </c>
      <c r="C8" s="118" t="s">
        <v>114</v>
      </c>
      <c r="D8" s="119">
        <v>42223</v>
      </c>
      <c r="E8" s="120" t="s">
        <v>21</v>
      </c>
      <c r="F8" s="121" t="s">
        <v>91</v>
      </c>
      <c r="G8" s="122">
        <v>45</v>
      </c>
      <c r="H8" s="123">
        <v>57</v>
      </c>
      <c r="I8" s="124">
        <v>2</v>
      </c>
      <c r="J8" s="125">
        <v>5482.5</v>
      </c>
      <c r="K8" s="126">
        <v>519</v>
      </c>
      <c r="L8" s="125">
        <v>7905.9</v>
      </c>
      <c r="M8" s="126">
        <v>717</v>
      </c>
      <c r="N8" s="125">
        <v>10164.200000000001</v>
      </c>
      <c r="O8" s="126">
        <v>926</v>
      </c>
      <c r="P8" s="127">
        <f>+J8+L8+N8</f>
        <v>23552.6</v>
      </c>
      <c r="Q8" s="128">
        <f>K8+M8+O8</f>
        <v>2162</v>
      </c>
      <c r="R8" s="129">
        <f>Q8/H8</f>
        <v>37.929824561403507</v>
      </c>
      <c r="S8" s="130">
        <f>+P8/Q8</f>
        <v>10.893894542090656</v>
      </c>
      <c r="T8" s="131">
        <v>72287.460000000006</v>
      </c>
      <c r="U8" s="132">
        <f t="shared" si="2"/>
        <v>-0.67418138637047154</v>
      </c>
      <c r="V8" s="133">
        <v>165549.93</v>
      </c>
      <c r="W8" s="134">
        <v>15743</v>
      </c>
      <c r="X8" s="135">
        <f>V8/W8</f>
        <v>10.515780346820808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34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35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31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32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29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30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25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26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23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24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C4" sqref="C4:C5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110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111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112</v>
      </c>
      <c r="D6" s="39">
        <v>42223</v>
      </c>
      <c r="E6" s="40" t="s">
        <v>21</v>
      </c>
      <c r="F6" s="41" t="s">
        <v>113</v>
      </c>
      <c r="G6" s="42">
        <v>50</v>
      </c>
      <c r="H6" s="43">
        <v>134</v>
      </c>
      <c r="I6" s="44">
        <v>1</v>
      </c>
      <c r="J6" s="45">
        <v>26495.94</v>
      </c>
      <c r="K6" s="46">
        <v>2336</v>
      </c>
      <c r="L6" s="45">
        <v>48033.9</v>
      </c>
      <c r="M6" s="46">
        <v>4122</v>
      </c>
      <c r="N6" s="45">
        <v>47239.66</v>
      </c>
      <c r="O6" s="46">
        <v>4100</v>
      </c>
      <c r="P6" s="47">
        <f>+J6+L6+N6</f>
        <v>121769.5</v>
      </c>
      <c r="Q6" s="48">
        <f>K6+M6+O6</f>
        <v>10558</v>
      </c>
      <c r="R6" s="49">
        <f>Q6/H6</f>
        <v>78.791044776119406</v>
      </c>
      <c r="S6" s="50">
        <f>+P6/Q6</f>
        <v>11.533387005114605</v>
      </c>
      <c r="T6" s="51"/>
      <c r="U6" s="52"/>
      <c r="V6" s="53">
        <v>121769.5</v>
      </c>
      <c r="W6" s="54">
        <v>10558</v>
      </c>
      <c r="X6" s="55">
        <f>V6/W6</f>
        <v>11.533387005114605</v>
      </c>
      <c r="Y6" s="15"/>
      <c r="AA6" s="16"/>
      <c r="AB6" s="17"/>
    </row>
    <row r="7" spans="1:28" s="5" customFormat="1" ht="24" customHeight="1" x14ac:dyDescent="0.25">
      <c r="B7" s="98">
        <f t="shared" ref="B7:B10" si="0">B6+1</f>
        <v>2</v>
      </c>
      <c r="C7" s="99" t="s">
        <v>114</v>
      </c>
      <c r="D7" s="100">
        <v>42223</v>
      </c>
      <c r="E7" s="101" t="s">
        <v>21</v>
      </c>
      <c r="F7" s="102" t="s">
        <v>91</v>
      </c>
      <c r="G7" s="103">
        <v>45</v>
      </c>
      <c r="H7" s="104">
        <v>91</v>
      </c>
      <c r="I7" s="105">
        <v>1</v>
      </c>
      <c r="J7" s="106">
        <v>17851.8</v>
      </c>
      <c r="K7" s="107">
        <v>1641</v>
      </c>
      <c r="L7" s="106">
        <v>23794.5</v>
      </c>
      <c r="M7" s="107">
        <v>2116</v>
      </c>
      <c r="N7" s="106">
        <v>30641.16</v>
      </c>
      <c r="O7" s="107">
        <v>2711</v>
      </c>
      <c r="P7" s="108">
        <f>+J7+L7+N7</f>
        <v>72287.460000000006</v>
      </c>
      <c r="Q7" s="109">
        <f>K7+M7+O7</f>
        <v>6468</v>
      </c>
      <c r="R7" s="110">
        <f>Q7/H7</f>
        <v>71.07692307692308</v>
      </c>
      <c r="S7" s="111">
        <f>+P7/Q7</f>
        <v>11.176168831168832</v>
      </c>
      <c r="T7" s="112"/>
      <c r="U7" s="113"/>
      <c r="V7" s="114">
        <v>72287.460000000006</v>
      </c>
      <c r="W7" s="115">
        <v>6468</v>
      </c>
      <c r="X7" s="116">
        <f>V7/W7</f>
        <v>11.176168831168832</v>
      </c>
      <c r="Y7" s="15"/>
      <c r="AA7" s="16"/>
      <c r="AB7" s="17"/>
    </row>
    <row r="8" spans="1:28" s="5" customFormat="1" ht="24" customHeight="1" x14ac:dyDescent="0.25">
      <c r="B8" s="98">
        <f t="shared" si="0"/>
        <v>3</v>
      </c>
      <c r="C8" s="99" t="s">
        <v>101</v>
      </c>
      <c r="D8" s="100">
        <v>42202</v>
      </c>
      <c r="E8" s="101" t="s">
        <v>21</v>
      </c>
      <c r="F8" s="102" t="s">
        <v>21</v>
      </c>
      <c r="G8" s="103">
        <v>51</v>
      </c>
      <c r="H8" s="104">
        <v>8</v>
      </c>
      <c r="I8" s="105">
        <v>4</v>
      </c>
      <c r="J8" s="106">
        <v>363.5</v>
      </c>
      <c r="K8" s="107">
        <v>49</v>
      </c>
      <c r="L8" s="106">
        <v>1021.5</v>
      </c>
      <c r="M8" s="107">
        <v>96</v>
      </c>
      <c r="N8" s="106">
        <v>997.5</v>
      </c>
      <c r="O8" s="107">
        <v>98</v>
      </c>
      <c r="P8" s="108">
        <f>+J8+L8+N8</f>
        <v>2382.5</v>
      </c>
      <c r="Q8" s="109">
        <f>K8+M8+O8</f>
        <v>243</v>
      </c>
      <c r="R8" s="110">
        <f>Q8/H8</f>
        <v>30.375</v>
      </c>
      <c r="S8" s="111">
        <f>+P8/Q8</f>
        <v>9.8045267489711936</v>
      </c>
      <c r="T8" s="112">
        <v>34173.899999999994</v>
      </c>
      <c r="U8" s="113">
        <f>-(T8-P8)/T8</f>
        <v>-0.93028305227088504</v>
      </c>
      <c r="V8" s="114">
        <v>313600.28000000003</v>
      </c>
      <c r="W8" s="115">
        <v>30547</v>
      </c>
      <c r="X8" s="116">
        <f>V8/W8</f>
        <v>10.266156414705209</v>
      </c>
      <c r="Y8" s="15"/>
      <c r="AA8" s="16"/>
      <c r="AB8" s="17"/>
    </row>
    <row r="9" spans="1:28" s="5" customFormat="1" ht="24" customHeight="1" x14ac:dyDescent="0.25">
      <c r="B9" s="56">
        <f t="shared" si="0"/>
        <v>4</v>
      </c>
      <c r="C9" s="57" t="s">
        <v>102</v>
      </c>
      <c r="D9" s="58">
        <v>42202</v>
      </c>
      <c r="E9" s="59" t="s">
        <v>21</v>
      </c>
      <c r="F9" s="60" t="s">
        <v>103</v>
      </c>
      <c r="G9" s="61">
        <v>56</v>
      </c>
      <c r="H9" s="62">
        <v>3</v>
      </c>
      <c r="I9" s="63">
        <v>4</v>
      </c>
      <c r="J9" s="64">
        <v>105</v>
      </c>
      <c r="K9" s="65">
        <v>12</v>
      </c>
      <c r="L9" s="64">
        <v>222</v>
      </c>
      <c r="M9" s="65">
        <v>24</v>
      </c>
      <c r="N9" s="64">
        <v>144</v>
      </c>
      <c r="O9" s="65">
        <v>16</v>
      </c>
      <c r="P9" s="66">
        <f>+J9+L9+N9</f>
        <v>471</v>
      </c>
      <c r="Q9" s="67">
        <f>K9+M9+O9</f>
        <v>52</v>
      </c>
      <c r="R9" s="68">
        <f>Q9/H9</f>
        <v>17.333333333333332</v>
      </c>
      <c r="S9" s="69">
        <f>+P9/Q9</f>
        <v>9.0576923076923084</v>
      </c>
      <c r="T9" s="70">
        <v>29417.34</v>
      </c>
      <c r="U9" s="71">
        <f>-(T9-P9)/T9</f>
        <v>-0.98398903503851809</v>
      </c>
      <c r="V9" s="72">
        <v>251101.47</v>
      </c>
      <c r="W9" s="73">
        <v>25494</v>
      </c>
      <c r="X9" s="74">
        <f>V9/W9</f>
        <v>9.8494339844669341</v>
      </c>
      <c r="Y9" s="15"/>
      <c r="AA9" s="16"/>
      <c r="AB9" s="17"/>
    </row>
    <row r="10" spans="1:28" s="5" customFormat="1" ht="24" customHeight="1" thickBot="1" x14ac:dyDescent="0.3">
      <c r="B10" s="18">
        <f t="shared" si="0"/>
        <v>5</v>
      </c>
      <c r="C10" s="19" t="s">
        <v>107</v>
      </c>
      <c r="D10" s="20">
        <v>42209</v>
      </c>
      <c r="E10" s="21" t="s">
        <v>21</v>
      </c>
      <c r="F10" s="22" t="s">
        <v>28</v>
      </c>
      <c r="G10" s="23">
        <v>9</v>
      </c>
      <c r="H10" s="24">
        <v>2</v>
      </c>
      <c r="I10" s="25">
        <v>3</v>
      </c>
      <c r="J10" s="26">
        <v>88</v>
      </c>
      <c r="K10" s="27">
        <v>11</v>
      </c>
      <c r="L10" s="26">
        <v>70</v>
      </c>
      <c r="M10" s="27">
        <v>9</v>
      </c>
      <c r="N10" s="26">
        <v>59</v>
      </c>
      <c r="O10" s="27">
        <v>8</v>
      </c>
      <c r="P10" s="28">
        <f>+J10+L10+N10</f>
        <v>217</v>
      </c>
      <c r="Q10" s="29">
        <f>K10+M10+O10</f>
        <v>28</v>
      </c>
      <c r="R10" s="30">
        <f>Q10/H10</f>
        <v>14</v>
      </c>
      <c r="S10" s="31">
        <f>+P10/Q10</f>
        <v>7.75</v>
      </c>
      <c r="T10" s="32">
        <v>7539</v>
      </c>
      <c r="U10" s="33">
        <f>-(T10-P10)/T10</f>
        <v>-0.97121634168987925</v>
      </c>
      <c r="V10" s="34">
        <v>19531.419999999998</v>
      </c>
      <c r="W10" s="35">
        <v>1469</v>
      </c>
      <c r="X10" s="36">
        <f>V10/W10</f>
        <v>13.29572498298162</v>
      </c>
      <c r="Y10" s="15"/>
      <c r="AA10" s="16"/>
      <c r="AB10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G23" sqref="G23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108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109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25</v>
      </c>
      <c r="I6" s="44">
        <v>3</v>
      </c>
      <c r="J6" s="45">
        <v>2687</v>
      </c>
      <c r="K6" s="46">
        <v>238</v>
      </c>
      <c r="L6" s="45">
        <v>3676</v>
      </c>
      <c r="M6" s="46">
        <v>311</v>
      </c>
      <c r="N6" s="45">
        <v>5384.5</v>
      </c>
      <c r="O6" s="46">
        <v>456</v>
      </c>
      <c r="P6" s="47">
        <f>+J6+L6+N6</f>
        <v>11747.5</v>
      </c>
      <c r="Q6" s="48">
        <f>K6+M6+O6</f>
        <v>1005</v>
      </c>
      <c r="R6" s="49">
        <f>Q6/H6</f>
        <v>40.200000000000003</v>
      </c>
      <c r="S6" s="50">
        <f>+P6/Q6</f>
        <v>11.689054726368159</v>
      </c>
      <c r="T6" s="51">
        <v>34173.899999999994</v>
      </c>
      <c r="U6" s="52">
        <f>-(T6-P6)/T6</f>
        <v>-0.6562435074720766</v>
      </c>
      <c r="V6" s="53">
        <v>300221.78000000003</v>
      </c>
      <c r="W6" s="54">
        <v>29233</v>
      </c>
      <c r="X6" s="55">
        <f>V6/W6</f>
        <v>10.269961345055247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23</v>
      </c>
      <c r="I7" s="63">
        <v>3</v>
      </c>
      <c r="J7" s="64">
        <v>1093</v>
      </c>
      <c r="K7" s="65">
        <v>120</v>
      </c>
      <c r="L7" s="64">
        <v>2022</v>
      </c>
      <c r="M7" s="65">
        <v>195</v>
      </c>
      <c r="N7" s="64">
        <v>3197</v>
      </c>
      <c r="O7" s="65">
        <v>298</v>
      </c>
      <c r="P7" s="66">
        <f>+J7+L7+N7</f>
        <v>6312</v>
      </c>
      <c r="Q7" s="67">
        <f>K7+M7+O7</f>
        <v>613</v>
      </c>
      <c r="R7" s="68">
        <f>Q7/H7</f>
        <v>26.652173913043477</v>
      </c>
      <c r="S7" s="69">
        <f>+P7/Q7</f>
        <v>10.29690048939641</v>
      </c>
      <c r="T7" s="70">
        <v>29417.34</v>
      </c>
      <c r="U7" s="71">
        <f>-(T7-P7)/T7</f>
        <v>-0.78543267338243361</v>
      </c>
      <c r="V7" s="72">
        <v>245616.26</v>
      </c>
      <c r="W7" s="73">
        <v>24888</v>
      </c>
      <c r="X7" s="74">
        <f>V7/W7</f>
        <v>9.8688629058180659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107</v>
      </c>
      <c r="D8" s="20">
        <v>42209</v>
      </c>
      <c r="E8" s="21" t="s">
        <v>21</v>
      </c>
      <c r="F8" s="22" t="s">
        <v>28</v>
      </c>
      <c r="G8" s="23">
        <v>9</v>
      </c>
      <c r="H8" s="24">
        <v>11</v>
      </c>
      <c r="I8" s="25">
        <v>2</v>
      </c>
      <c r="J8" s="26">
        <v>604</v>
      </c>
      <c r="K8" s="27">
        <v>44</v>
      </c>
      <c r="L8" s="26">
        <v>1029</v>
      </c>
      <c r="M8" s="27">
        <v>76</v>
      </c>
      <c r="N8" s="26">
        <v>1076</v>
      </c>
      <c r="O8" s="27">
        <v>79</v>
      </c>
      <c r="P8" s="28">
        <f>+J8+L8+N8</f>
        <v>2709</v>
      </c>
      <c r="Q8" s="29">
        <f>K8+M8+O8</f>
        <v>199</v>
      </c>
      <c r="R8" s="30">
        <f>Q8/H8</f>
        <v>18.09090909090909</v>
      </c>
      <c r="S8" s="31">
        <f>+P8/Q8</f>
        <v>13.613065326633166</v>
      </c>
      <c r="T8" s="32">
        <v>7539</v>
      </c>
      <c r="U8" s="33">
        <f>-(T8-P8)/T8</f>
        <v>-0.64066852367688021</v>
      </c>
      <c r="V8" s="34">
        <v>16365.92</v>
      </c>
      <c r="W8" s="35">
        <v>1202</v>
      </c>
      <c r="X8" s="36">
        <f>V8/W8</f>
        <v>13.615574043261232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105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106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67</v>
      </c>
      <c r="I6" s="44">
        <v>2</v>
      </c>
      <c r="J6" s="45">
        <v>9138.1</v>
      </c>
      <c r="K6" s="46">
        <v>861</v>
      </c>
      <c r="L6" s="45">
        <v>11543</v>
      </c>
      <c r="M6" s="46">
        <v>1057</v>
      </c>
      <c r="N6" s="45">
        <v>13492.8</v>
      </c>
      <c r="O6" s="46">
        <v>1216</v>
      </c>
      <c r="P6" s="47">
        <f>+J6+L6+N6</f>
        <v>34173.899999999994</v>
      </c>
      <c r="Q6" s="48">
        <f>K6+M6+O6</f>
        <v>3134</v>
      </c>
      <c r="R6" s="49">
        <f>Q6/H6</f>
        <v>46.776119402985074</v>
      </c>
      <c r="S6" s="50">
        <f>+P6/Q6</f>
        <v>10.904243777919589</v>
      </c>
      <c r="T6" s="51">
        <v>132151.29999999999</v>
      </c>
      <c r="U6" s="52">
        <f>-(T6-P6)/T6</f>
        <v>-0.74140322493989841</v>
      </c>
      <c r="V6" s="53">
        <v>254156.88</v>
      </c>
      <c r="W6" s="54">
        <v>24745</v>
      </c>
      <c r="X6" s="55">
        <f>V6/W6</f>
        <v>10.271039806021419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95</v>
      </c>
      <c r="I7" s="63">
        <v>2</v>
      </c>
      <c r="J7" s="64">
        <v>6715.34</v>
      </c>
      <c r="K7" s="65">
        <v>672</v>
      </c>
      <c r="L7" s="64">
        <v>9651</v>
      </c>
      <c r="M7" s="65">
        <v>940</v>
      </c>
      <c r="N7" s="64">
        <v>13051</v>
      </c>
      <c r="O7" s="65">
        <v>1272</v>
      </c>
      <c r="P7" s="66">
        <f>+J7+L7+N7</f>
        <v>29417.34</v>
      </c>
      <c r="Q7" s="67">
        <f>K7+M7+O7</f>
        <v>2884</v>
      </c>
      <c r="R7" s="68">
        <f>Q7/H7</f>
        <v>30.357894736842105</v>
      </c>
      <c r="S7" s="69">
        <f>+P7/Q7</f>
        <v>10.200187239944521</v>
      </c>
      <c r="T7" s="70">
        <v>115371.8</v>
      </c>
      <c r="U7" s="71">
        <f>-(T7-P7)/T7</f>
        <v>-0.74502140037686859</v>
      </c>
      <c r="V7" s="72">
        <v>214035.58</v>
      </c>
      <c r="W7" s="73">
        <v>21455</v>
      </c>
      <c r="X7" s="74">
        <f>V7/W7</f>
        <v>9.9760233045910045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107</v>
      </c>
      <c r="D8" s="58">
        <v>42209</v>
      </c>
      <c r="E8" s="59" t="s">
        <v>21</v>
      </c>
      <c r="F8" s="60" t="s">
        <v>28</v>
      </c>
      <c r="G8" s="61">
        <v>9</v>
      </c>
      <c r="H8" s="62">
        <v>20</v>
      </c>
      <c r="I8" s="63">
        <v>1</v>
      </c>
      <c r="J8" s="64">
        <v>1425</v>
      </c>
      <c r="K8" s="65">
        <v>100</v>
      </c>
      <c r="L8" s="64">
        <v>2436.5</v>
      </c>
      <c r="M8" s="65">
        <v>166</v>
      </c>
      <c r="N8" s="64">
        <v>3677.5</v>
      </c>
      <c r="O8" s="65">
        <v>241</v>
      </c>
      <c r="P8" s="66">
        <f>+J8+L8+N8</f>
        <v>7539</v>
      </c>
      <c r="Q8" s="67">
        <f>K8+M8+O8</f>
        <v>507</v>
      </c>
      <c r="R8" s="68">
        <f>Q8/H8</f>
        <v>25.35</v>
      </c>
      <c r="S8" s="69">
        <f>+P8/Q8</f>
        <v>14.8698224852071</v>
      </c>
      <c r="T8" s="70"/>
      <c r="U8" s="71" t="e">
        <f>-(T8-P8)/T8</f>
        <v>#DIV/0!</v>
      </c>
      <c r="V8" s="72">
        <v>7539</v>
      </c>
      <c r="W8" s="73">
        <v>507</v>
      </c>
      <c r="X8" s="74">
        <f>V8/W8</f>
        <v>14.8698224852071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97</v>
      </c>
      <c r="D9" s="20">
        <v>42195</v>
      </c>
      <c r="E9" s="21" t="s">
        <v>21</v>
      </c>
      <c r="F9" s="22" t="s">
        <v>98</v>
      </c>
      <c r="G9" s="23">
        <v>27</v>
      </c>
      <c r="H9" s="24">
        <v>2</v>
      </c>
      <c r="I9" s="25">
        <v>3</v>
      </c>
      <c r="J9" s="26">
        <v>424</v>
      </c>
      <c r="K9" s="27">
        <v>27</v>
      </c>
      <c r="L9" s="26">
        <v>801</v>
      </c>
      <c r="M9" s="27">
        <v>49</v>
      </c>
      <c r="N9" s="26">
        <v>439</v>
      </c>
      <c r="O9" s="27">
        <v>32</v>
      </c>
      <c r="P9" s="28">
        <f t="shared" ref="P9" si="1">+J9+L9+N9</f>
        <v>1664</v>
      </c>
      <c r="Q9" s="29">
        <f t="shared" ref="Q9" si="2">K9+M9+O9</f>
        <v>108</v>
      </c>
      <c r="R9" s="30">
        <f t="shared" ref="R9" si="3">Q9/H9</f>
        <v>54</v>
      </c>
      <c r="S9" s="31">
        <f t="shared" ref="S9" si="4">+P9/Q9</f>
        <v>15.407407407407407</v>
      </c>
      <c r="T9" s="32">
        <v>8431</v>
      </c>
      <c r="U9" s="33">
        <f>-(T9-P9)/T9</f>
        <v>-0.80263313960384297</v>
      </c>
      <c r="V9" s="34">
        <v>100330.39</v>
      </c>
      <c r="W9" s="35">
        <v>8066</v>
      </c>
      <c r="X9" s="36">
        <f t="shared" ref="X9" si="5">V9/W9</f>
        <v>12.438679642945697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99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100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91</v>
      </c>
      <c r="I6" s="44">
        <v>1</v>
      </c>
      <c r="J6" s="45">
        <v>38914.800000000003</v>
      </c>
      <c r="K6" s="46">
        <v>3726</v>
      </c>
      <c r="L6" s="45">
        <v>47629.599999999999</v>
      </c>
      <c r="M6" s="46">
        <v>4464</v>
      </c>
      <c r="N6" s="45">
        <v>45606.9</v>
      </c>
      <c r="O6" s="46">
        <v>4235</v>
      </c>
      <c r="P6" s="47">
        <f>+J6+L6+N6</f>
        <v>132151.29999999999</v>
      </c>
      <c r="Q6" s="48">
        <f>K6+M6+O6</f>
        <v>12425</v>
      </c>
      <c r="R6" s="49">
        <f>Q6/H6</f>
        <v>136.53846153846155</v>
      </c>
      <c r="S6" s="50">
        <f>+P6/Q6</f>
        <v>10.635919517102614</v>
      </c>
      <c r="T6" s="51"/>
      <c r="U6" s="52" t="e">
        <f>-(T6-P6)/T6</f>
        <v>#DIV/0!</v>
      </c>
      <c r="V6" s="94">
        <v>132151.29999999999</v>
      </c>
      <c r="W6" s="95">
        <v>12425</v>
      </c>
      <c r="X6" s="55">
        <f>V6/W6</f>
        <v>10.635919517102614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120</v>
      </c>
      <c r="I7" s="63">
        <v>1</v>
      </c>
      <c r="J7" s="64">
        <v>36144.800000000003</v>
      </c>
      <c r="K7" s="65">
        <v>3539</v>
      </c>
      <c r="L7" s="64">
        <v>40144.5</v>
      </c>
      <c r="M7" s="65">
        <v>3833</v>
      </c>
      <c r="N7" s="64">
        <v>39082.5</v>
      </c>
      <c r="O7" s="65">
        <v>3727</v>
      </c>
      <c r="P7" s="66">
        <f>+J7+L7+N7</f>
        <v>115371.8</v>
      </c>
      <c r="Q7" s="67">
        <f>K7+M7+O7</f>
        <v>11099</v>
      </c>
      <c r="R7" s="68">
        <f>Q7/H7</f>
        <v>92.49166666666666</v>
      </c>
      <c r="S7" s="69">
        <f>+P7/Q7</f>
        <v>10.39479232363276</v>
      </c>
      <c r="T7" s="70"/>
      <c r="U7" s="71" t="e">
        <f>-(T7-P7)/T7</f>
        <v>#DIV/0!</v>
      </c>
      <c r="V7" s="72">
        <v>115371.8</v>
      </c>
      <c r="W7" s="73">
        <v>11099</v>
      </c>
      <c r="X7" s="74">
        <f>V7/W7</f>
        <v>10.39479232363276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97</v>
      </c>
      <c r="D8" s="20">
        <v>42195</v>
      </c>
      <c r="E8" s="21" t="s">
        <v>21</v>
      </c>
      <c r="F8" s="22" t="s">
        <v>98</v>
      </c>
      <c r="G8" s="23">
        <v>27</v>
      </c>
      <c r="H8" s="24">
        <v>13</v>
      </c>
      <c r="I8" s="25">
        <v>2</v>
      </c>
      <c r="J8" s="26">
        <v>2301</v>
      </c>
      <c r="K8" s="27">
        <v>151</v>
      </c>
      <c r="L8" s="26">
        <v>3080.5</v>
      </c>
      <c r="M8" s="27">
        <v>203</v>
      </c>
      <c r="N8" s="26">
        <v>3049.5</v>
      </c>
      <c r="O8" s="27">
        <v>211</v>
      </c>
      <c r="P8" s="28">
        <f t="shared" ref="P8" si="1">+J8+L8+N8</f>
        <v>8431</v>
      </c>
      <c r="Q8" s="29">
        <f t="shared" ref="Q8" si="2">K8+M8+O8</f>
        <v>565</v>
      </c>
      <c r="R8" s="30">
        <f t="shared" ref="R8" si="3">Q8/H8</f>
        <v>43.46153846153846</v>
      </c>
      <c r="S8" s="31">
        <f t="shared" ref="S8" si="4">+P8/Q8</f>
        <v>14.92212389380531</v>
      </c>
      <c r="T8" s="32">
        <v>46162.22</v>
      </c>
      <c r="U8" s="33">
        <f>-(T8-P8)/T8</f>
        <v>-0.8173614700506171</v>
      </c>
      <c r="V8" s="34">
        <v>91823.39</v>
      </c>
      <c r="W8" s="35">
        <v>7438</v>
      </c>
      <c r="X8" s="36">
        <f t="shared" ref="X8" si="5">V8/W8</f>
        <v>12.34517208927131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95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96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97" customFormat="1" ht="4.5" customHeight="1" thickBo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8" s="97" customFormat="1" ht="30.75" customHeight="1" x14ac:dyDescent="0.25">
      <c r="A2" s="96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8" t="s">
        <v>1</v>
      </c>
      <c r="U2" s="148"/>
      <c r="V2" s="149" t="s">
        <v>92</v>
      </c>
      <c r="W2" s="149"/>
      <c r="X2" s="150"/>
    </row>
    <row r="3" spans="1:28" s="97" customFormat="1" ht="30.75" customHeight="1" thickBot="1" x14ac:dyDescent="0.3">
      <c r="A3" s="96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1" t="s">
        <v>2</v>
      </c>
      <c r="U3" s="151"/>
      <c r="V3" s="152" t="s">
        <v>93</v>
      </c>
      <c r="W3" s="152"/>
      <c r="X3" s="153"/>
    </row>
    <row r="4" spans="1:28" s="5" customFormat="1" ht="16.5" customHeight="1" x14ac:dyDescent="0.25">
      <c r="A4" s="3"/>
      <c r="B4" s="4"/>
      <c r="C4" s="136" t="s">
        <v>3</v>
      </c>
      <c r="D4" s="138" t="s">
        <v>4</v>
      </c>
      <c r="E4" s="140" t="s">
        <v>5</v>
      </c>
      <c r="F4" s="140" t="s">
        <v>6</v>
      </c>
      <c r="G4" s="142" t="s">
        <v>7</v>
      </c>
      <c r="H4" s="142" t="s">
        <v>8</v>
      </c>
      <c r="I4" s="159" t="s">
        <v>9</v>
      </c>
      <c r="J4" s="154" t="s">
        <v>10</v>
      </c>
      <c r="K4" s="161"/>
      <c r="L4" s="162" t="s">
        <v>11</v>
      </c>
      <c r="M4" s="161"/>
      <c r="N4" s="162" t="s">
        <v>12</v>
      </c>
      <c r="O4" s="155"/>
      <c r="P4" s="156" t="s">
        <v>13</v>
      </c>
      <c r="Q4" s="163"/>
      <c r="R4" s="163"/>
      <c r="S4" s="164"/>
      <c r="T4" s="154" t="s">
        <v>14</v>
      </c>
      <c r="U4" s="155"/>
      <c r="V4" s="156" t="s">
        <v>15</v>
      </c>
      <c r="W4" s="157"/>
      <c r="X4" s="158"/>
    </row>
    <row r="5" spans="1:28" s="5" customFormat="1" ht="23.25" thickBot="1" x14ac:dyDescent="0.3">
      <c r="A5" s="3"/>
      <c r="B5" s="6"/>
      <c r="C5" s="137"/>
      <c r="D5" s="139"/>
      <c r="E5" s="141"/>
      <c r="F5" s="141"/>
      <c r="G5" s="143"/>
      <c r="H5" s="143"/>
      <c r="I5" s="160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2015_35_28-30.08</vt:lpstr>
      <vt:lpstr>2015_34_21-23.08</vt:lpstr>
      <vt:lpstr>2015_33_14-16.08</vt:lpstr>
      <vt:lpstr>2015_32_07-09.08</vt:lpstr>
      <vt:lpstr>2015_31_31.07-02.08</vt:lpstr>
      <vt:lpstr>2015_30_24-26.07</vt:lpstr>
      <vt:lpstr>2015_29_17-19.07</vt:lpstr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2015-07-27T09:58:25Z</cp:lastPrinted>
  <dcterms:created xsi:type="dcterms:W3CDTF">2015-01-05T13:31:48Z</dcterms:created>
  <dcterms:modified xsi:type="dcterms:W3CDTF">2015-08-31T10:26:22Z</dcterms:modified>
</cp:coreProperties>
</file>