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20_15-17.05" sheetId="20" r:id="rId1"/>
    <sheet name="2015_19_08-10.05" sheetId="19" r:id="rId2"/>
    <sheet name="2015_18_01-03.05" sheetId="18" r:id="rId3"/>
    <sheet name="2015_17_24-26.04" sheetId="17" r:id="rId4"/>
    <sheet name="2015_16_17-19.04" sheetId="16" r:id="rId5"/>
    <sheet name="2015_15_10-12.04" sheetId="15" r:id="rId6"/>
    <sheet name="2015_14_03-05.04" sheetId="14" r:id="rId7"/>
    <sheet name="2015_13_27-29.03" sheetId="13" r:id="rId8"/>
    <sheet name="2015_12_20-22.03" sheetId="12" r:id="rId9"/>
    <sheet name="2015_11_13-15.03" sheetId="11" r:id="rId10"/>
    <sheet name="2015_10_06-08.03" sheetId="10" r:id="rId11"/>
    <sheet name="2015_09_27.02-01.03" sheetId="9" r:id="rId12"/>
    <sheet name="2015_08_20-22.02" sheetId="8" r:id="rId13"/>
    <sheet name="2015_07_13-15.02" sheetId="7" r:id="rId14"/>
    <sheet name="2015_06_06-08.02" sheetId="6" r:id="rId15"/>
    <sheet name="2015_05_30.01-01.02" sheetId="5" r:id="rId16"/>
    <sheet name="2015_04_23-25.01" sheetId="4" r:id="rId17"/>
    <sheet name="2015_03_16-18.01" sheetId="3" r:id="rId18"/>
    <sheet name="2015_02_09-11.01" sheetId="2" r:id="rId19"/>
    <sheet name="2015_01_02-04.01" sheetId="1" r:id="rId20"/>
  </sheets>
  <definedNames>
    <definedName name="_xlnm._FilterDatabase" localSheetId="19" hidden="1">'2015_01_02-04.01'!$J$5:$X$5</definedName>
    <definedName name="_xlnm._FilterDatabase" localSheetId="18" hidden="1">'2015_02_09-11.01'!$J$5:$X$5</definedName>
    <definedName name="_xlnm._FilterDatabase" localSheetId="17" hidden="1">'2015_03_16-18.01'!$J$5:$X$5</definedName>
    <definedName name="_xlnm._FilterDatabase" localSheetId="16" hidden="1">'2015_04_23-25.01'!$J$5:$X$5</definedName>
    <definedName name="_xlnm._FilterDatabase" localSheetId="15" hidden="1">'2015_05_30.01-01.02'!$J$5:$X$5</definedName>
    <definedName name="_xlnm._FilterDatabase" localSheetId="14" hidden="1">'2015_06_06-08.02'!$J$5:$X$5</definedName>
    <definedName name="_xlnm._FilterDatabase" localSheetId="13" hidden="1">'2015_07_13-15.02'!$J$5:$X$5</definedName>
    <definedName name="_xlnm._FilterDatabase" localSheetId="12" hidden="1">'2015_08_20-22.02'!$J$5:$X$5</definedName>
    <definedName name="_xlnm._FilterDatabase" localSheetId="11" hidden="1">'2015_09_27.02-01.03'!$J$5:$X$5</definedName>
    <definedName name="_xlnm._FilterDatabase" localSheetId="10" hidden="1">'2015_10_06-08.03'!$J$5:$X$5</definedName>
    <definedName name="_xlnm._FilterDatabase" localSheetId="9" hidden="1">'2015_11_13-15.03'!$J$5:$X$5</definedName>
    <definedName name="_xlnm._FilterDatabase" localSheetId="8" hidden="1">'2015_12_20-22.03'!$J$5:$X$5</definedName>
    <definedName name="_xlnm._FilterDatabase" localSheetId="7" hidden="1">'2015_13_27-29.03'!$J$5:$X$5</definedName>
    <definedName name="_xlnm._FilterDatabase" localSheetId="6" hidden="1">'2015_14_03-05.04'!$J$5:$X$5</definedName>
    <definedName name="_xlnm._FilterDatabase" localSheetId="5" hidden="1">'2015_15_10-12.04'!$J$5:$X$5</definedName>
    <definedName name="_xlnm._FilterDatabase" localSheetId="4" hidden="1">'2015_16_17-19.04'!$J$5:$X$5</definedName>
    <definedName name="_xlnm._FilterDatabase" localSheetId="3" hidden="1">'2015_17_24-26.04'!$J$5:$X$5</definedName>
    <definedName name="_xlnm._FilterDatabase" localSheetId="2" hidden="1">'2015_18_01-03.05'!$J$5:$X$5</definedName>
    <definedName name="_xlnm._FilterDatabase" localSheetId="1" hidden="1">'2015_19_08-10.05'!$J$5:$X$5</definedName>
    <definedName name="_xlnm._FilterDatabase" localSheetId="0" hidden="1">'2015_20_15-17.05'!$J$5:$X$5</definedName>
  </definedNames>
  <calcPr calcId="145621"/>
</workbook>
</file>

<file path=xl/calcChain.xml><?xml version="1.0" encoding="utf-8"?>
<calcChain xmlns="http://schemas.openxmlformats.org/spreadsheetml/2006/main">
  <c r="B6" i="20" l="1"/>
  <c r="B7" i="20" s="1"/>
  <c r="B8" i="20" s="1"/>
  <c r="P6" i="20"/>
  <c r="U6" i="20" s="1"/>
  <c r="Q6" i="20"/>
  <c r="R6" i="20"/>
  <c r="X6" i="20"/>
  <c r="X8" i="20"/>
  <c r="Q8" i="20"/>
  <c r="R8" i="20" s="1"/>
  <c r="P8" i="20"/>
  <c r="U8" i="20" s="1"/>
  <c r="X7" i="20"/>
  <c r="Q7" i="20"/>
  <c r="R7" i="20" s="1"/>
  <c r="P7" i="20"/>
  <c r="U7" i="20" s="1"/>
  <c r="S6" i="20" l="1"/>
  <c r="S8" i="20"/>
  <c r="S7" i="20"/>
  <c r="B6" i="19"/>
  <c r="B7" i="19" s="1"/>
  <c r="B8" i="19" s="1"/>
  <c r="B9" i="19" s="1"/>
  <c r="X6" i="19"/>
  <c r="Q6" i="19"/>
  <c r="R6" i="19" s="1"/>
  <c r="P6" i="19"/>
  <c r="S6" i="19" s="1"/>
  <c r="X9" i="19"/>
  <c r="Q9" i="19"/>
  <c r="P9" i="19"/>
  <c r="X8" i="19"/>
  <c r="Q8" i="19"/>
  <c r="P8" i="19"/>
  <c r="U8" i="19" s="1"/>
  <c r="X7" i="19"/>
  <c r="Q7" i="19"/>
  <c r="R7" i="19" s="1"/>
  <c r="P7" i="19"/>
  <c r="U7" i="19" s="1"/>
  <c r="S9" i="19" l="1"/>
  <c r="R9" i="19"/>
  <c r="S8" i="19"/>
  <c r="S7" i="19"/>
  <c r="R8" i="19"/>
  <c r="B7" i="18"/>
  <c r="B8" i="18"/>
  <c r="B6" i="18"/>
  <c r="P7" i="18"/>
  <c r="U7" i="18"/>
  <c r="X6" i="18"/>
  <c r="P6" i="18"/>
  <c r="Q6" i="18"/>
  <c r="S6" i="18"/>
  <c r="R6" i="18"/>
  <c r="X8" i="18"/>
  <c r="P8" i="18"/>
  <c r="U8" i="18"/>
  <c r="Q8" i="18"/>
  <c r="S8" i="18"/>
  <c r="R8" i="18"/>
  <c r="X7" i="18"/>
  <c r="Q7" i="18"/>
  <c r="S7" i="18"/>
  <c r="R7" i="18"/>
  <c r="B6" i="17"/>
  <c r="B7" i="17"/>
  <c r="B8" i="17"/>
  <c r="B9" i="17"/>
  <c r="X6" i="17"/>
  <c r="P6" i="17"/>
  <c r="Q6" i="17"/>
  <c r="S6" i="17"/>
  <c r="R6" i="17"/>
  <c r="X9" i="17"/>
  <c r="P9" i="17"/>
  <c r="U9" i="17"/>
  <c r="Q9" i="17"/>
  <c r="S9" i="17"/>
  <c r="R9" i="17"/>
  <c r="X7" i="17"/>
  <c r="P7" i="17"/>
  <c r="U7" i="17"/>
  <c r="Q7" i="17"/>
  <c r="S7" i="17"/>
  <c r="R7" i="17"/>
  <c r="X8" i="17"/>
  <c r="P8" i="17"/>
  <c r="U8" i="17"/>
  <c r="Q8" i="17"/>
  <c r="S8" i="17"/>
  <c r="R8" i="17"/>
  <c r="B6" i="16"/>
  <c r="B7" i="16"/>
  <c r="B8" i="16"/>
  <c r="P8" i="16"/>
  <c r="U8" i="16"/>
  <c r="X7" i="16"/>
  <c r="P7" i="16"/>
  <c r="U7" i="16"/>
  <c r="Q7" i="16"/>
  <c r="S7" i="16"/>
  <c r="R7" i="16"/>
  <c r="X8" i="16"/>
  <c r="Q8" i="16"/>
  <c r="S8" i="16"/>
  <c r="R8" i="16"/>
  <c r="X6" i="16"/>
  <c r="P6" i="16"/>
  <c r="U6" i="16"/>
  <c r="Q6" i="16"/>
  <c r="S6" i="16"/>
  <c r="R6" i="16"/>
  <c r="B6" i="15"/>
  <c r="B7" i="15"/>
  <c r="B8" i="15"/>
  <c r="X7" i="15"/>
  <c r="P7" i="15"/>
  <c r="Q7" i="15"/>
  <c r="S7" i="15"/>
  <c r="R7" i="15"/>
  <c r="X8" i="15"/>
  <c r="P8" i="15"/>
  <c r="U8" i="15"/>
  <c r="Q8" i="15"/>
  <c r="S8" i="15"/>
  <c r="R8" i="15"/>
  <c r="X6" i="15"/>
  <c r="P6" i="15"/>
  <c r="U6" i="15"/>
  <c r="Q6" i="15"/>
  <c r="S6" i="15"/>
  <c r="R6" i="15"/>
  <c r="X7" i="14"/>
  <c r="Q7" i="14"/>
  <c r="P7" i="14"/>
  <c r="U7" i="14"/>
  <c r="X6" i="14"/>
  <c r="Q6" i="14"/>
  <c r="R6" i="14"/>
  <c r="P6" i="14"/>
  <c r="B6" i="14"/>
  <c r="B7" i="14"/>
  <c r="S6" i="14"/>
  <c r="S7" i="14"/>
  <c r="R7" i="14"/>
  <c r="U6" i="14"/>
  <c r="B7" i="13"/>
  <c r="X7" i="13"/>
  <c r="Q7" i="13"/>
  <c r="R7" i="13"/>
  <c r="P7" i="13"/>
  <c r="U7" i="13"/>
  <c r="X6" i="13"/>
  <c r="Q6" i="13"/>
  <c r="R6" i="13"/>
  <c r="P6" i="13"/>
  <c r="B6" i="13"/>
  <c r="S7" i="13"/>
  <c r="S6" i="13"/>
  <c r="U6" i="13"/>
  <c r="B7" i="12"/>
  <c r="B8" i="12"/>
  <c r="X7" i="12"/>
  <c r="Q7" i="12"/>
  <c r="P7" i="12"/>
  <c r="U7" i="12"/>
  <c r="X8" i="12"/>
  <c r="Q8" i="12"/>
  <c r="R8" i="12"/>
  <c r="P8" i="12"/>
  <c r="U8" i="12"/>
  <c r="X6" i="12"/>
  <c r="Q6" i="12"/>
  <c r="P6" i="12"/>
  <c r="U6" i="12"/>
  <c r="B6" i="12"/>
  <c r="S6" i="12"/>
  <c r="S7" i="12"/>
  <c r="R6" i="12"/>
  <c r="R7" i="12"/>
  <c r="S8" i="12"/>
  <c r="B7" i="11"/>
  <c r="B8" i="11"/>
  <c r="B9" i="11"/>
  <c r="B6" i="11"/>
  <c r="X6" i="11"/>
  <c r="Q6" i="11"/>
  <c r="R6" i="11"/>
  <c r="P6" i="11"/>
  <c r="X8" i="11"/>
  <c r="Q8" i="11"/>
  <c r="R8" i="11"/>
  <c r="P8" i="11"/>
  <c r="U8" i="11"/>
  <c r="X9" i="11"/>
  <c r="Q9" i="11"/>
  <c r="R9" i="11"/>
  <c r="P9" i="11"/>
  <c r="X7" i="11"/>
  <c r="Q7" i="11"/>
  <c r="R7" i="11"/>
  <c r="P7" i="11"/>
  <c r="U7" i="11"/>
  <c r="S9" i="11"/>
  <c r="S6" i="11"/>
  <c r="S7" i="11"/>
  <c r="U9" i="11"/>
  <c r="S8" i="11"/>
  <c r="X9" i="10"/>
  <c r="Q9" i="10"/>
  <c r="P9" i="10"/>
  <c r="U9" i="10"/>
  <c r="X8" i="10"/>
  <c r="Q8" i="10"/>
  <c r="R8" i="10"/>
  <c r="P8" i="10"/>
  <c r="X7" i="10"/>
  <c r="Q7" i="10"/>
  <c r="R7" i="10"/>
  <c r="P7" i="10"/>
  <c r="U7" i="10"/>
  <c r="B7" i="10"/>
  <c r="B8" i="10"/>
  <c r="B9" i="10"/>
  <c r="X6" i="10"/>
  <c r="Q6" i="10"/>
  <c r="R6" i="10"/>
  <c r="P6" i="10"/>
  <c r="U6" i="10"/>
  <c r="B6" i="10"/>
  <c r="S9" i="10"/>
  <c r="S6" i="10"/>
  <c r="S7" i="10"/>
  <c r="S8" i="10"/>
  <c r="U8" i="10"/>
  <c r="R9" i="10"/>
  <c r="B7" i="9"/>
  <c r="B8" i="9"/>
  <c r="B9" i="9"/>
  <c r="X7" i="9"/>
  <c r="Q7" i="9"/>
  <c r="R7" i="9"/>
  <c r="P7" i="9"/>
  <c r="U7" i="9"/>
  <c r="X9" i="9"/>
  <c r="Q9" i="9"/>
  <c r="R9" i="9"/>
  <c r="P9" i="9"/>
  <c r="U9" i="9"/>
  <c r="X8" i="9"/>
  <c r="Q8" i="9"/>
  <c r="R8" i="9"/>
  <c r="P8" i="9"/>
  <c r="X6" i="9"/>
  <c r="Q6" i="9"/>
  <c r="R6" i="9"/>
  <c r="P6" i="9"/>
  <c r="U6" i="9"/>
  <c r="B6" i="9"/>
  <c r="S8" i="9"/>
  <c r="S6" i="9"/>
  <c r="S7" i="9"/>
  <c r="U8" i="9"/>
  <c r="S9" i="9"/>
  <c r="X9" i="8"/>
  <c r="Q9" i="8"/>
  <c r="R9" i="8"/>
  <c r="P9" i="8"/>
  <c r="U9" i="8"/>
  <c r="X8" i="8"/>
  <c r="Q8" i="8"/>
  <c r="R8" i="8"/>
  <c r="P8" i="8"/>
  <c r="X7" i="8"/>
  <c r="Q7" i="8"/>
  <c r="R7" i="8"/>
  <c r="P7" i="8"/>
  <c r="U7" i="8"/>
  <c r="B7" i="8"/>
  <c r="B8" i="8"/>
  <c r="B9" i="8"/>
  <c r="X6" i="8"/>
  <c r="Q6" i="8"/>
  <c r="R6" i="8"/>
  <c r="P6" i="8"/>
  <c r="B6" i="8"/>
  <c r="S8" i="8"/>
  <c r="S6" i="8"/>
  <c r="S9" i="8"/>
  <c r="U6" i="8"/>
  <c r="S7" i="8"/>
  <c r="U8" i="8"/>
  <c r="X9" i="7"/>
  <c r="Q9" i="7"/>
  <c r="P9" i="7"/>
  <c r="U9" i="7"/>
  <c r="X8" i="7"/>
  <c r="Q8" i="7"/>
  <c r="R8" i="7"/>
  <c r="P8" i="7"/>
  <c r="X7" i="7"/>
  <c r="Q7" i="7"/>
  <c r="P7" i="7"/>
  <c r="U7" i="7"/>
  <c r="X6" i="7"/>
  <c r="Q6" i="7"/>
  <c r="R6" i="7"/>
  <c r="P6" i="7"/>
  <c r="U6" i="7"/>
  <c r="B6" i="7"/>
  <c r="B7" i="7"/>
  <c r="B8" i="7"/>
  <c r="B9" i="7"/>
  <c r="S7" i="7"/>
  <c r="S8" i="7"/>
  <c r="S9" i="7"/>
  <c r="R7" i="7"/>
  <c r="U8" i="7"/>
  <c r="R9" i="7"/>
  <c r="S6" i="7"/>
  <c r="X7" i="6"/>
  <c r="Q7" i="6"/>
  <c r="P7" i="6"/>
  <c r="U7" i="6"/>
  <c r="X6" i="6"/>
  <c r="Q6" i="6"/>
  <c r="R6" i="6"/>
  <c r="P6" i="6"/>
  <c r="B6" i="6"/>
  <c r="B7" i="6"/>
  <c r="S7" i="6"/>
  <c r="S6" i="6"/>
  <c r="U6" i="6"/>
  <c r="R7" i="6"/>
  <c r="X8" i="5"/>
  <c r="Q8" i="5"/>
  <c r="R8" i="5"/>
  <c r="P8" i="5"/>
  <c r="U8" i="5"/>
  <c r="S8" i="5"/>
  <c r="X7" i="5"/>
  <c r="Q7" i="5"/>
  <c r="R7" i="5"/>
  <c r="P7" i="5"/>
  <c r="X6" i="5"/>
  <c r="Q6" i="5"/>
  <c r="R6" i="5"/>
  <c r="P6" i="5"/>
  <c r="U6" i="5"/>
  <c r="B6" i="5"/>
  <c r="B7" i="5"/>
  <c r="B8" i="5"/>
  <c r="S7" i="5"/>
  <c r="S6" i="5"/>
  <c r="U7" i="5"/>
  <c r="X7" i="4"/>
  <c r="Q7" i="4"/>
  <c r="R7" i="4"/>
  <c r="P7" i="4"/>
  <c r="U7" i="4"/>
  <c r="B7" i="4"/>
  <c r="X6" i="4"/>
  <c r="Q6" i="4"/>
  <c r="P6" i="4"/>
  <c r="U6" i="4"/>
  <c r="B6" i="4"/>
  <c r="S6" i="4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<sst xmlns="http://schemas.openxmlformats.org/spreadsheetml/2006/main" count="837" uniqueCount="77">
  <si>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</si>
  <si>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</si>
  <si>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</si>
  <si>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</si>
  <si>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</si>
  <si>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</si>
  <si>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</si>
  <si>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</si>
  <si>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</si>
  <si>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</si>
  <si>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</si>
  <si>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</si>
  <si>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</si>
  <si>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</si>
  <si>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</si>
  <si>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</si>
  <si>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</si>
  <si>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</si>
  <si>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</si>
  <si>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</si>
  <si>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</si>
  <si>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</si>
  <si>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</si>
  <si>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</si>
  <si>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</si>
  <si>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</si>
  <si>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</si>
  <si>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</si>
  <si>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</si>
  <si>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</si>
  <si>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</si>
  <si>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</si>
  <si>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</si>
  <si>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</si>
  <si>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</si>
  <si>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</si>
  <si>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</si>
  <si>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</si>
  <si>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</si>
  <si>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</si>
  <si>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</si>
  <si>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</si>
  <si>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</si>
  <si>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</si>
  <si>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</si>
  <si>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</si>
  <si>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</si>
  <si>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</si>
  <si>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</si>
  <si>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</si>
  <si>
    <t>2015 / 11</t>
  </si>
  <si>
    <t>13 - 15 Mart 2015</t>
  </si>
  <si>
    <t>COCONUT: THE LITTLE DRAGON</t>
  </si>
  <si>
    <t>2015 / 12</t>
  </si>
  <si>
    <t>20 - 22 Mart 2015</t>
  </si>
  <si>
    <t>2015 / 13</t>
  </si>
  <si>
    <t>27 - 29 Mart 2015</t>
  </si>
  <si>
    <t>2015 / 14</t>
  </si>
  <si>
    <t>03 - 05 Nisan 2015</t>
  </si>
  <si>
    <t>COBBLER, THE</t>
  </si>
  <si>
    <t>2015 / 15</t>
  </si>
  <si>
    <t>10 - 12 Nisan 2015</t>
  </si>
  <si>
    <t>CUB</t>
  </si>
  <si>
    <t>2015 / 16</t>
  </si>
  <si>
    <t>17 - 19 Nisan 2015</t>
  </si>
  <si>
    <t>2015 / 17</t>
  </si>
  <si>
    <t>24 - 26 Nisan 2015</t>
  </si>
  <si>
    <t>BLACK SEA</t>
  </si>
  <si>
    <t>2015 / 18</t>
  </si>
  <si>
    <t>01 - 03 Mayıs 2015</t>
  </si>
  <si>
    <t>POSTHUMOUS</t>
  </si>
  <si>
    <t>2015 / 19</t>
  </si>
  <si>
    <t>08 - 10 Mayıs 2015</t>
  </si>
  <si>
    <t>IT FOLLOWS</t>
  </si>
  <si>
    <t>2015 / 20</t>
  </si>
  <si>
    <t>15 - 17 Mayıs 2015</t>
  </si>
  <si>
    <t>SUITE FRANCAISE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</si>
</sst>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75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76</v>
      </c>
      <c r="D6" s="39">
        <v>42139</v>
      </c>
      <c r="E6" s="40" t="s">
        <v>21</v>
      </c>
      <c r="F6" s="41" t="s">
        <v>28</v>
      </c>
      <c r="G6" s="42">
        <v>16</v>
      </c>
      <c r="H6" s="43">
        <v>35</v>
      </c>
      <c r="I6" s="44">
        <v>1</v>
      </c>
      <c r="J6" s="45">
        <v>7524</v>
      </c>
      <c r="K6" s="46">
        <v>599</v>
      </c>
      <c r="L6" s="45">
        <v>14395</v>
      </c>
      <c r="M6" s="46">
        <v>1073</v>
      </c>
      <c r="N6" s="45">
        <v>12427</v>
      </c>
      <c r="O6" s="46">
        <v>907</v>
      </c>
      <c r="P6" s="47">
        <f>+J6+L6+N6</f>
        <v>34346</v>
      </c>
      <c r="Q6" s="48">
        <f>K6+M6+O6</f>
        <v>2579</v>
      </c>
      <c r="R6" s="49">
        <f>Q6/H6</f>
        <v>73.685714285714283</v>
      </c>
      <c r="S6" s="50">
        <f>+P6/Q6</f>
        <v>13.31756494765413</v>
      </c>
      <c r="T6" s="51"/>
      <c r="U6" s="52" t="e">
        <f>-(T6-P6)/T6</f>
        <v>#DIV/0!</v>
      </c>
      <c r="V6" s="53">
        <v>34346</v>
      </c>
      <c r="W6" s="54">
        <v>2579</v>
      </c>
      <c r="X6" s="55">
        <f>V6/W6</f>
        <v>13.31756494765413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73</v>
      </c>
      <c r="D7" s="58">
        <v>42132</v>
      </c>
      <c r="E7" s="59" t="s">
        <v>21</v>
      </c>
      <c r="F7" s="60" t="s">
        <v>21</v>
      </c>
      <c r="G7" s="61">
        <v>27</v>
      </c>
      <c r="H7" s="62">
        <v>53</v>
      </c>
      <c r="I7" s="63">
        <v>2</v>
      </c>
      <c r="J7" s="64">
        <v>6215.5</v>
      </c>
      <c r="K7" s="65">
        <v>557</v>
      </c>
      <c r="L7" s="64">
        <v>10289</v>
      </c>
      <c r="M7" s="65">
        <v>926</v>
      </c>
      <c r="N7" s="64">
        <v>9169.5</v>
      </c>
      <c r="O7" s="65">
        <v>798</v>
      </c>
      <c r="P7" s="66">
        <f>+J7+L7+N7</f>
        <v>25674</v>
      </c>
      <c r="Q7" s="67">
        <f>K7+M7+O7</f>
        <v>2281</v>
      </c>
      <c r="R7" s="68">
        <f>Q7/H7</f>
        <v>43.037735849056602</v>
      </c>
      <c r="S7" s="69">
        <f>+P7/Q7</f>
        <v>11.255589653660675</v>
      </c>
      <c r="T7" s="70">
        <v>88333.36</v>
      </c>
      <c r="U7" s="71">
        <f t="shared" ref="U7:U8" si="1">-(T7-P7)/T7</f>
        <v>-0.70935103113931131</v>
      </c>
      <c r="V7" s="72">
        <v>176069.08</v>
      </c>
      <c r="W7" s="73">
        <v>16820</v>
      </c>
      <c r="X7" s="74">
        <f>V7/W7</f>
        <v>10.467840665873959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3</v>
      </c>
      <c r="I8" s="25">
        <v>5</v>
      </c>
      <c r="J8" s="26">
        <v>44</v>
      </c>
      <c r="K8" s="27">
        <v>6</v>
      </c>
      <c r="L8" s="26">
        <v>212</v>
      </c>
      <c r="M8" s="27">
        <v>27</v>
      </c>
      <c r="N8" s="26">
        <v>147</v>
      </c>
      <c r="O8" s="27">
        <v>18</v>
      </c>
      <c r="P8" s="28">
        <f>+J8+L8+N8</f>
        <v>403</v>
      </c>
      <c r="Q8" s="29">
        <f>K8+M8+O8</f>
        <v>51</v>
      </c>
      <c r="R8" s="30">
        <f>Q8/H8</f>
        <v>17</v>
      </c>
      <c r="S8" s="31">
        <f>+P8/Q8</f>
        <v>7.9019607843137258</v>
      </c>
      <c r="T8" s="32">
        <v>1509</v>
      </c>
      <c r="U8" s="33">
        <f t="shared" si="1"/>
        <v>-0.73293571901921806</v>
      </c>
      <c r="V8" s="34">
        <v>100732.77</v>
      </c>
      <c r="W8" s="35">
        <v>9473</v>
      </c>
      <c r="X8" s="36">
        <f>V8/W8</f>
        <v>10.6336714873852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149</v>
      </c>
      <c r="I6" s="44">
        <v>1</v>
      </c>
      <c r="J6" s="45">
        <v>23438.639999999999</v>
      </c>
      <c r="K6" s="46">
        <v>2192</v>
      </c>
      <c r="L6" s="45">
        <v>129809.64</v>
      </c>
      <c r="M6" s="46">
        <v>10990</v>
      </c>
      <c r="N6" s="45">
        <v>147791.5</v>
      </c>
      <c r="O6" s="46">
        <v>12718</v>
      </c>
      <c r="P6" s="47">
        <f>+J6+L6+N6</f>
        <v>301039.78000000003</v>
      </c>
      <c r="Q6" s="48">
        <f>K6+M6+O6</f>
        <v>25900</v>
      </c>
      <c r="R6" s="49">
        <f>Q6/H6</f>
        <v>173.82550335570471</v>
      </c>
      <c r="S6" s="50">
        <f>+P6/Q6</f>
        <v>11.623157528957529</v>
      </c>
      <c r="T6" s="51"/>
      <c r="U6" s="52"/>
      <c r="V6" s="53">
        <v>301039.78000000003</v>
      </c>
      <c r="W6" s="54">
        <v>25900</v>
      </c>
      <c r="X6" s="55">
        <f>V6/W6</f>
        <v>11.623157528957529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41</v>
      </c>
      <c r="D7" s="58">
        <v>42048</v>
      </c>
      <c r="E7" s="59" t="s">
        <v>21</v>
      </c>
      <c r="F7" s="60" t="s">
        <v>21</v>
      </c>
      <c r="G7" s="61">
        <v>13</v>
      </c>
      <c r="H7" s="62">
        <v>9</v>
      </c>
      <c r="I7" s="63">
        <v>5</v>
      </c>
      <c r="J7" s="64">
        <v>886</v>
      </c>
      <c r="K7" s="65">
        <v>185</v>
      </c>
      <c r="L7" s="64">
        <v>1291</v>
      </c>
      <c r="M7" s="65">
        <v>254</v>
      </c>
      <c r="N7" s="64">
        <v>986</v>
      </c>
      <c r="O7" s="65">
        <v>205</v>
      </c>
      <c r="P7" s="66">
        <f>+J7+L7+N7</f>
        <v>3163</v>
      </c>
      <c r="Q7" s="67">
        <f>K7+M7+O7</f>
        <v>644</v>
      </c>
      <c r="R7" s="68">
        <f>Q7/H7</f>
        <v>71.555555555555557</v>
      </c>
      <c r="S7" s="69">
        <f>+P7/Q7</f>
        <v>4.9114906832298137</v>
      </c>
      <c r="T7" s="70">
        <v>3571</v>
      </c>
      <c r="U7" s="71">
        <f>-(T7-P7)/T7</f>
        <v>-0.11425371044525343</v>
      </c>
      <c r="V7" s="72">
        <v>397261</v>
      </c>
      <c r="W7" s="73">
        <v>29243</v>
      </c>
      <c r="X7" s="74">
        <f>V7/W7</f>
        <v>13.584823718496734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3</v>
      </c>
      <c r="I8" s="63">
        <v>5</v>
      </c>
      <c r="J8" s="64">
        <v>194</v>
      </c>
      <c r="K8" s="65">
        <v>23</v>
      </c>
      <c r="L8" s="64">
        <v>341</v>
      </c>
      <c r="M8" s="65">
        <v>43</v>
      </c>
      <c r="N8" s="64">
        <v>459</v>
      </c>
      <c r="O8" s="65">
        <v>56</v>
      </c>
      <c r="P8" s="66">
        <f>+J8+L8+N8</f>
        <v>994</v>
      </c>
      <c r="Q8" s="67">
        <f>K8+M8+O8</f>
        <v>122</v>
      </c>
      <c r="R8" s="68">
        <f>Q8/H8</f>
        <v>40.666666666666664</v>
      </c>
      <c r="S8" s="69">
        <f>+P8/Q8</f>
        <v>8.1475409836065573</v>
      </c>
      <c r="T8" s="70">
        <v>1756</v>
      </c>
      <c r="U8" s="71">
        <f>-(T8-P8)/T8</f>
        <v>-0.43394077448747154</v>
      </c>
      <c r="V8" s="72">
        <v>184937.8</v>
      </c>
      <c r="W8" s="73">
        <v>18673</v>
      </c>
      <c r="X8" s="74">
        <f>V8/W8</f>
        <v>9.9040218497295562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2</v>
      </c>
      <c r="I9" s="25">
        <v>17</v>
      </c>
      <c r="J9" s="26">
        <v>0</v>
      </c>
      <c r="K9" s="27">
        <v>0</v>
      </c>
      <c r="L9" s="26">
        <v>591</v>
      </c>
      <c r="M9" s="27">
        <v>171</v>
      </c>
      <c r="N9" s="26">
        <v>361</v>
      </c>
      <c r="O9" s="27">
        <v>96</v>
      </c>
      <c r="P9" s="28">
        <f t="shared" ref="P9" si="1">+J9+L9+N9</f>
        <v>952</v>
      </c>
      <c r="Q9" s="29">
        <f t="shared" ref="Q9" si="2">K9+M9+O9</f>
        <v>267</v>
      </c>
      <c r="R9" s="30">
        <f t="shared" ref="R9" si="3">Q9/H9</f>
        <v>133.5</v>
      </c>
      <c r="S9" s="31">
        <f t="shared" ref="S9" si="4">+P9/Q9</f>
        <v>3.5655430711610485</v>
      </c>
      <c r="T9" s="32">
        <v>2349</v>
      </c>
      <c r="U9" s="33">
        <f>-(T9-P9)/T9</f>
        <v>-0.59472115793954872</v>
      </c>
      <c r="V9" s="34">
        <v>2060101.85</v>
      </c>
      <c r="W9" s="35">
        <v>196836</v>
      </c>
      <c r="X9" s="36">
        <f t="shared" ref="X9" si="5">V9/W9</f>
        <v>10.466082677965414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46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47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A6" sqref="A6:XFD9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140625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71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72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73</v>
      </c>
      <c r="D6" s="39">
        <v>42132</v>
      </c>
      <c r="E6" s="40" t="s">
        <v>21</v>
      </c>
      <c r="F6" s="41" t="s">
        <v>21</v>
      </c>
      <c r="G6" s="42">
        <v>27</v>
      </c>
      <c r="H6" s="43">
        <v>77</v>
      </c>
      <c r="I6" s="44">
        <v>1</v>
      </c>
      <c r="J6" s="45">
        <v>20952.5</v>
      </c>
      <c r="K6" s="46">
        <v>1903</v>
      </c>
      <c r="L6" s="45">
        <v>36411.360000000001</v>
      </c>
      <c r="M6" s="46">
        <v>3351</v>
      </c>
      <c r="N6" s="45">
        <v>30969.5</v>
      </c>
      <c r="O6" s="46">
        <v>2833</v>
      </c>
      <c r="P6" s="47">
        <f>+J6+L6+N6</f>
        <v>88333.36</v>
      </c>
      <c r="Q6" s="48">
        <f>K6+M6+O6</f>
        <v>8087</v>
      </c>
      <c r="R6" s="49">
        <f>Q6/H6</f>
        <v>105.02597402597402</v>
      </c>
      <c r="S6" s="50">
        <f>+P6/Q6</f>
        <v>10.922883640410536</v>
      </c>
      <c r="T6" s="51"/>
      <c r="U6" s="52"/>
      <c r="V6" s="53">
        <v>88333.36</v>
      </c>
      <c r="W6" s="54">
        <v>8087</v>
      </c>
      <c r="X6" s="55">
        <f>V6/W6</f>
        <v>10.922883640410536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70</v>
      </c>
      <c r="D7" s="58">
        <v>42125</v>
      </c>
      <c r="E7" s="59" t="s">
        <v>21</v>
      </c>
      <c r="F7" s="60" t="s">
        <v>28</v>
      </c>
      <c r="G7" s="61">
        <v>13</v>
      </c>
      <c r="H7" s="62">
        <v>10</v>
      </c>
      <c r="I7" s="63">
        <v>2</v>
      </c>
      <c r="J7" s="64">
        <v>2463.5</v>
      </c>
      <c r="K7" s="65">
        <v>155</v>
      </c>
      <c r="L7" s="64">
        <v>2874</v>
      </c>
      <c r="M7" s="65">
        <v>186</v>
      </c>
      <c r="N7" s="64">
        <v>2444</v>
      </c>
      <c r="O7" s="65">
        <v>174</v>
      </c>
      <c r="P7" s="66">
        <f>+J7+L7+N7</f>
        <v>7781.5</v>
      </c>
      <c r="Q7" s="67">
        <f>K7+M7+O7</f>
        <v>515</v>
      </c>
      <c r="R7" s="68">
        <f>Q7/H7</f>
        <v>51.5</v>
      </c>
      <c r="S7" s="69">
        <f>+P7/Q7</f>
        <v>15.109708737864077</v>
      </c>
      <c r="T7" s="70">
        <v>48893.8</v>
      </c>
      <c r="U7" s="71">
        <f>-(T7-P7)/T7</f>
        <v>-0.84084894199264526</v>
      </c>
      <c r="V7" s="72">
        <v>78666.3</v>
      </c>
      <c r="W7" s="73">
        <v>5995</v>
      </c>
      <c r="X7" s="74">
        <f>V7/W7</f>
        <v>13.121984987489576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67</v>
      </c>
      <c r="D8" s="58">
        <v>42118</v>
      </c>
      <c r="E8" s="59" t="s">
        <v>21</v>
      </c>
      <c r="F8" s="60" t="s">
        <v>21</v>
      </c>
      <c r="G8" s="61">
        <v>13</v>
      </c>
      <c r="H8" s="62">
        <v>5</v>
      </c>
      <c r="I8" s="63">
        <v>3</v>
      </c>
      <c r="J8" s="64">
        <v>1487</v>
      </c>
      <c r="K8" s="65">
        <v>91</v>
      </c>
      <c r="L8" s="64">
        <v>1329</v>
      </c>
      <c r="M8" s="65">
        <v>79</v>
      </c>
      <c r="N8" s="64">
        <v>751.5</v>
      </c>
      <c r="O8" s="65">
        <v>50</v>
      </c>
      <c r="P8" s="66">
        <f>+J8+L8+N8</f>
        <v>3567.5</v>
      </c>
      <c r="Q8" s="67">
        <f>K8+M8+O8</f>
        <v>220</v>
      </c>
      <c r="R8" s="68">
        <f>Q8/H8</f>
        <v>44</v>
      </c>
      <c r="S8" s="69">
        <f>+P8/Q8</f>
        <v>16.21590909090909</v>
      </c>
      <c r="T8" s="70">
        <v>35576</v>
      </c>
      <c r="U8" s="71">
        <f>-(T8-P8)/T8</f>
        <v>-0.89972172250955695</v>
      </c>
      <c r="V8" s="72">
        <v>173654.51</v>
      </c>
      <c r="W8" s="73">
        <v>13349</v>
      </c>
      <c r="X8" s="74">
        <f>V8/W8</f>
        <v>13.008802906584764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5</v>
      </c>
      <c r="I9" s="25">
        <v>4</v>
      </c>
      <c r="J9" s="26">
        <v>281</v>
      </c>
      <c r="K9" s="27">
        <v>33</v>
      </c>
      <c r="L9" s="26">
        <v>656</v>
      </c>
      <c r="M9" s="27">
        <v>80</v>
      </c>
      <c r="N9" s="26">
        <v>572</v>
      </c>
      <c r="O9" s="27">
        <v>68</v>
      </c>
      <c r="P9" s="28">
        <f>+J9+L9+N9</f>
        <v>1509</v>
      </c>
      <c r="Q9" s="29">
        <f>K9+M9+O9</f>
        <v>181</v>
      </c>
      <c r="R9" s="30">
        <f>Q9/H9</f>
        <v>36.200000000000003</v>
      </c>
      <c r="S9" s="31">
        <f>+P9/Q9</f>
        <v>8.3370165745856362</v>
      </c>
      <c r="T9" s="32"/>
      <c r="U9" s="33"/>
      <c r="V9" s="34">
        <v>99496.77</v>
      </c>
      <c r="W9" s="35">
        <v>9320</v>
      </c>
      <c r="X9" s="36">
        <f>V9/W9</f>
        <v>10.675619098712447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70</v>
      </c>
      <c r="D6" s="39">
        <v>42125</v>
      </c>
      <c r="E6" s="40" t="s">
        <v>21</v>
      </c>
      <c r="F6" s="41" t="s">
        <v>28</v>
      </c>
      <c r="G6" s="42">
        <v>13</v>
      </c>
      <c r="H6" s="43">
        <v>35</v>
      </c>
      <c r="I6" s="44">
        <v>1</v>
      </c>
      <c r="J6" s="45">
        <v>17295</v>
      </c>
      <c r="K6" s="46">
        <v>1262</v>
      </c>
      <c r="L6" s="45">
        <v>14749.5</v>
      </c>
      <c r="M6" s="46">
        <v>1060</v>
      </c>
      <c r="N6" s="45">
        <v>16849.3</v>
      </c>
      <c r="O6" s="46">
        <v>1200</v>
      </c>
      <c r="P6" s="47">
        <f>+J6+L6+N6</f>
        <v>48893.8</v>
      </c>
      <c r="Q6" s="48">
        <f>K6+M6+O6</f>
        <v>3522</v>
      </c>
      <c r="R6" s="49">
        <f>Q6/H6</f>
        <v>100.62857142857143</v>
      </c>
      <c r="S6" s="50">
        <f>+P6/Q6</f>
        <v>13.882396365701307</v>
      </c>
      <c r="T6" s="51"/>
      <c r="U6" s="52"/>
      <c r="V6" s="53">
        <v>48893.8</v>
      </c>
      <c r="W6" s="54">
        <v>3522</v>
      </c>
      <c r="X6" s="55">
        <f>V6/W6</f>
        <v>13.882396365701307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67</v>
      </c>
      <c r="D7" s="58">
        <v>42118</v>
      </c>
      <c r="E7" s="59" t="s">
        <v>21</v>
      </c>
      <c r="F7" s="60" t="s">
        <v>21</v>
      </c>
      <c r="G7" s="61">
        <v>13</v>
      </c>
      <c r="H7" s="62">
        <v>24</v>
      </c>
      <c r="I7" s="63">
        <v>2</v>
      </c>
      <c r="J7" s="64">
        <v>13103.5</v>
      </c>
      <c r="K7" s="65">
        <v>873</v>
      </c>
      <c r="L7" s="64">
        <v>11622.5</v>
      </c>
      <c r="M7" s="65">
        <v>760</v>
      </c>
      <c r="N7" s="64">
        <v>10850</v>
      </c>
      <c r="O7" s="65">
        <v>743</v>
      </c>
      <c r="P7" s="66">
        <f>+J7+L7+N7</f>
        <v>35576</v>
      </c>
      <c r="Q7" s="67">
        <f>K7+M7+O7</f>
        <v>2376</v>
      </c>
      <c r="R7" s="68">
        <f>Q7/H7</f>
        <v>99</v>
      </c>
      <c r="S7" s="69">
        <f>+P7/Q7</f>
        <v>14.973063973063972</v>
      </c>
      <c r="T7" s="70">
        <v>77870.5</v>
      </c>
      <c r="U7" s="71">
        <f>-(T7-P7)/T7</f>
        <v>-0.54313892937633634</v>
      </c>
      <c r="V7" s="72">
        <v>154987.9</v>
      </c>
      <c r="W7" s="73">
        <v>11920</v>
      </c>
      <c r="X7" s="74">
        <f>V7/W7</f>
        <v>13.002340604026845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4</v>
      </c>
      <c r="I8" s="25">
        <v>8</v>
      </c>
      <c r="J8" s="26">
        <v>390</v>
      </c>
      <c r="K8" s="27">
        <v>48</v>
      </c>
      <c r="L8" s="26">
        <v>624</v>
      </c>
      <c r="M8" s="27">
        <v>71</v>
      </c>
      <c r="N8" s="26">
        <v>568</v>
      </c>
      <c r="O8" s="27">
        <v>62</v>
      </c>
      <c r="P8" s="28">
        <f>+J8+L8+N8</f>
        <v>1582</v>
      </c>
      <c r="Q8" s="29">
        <f>K8+M8+O8</f>
        <v>181</v>
      </c>
      <c r="R8" s="30">
        <f>Q8/H8</f>
        <v>45.25</v>
      </c>
      <c r="S8" s="31">
        <f>+P8/Q8</f>
        <v>8.7403314917127073</v>
      </c>
      <c r="T8" s="32">
        <v>3300.5</v>
      </c>
      <c r="U8" s="33">
        <f>-(T8-P8)/T8</f>
        <v>-0.52067868504772008</v>
      </c>
      <c r="V8" s="34">
        <v>751866.67</v>
      </c>
      <c r="W8" s="35">
        <v>74229</v>
      </c>
      <c r="X8" s="36">
        <f>V8/W8</f>
        <v>10.129015209688935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67</v>
      </c>
      <c r="D6" s="39">
        <v>42118</v>
      </c>
      <c r="E6" s="40" t="s">
        <v>21</v>
      </c>
      <c r="F6" s="41" t="s">
        <v>21</v>
      </c>
      <c r="G6" s="42">
        <v>13</v>
      </c>
      <c r="H6" s="43">
        <v>40</v>
      </c>
      <c r="I6" s="44">
        <v>1</v>
      </c>
      <c r="J6" s="45">
        <v>21475</v>
      </c>
      <c r="K6" s="46">
        <v>1591</v>
      </c>
      <c r="L6" s="45">
        <v>33066.5</v>
      </c>
      <c r="M6" s="46">
        <v>2388</v>
      </c>
      <c r="N6" s="45">
        <v>23329</v>
      </c>
      <c r="O6" s="46">
        <v>1848</v>
      </c>
      <c r="P6" s="47">
        <f>+J6+L6+N6</f>
        <v>77870.5</v>
      </c>
      <c r="Q6" s="48">
        <f>K6+M6+O6</f>
        <v>5827</v>
      </c>
      <c r="R6" s="49">
        <f>Q6/H6</f>
        <v>145.67500000000001</v>
      </c>
      <c r="S6" s="50">
        <f>+P6/Q6</f>
        <v>13.363737772438647</v>
      </c>
      <c r="T6" s="51"/>
      <c r="U6" s="52"/>
      <c r="V6" s="53">
        <v>77870.5</v>
      </c>
      <c r="W6" s="54">
        <v>5827</v>
      </c>
      <c r="X6" s="55">
        <f>V6/W6</f>
        <v>13.363737772438647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8</v>
      </c>
      <c r="I7" s="63">
        <v>7</v>
      </c>
      <c r="J7" s="64">
        <v>1754.5</v>
      </c>
      <c r="K7" s="65">
        <v>183</v>
      </c>
      <c r="L7" s="64">
        <v>887.5</v>
      </c>
      <c r="M7" s="65">
        <v>93</v>
      </c>
      <c r="N7" s="64">
        <v>658.5</v>
      </c>
      <c r="O7" s="65">
        <v>67</v>
      </c>
      <c r="P7" s="66">
        <f>+J7+L7+N7</f>
        <v>3300.5</v>
      </c>
      <c r="Q7" s="67">
        <f>K7+M7+O7</f>
        <v>343</v>
      </c>
      <c r="R7" s="68">
        <f>Q7/H7</f>
        <v>42.875</v>
      </c>
      <c r="S7" s="69">
        <f>+P7/Q7</f>
        <v>9.6224489795918373</v>
      </c>
      <c r="T7" s="70">
        <v>7826.5</v>
      </c>
      <c r="U7" s="71">
        <f>-(T7-P7)/T7</f>
        <v>-0.57829170127132179</v>
      </c>
      <c r="V7" s="72">
        <v>748949.67</v>
      </c>
      <c r="W7" s="73">
        <v>73874</v>
      </c>
      <c r="X7" s="74">
        <f>V7/W7</f>
        <v>10.138203833554432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59</v>
      </c>
      <c r="D8" s="58">
        <v>42097</v>
      </c>
      <c r="E8" s="59" t="s">
        <v>21</v>
      </c>
      <c r="F8" s="60" t="s">
        <v>21</v>
      </c>
      <c r="G8" s="61">
        <v>23</v>
      </c>
      <c r="H8" s="62">
        <v>3</v>
      </c>
      <c r="I8" s="63">
        <v>4</v>
      </c>
      <c r="J8" s="64">
        <v>659</v>
      </c>
      <c r="K8" s="65">
        <v>37</v>
      </c>
      <c r="L8" s="64">
        <v>1346</v>
      </c>
      <c r="M8" s="65">
        <v>57</v>
      </c>
      <c r="N8" s="64">
        <v>827</v>
      </c>
      <c r="O8" s="65">
        <v>41</v>
      </c>
      <c r="P8" s="66">
        <f>+J8+L8+N8</f>
        <v>2832</v>
      </c>
      <c r="Q8" s="67">
        <f>K8+M8+O8</f>
        <v>135</v>
      </c>
      <c r="R8" s="68">
        <f>Q8/H8</f>
        <v>45</v>
      </c>
      <c r="S8" s="69">
        <f>+P8/Q8</f>
        <v>20.977777777777778</v>
      </c>
      <c r="T8" s="70">
        <v>10430</v>
      </c>
      <c r="U8" s="71">
        <f>-(T8-P8)/T8</f>
        <v>-0.72847555129434327</v>
      </c>
      <c r="V8" s="72">
        <v>273409.55</v>
      </c>
      <c r="W8" s="73">
        <v>20529</v>
      </c>
      <c r="X8" s="74">
        <f>V8/W8</f>
        <v>13.318210823712796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62</v>
      </c>
      <c r="D9" s="20">
        <v>42104</v>
      </c>
      <c r="E9" s="21" t="s">
        <v>21</v>
      </c>
      <c r="F9" s="22" t="s">
        <v>21</v>
      </c>
      <c r="G9" s="23">
        <v>24</v>
      </c>
      <c r="H9" s="24">
        <v>4</v>
      </c>
      <c r="I9" s="25">
        <v>3</v>
      </c>
      <c r="J9" s="26">
        <v>331</v>
      </c>
      <c r="K9" s="27">
        <v>35</v>
      </c>
      <c r="L9" s="26">
        <v>440</v>
      </c>
      <c r="M9" s="27">
        <v>47</v>
      </c>
      <c r="N9" s="26">
        <v>586</v>
      </c>
      <c r="O9" s="27">
        <v>66</v>
      </c>
      <c r="P9" s="28">
        <f>+J9+L9+N9</f>
        <v>1357</v>
      </c>
      <c r="Q9" s="29">
        <f>K9+M9+O9</f>
        <v>148</v>
      </c>
      <c r="R9" s="30">
        <f>Q9/H9</f>
        <v>37</v>
      </c>
      <c r="S9" s="31">
        <f>+P9/Q9</f>
        <v>9.1689189189189193</v>
      </c>
      <c r="T9" s="32">
        <v>5008</v>
      </c>
      <c r="U9" s="33">
        <f>-(T9-P9)/T9</f>
        <v>-0.72903354632587858</v>
      </c>
      <c r="V9" s="34">
        <v>97327.27</v>
      </c>
      <c r="W9" s="35">
        <v>9061</v>
      </c>
      <c r="X9" s="36">
        <f>V9/W9</f>
        <v>10.74133870433727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11</v>
      </c>
      <c r="I6" s="44">
        <v>3</v>
      </c>
      <c r="J6" s="45">
        <v>2852</v>
      </c>
      <c r="K6" s="46">
        <v>182</v>
      </c>
      <c r="L6" s="45">
        <v>3290.5</v>
      </c>
      <c r="M6" s="46">
        <v>209</v>
      </c>
      <c r="N6" s="45">
        <v>4287.5</v>
      </c>
      <c r="O6" s="46">
        <v>273</v>
      </c>
      <c r="P6" s="47">
        <f>+J6+L6+N6</f>
        <v>10430</v>
      </c>
      <c r="Q6" s="48">
        <f>K6+M6+O6</f>
        <v>664</v>
      </c>
      <c r="R6" s="49">
        <f>Q6/H6</f>
        <v>60.363636363636367</v>
      </c>
      <c r="S6" s="50">
        <f>+P6/Q6</f>
        <v>15.707831325301205</v>
      </c>
      <c r="T6" s="51">
        <v>66856.800000000003</v>
      </c>
      <c r="U6" s="52">
        <f>-(T6-P6)/T6</f>
        <v>-0.84399492646970842</v>
      </c>
      <c r="V6" s="53">
        <v>256501.05</v>
      </c>
      <c r="W6" s="54">
        <v>18961</v>
      </c>
      <c r="X6" s="55">
        <f>V6/W6</f>
        <v>13.527822899636094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52</v>
      </c>
      <c r="D7" s="58">
        <v>42076</v>
      </c>
      <c r="E7" s="59" t="s">
        <v>21</v>
      </c>
      <c r="F7" s="60" t="s">
        <v>21</v>
      </c>
      <c r="G7" s="61">
        <v>66</v>
      </c>
      <c r="H7" s="62">
        <v>18</v>
      </c>
      <c r="I7" s="63">
        <v>6</v>
      </c>
      <c r="J7" s="64">
        <v>979</v>
      </c>
      <c r="K7" s="65">
        <v>112</v>
      </c>
      <c r="L7" s="64">
        <v>3007.5</v>
      </c>
      <c r="M7" s="65">
        <v>299</v>
      </c>
      <c r="N7" s="64">
        <v>3840</v>
      </c>
      <c r="O7" s="65">
        <v>386</v>
      </c>
      <c r="P7" s="66">
        <f>+J7+L7+N7</f>
        <v>7826.5</v>
      </c>
      <c r="Q7" s="67">
        <f>K7+M7+O7</f>
        <v>797</v>
      </c>
      <c r="R7" s="68">
        <f>Q7/H7</f>
        <v>44.277777777777779</v>
      </c>
      <c r="S7" s="69">
        <f>+P7/Q7</f>
        <v>9.8199498117942277</v>
      </c>
      <c r="T7" s="70">
        <v>12097.5</v>
      </c>
      <c r="U7" s="71">
        <f>-(T7-P7)/T7</f>
        <v>-0.35304815044430665</v>
      </c>
      <c r="V7" s="72">
        <v>730524.17</v>
      </c>
      <c r="W7" s="73">
        <v>71915</v>
      </c>
      <c r="X7" s="74">
        <f>V7/W7</f>
        <v>10.158161301536536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62</v>
      </c>
      <c r="D8" s="20">
        <v>42104</v>
      </c>
      <c r="E8" s="21" t="s">
        <v>21</v>
      </c>
      <c r="F8" s="22" t="s">
        <v>21</v>
      </c>
      <c r="G8" s="23">
        <v>24</v>
      </c>
      <c r="H8" s="24">
        <v>12</v>
      </c>
      <c r="I8" s="25">
        <v>2</v>
      </c>
      <c r="J8" s="26">
        <v>1149</v>
      </c>
      <c r="K8" s="27">
        <v>98</v>
      </c>
      <c r="L8" s="26">
        <v>1422.5</v>
      </c>
      <c r="M8" s="27">
        <v>125</v>
      </c>
      <c r="N8" s="26">
        <v>2436.5</v>
      </c>
      <c r="O8" s="27">
        <v>205</v>
      </c>
      <c r="P8" s="28">
        <f>+J8+L8+N8</f>
        <v>5008</v>
      </c>
      <c r="Q8" s="29">
        <f>K8+M8+O8</f>
        <v>428</v>
      </c>
      <c r="R8" s="30">
        <f>Q8/H8</f>
        <v>35.666666666666664</v>
      </c>
      <c r="S8" s="31">
        <f>+P8/Q8</f>
        <v>11.700934579439252</v>
      </c>
      <c r="T8" s="32">
        <v>52811</v>
      </c>
      <c r="U8" s="33">
        <f>-(T8-P8)/T8</f>
        <v>-0.90517127113669504</v>
      </c>
      <c r="V8" s="34">
        <v>89995.77</v>
      </c>
      <c r="W8" s="35">
        <v>8359</v>
      </c>
      <c r="X8" s="36">
        <f>V8/W8</f>
        <v>10.766332097140808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60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61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37</v>
      </c>
      <c r="I6" s="44">
        <v>2</v>
      </c>
      <c r="J6" s="45">
        <v>18115.5</v>
      </c>
      <c r="K6" s="46">
        <v>1225</v>
      </c>
      <c r="L6" s="45">
        <v>26572.3</v>
      </c>
      <c r="M6" s="46">
        <v>1800</v>
      </c>
      <c r="N6" s="45">
        <v>22169</v>
      </c>
      <c r="O6" s="46">
        <v>1618</v>
      </c>
      <c r="P6" s="47">
        <f>+J6+L6+N6</f>
        <v>66856.800000000003</v>
      </c>
      <c r="Q6" s="48">
        <f>K6+M6+O6</f>
        <v>4643</v>
      </c>
      <c r="R6" s="49">
        <f>Q6/H6</f>
        <v>125.48648648648648</v>
      </c>
      <c r="S6" s="50">
        <f>+P6/Q6</f>
        <v>14.399483092827914</v>
      </c>
      <c r="T6" s="51">
        <v>88832.5</v>
      </c>
      <c r="U6" s="52">
        <f>-(T6-P6)/T6</f>
        <v>-0.24738355894520583</v>
      </c>
      <c r="V6" s="53">
        <v>219995.35</v>
      </c>
      <c r="W6" s="54">
        <v>16136</v>
      </c>
      <c r="X6" s="55">
        <f>V6/W6</f>
        <v>13.633821888943977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62</v>
      </c>
      <c r="D7" s="58">
        <v>42104</v>
      </c>
      <c r="E7" s="59" t="s">
        <v>21</v>
      </c>
      <c r="F7" s="60" t="s">
        <v>21</v>
      </c>
      <c r="G7" s="61">
        <v>24</v>
      </c>
      <c r="H7" s="62">
        <v>47</v>
      </c>
      <c r="I7" s="63">
        <v>1</v>
      </c>
      <c r="J7" s="64">
        <v>11726</v>
      </c>
      <c r="K7" s="65">
        <v>1047</v>
      </c>
      <c r="L7" s="64">
        <v>19731.5</v>
      </c>
      <c r="M7" s="65">
        <v>1757</v>
      </c>
      <c r="N7" s="64">
        <v>21353.5</v>
      </c>
      <c r="O7" s="65">
        <v>1861</v>
      </c>
      <c r="P7" s="66">
        <f>+J7+L7+N7</f>
        <v>52811</v>
      </c>
      <c r="Q7" s="67">
        <f>K7+M7+O7</f>
        <v>4665</v>
      </c>
      <c r="R7" s="68">
        <f>Q7/H7</f>
        <v>99.255319148936167</v>
      </c>
      <c r="S7" s="69">
        <f>+P7/Q7</f>
        <v>11.320685959271168</v>
      </c>
      <c r="T7" s="70"/>
      <c r="U7" s="71"/>
      <c r="V7" s="72">
        <v>52811</v>
      </c>
      <c r="W7" s="73">
        <v>4665</v>
      </c>
      <c r="X7" s="74">
        <f>V7/W7</f>
        <v>11.320685959271168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52</v>
      </c>
      <c r="D8" s="20">
        <v>42076</v>
      </c>
      <c r="E8" s="21" t="s">
        <v>21</v>
      </c>
      <c r="F8" s="22" t="s">
        <v>21</v>
      </c>
      <c r="G8" s="23">
        <v>66</v>
      </c>
      <c r="H8" s="24">
        <v>29</v>
      </c>
      <c r="I8" s="25">
        <v>5</v>
      </c>
      <c r="J8" s="26">
        <v>1766</v>
      </c>
      <c r="K8" s="27">
        <v>258</v>
      </c>
      <c r="L8" s="26">
        <v>5312.5</v>
      </c>
      <c r="M8" s="27">
        <v>547</v>
      </c>
      <c r="N8" s="26">
        <v>5019</v>
      </c>
      <c r="O8" s="27">
        <v>518</v>
      </c>
      <c r="P8" s="28">
        <f>+J8+L8+N8</f>
        <v>12097.5</v>
      </c>
      <c r="Q8" s="29">
        <f>K8+M8+O8</f>
        <v>1323</v>
      </c>
      <c r="R8" s="30">
        <f>Q8/H8</f>
        <v>45.620689655172413</v>
      </c>
      <c r="S8" s="31">
        <f>+P8/Q8</f>
        <v>9.1439909297052147</v>
      </c>
      <c r="T8" s="32">
        <v>10805</v>
      </c>
      <c r="U8" s="33">
        <f>-(T8-P8)/T8</f>
        <v>0.11962054604349838</v>
      </c>
      <c r="V8" s="34">
        <v>716071.07</v>
      </c>
      <c r="W8" s="35">
        <v>70090</v>
      </c>
      <c r="X8" s="36">
        <f>V8/W8</f>
        <v>10.216451276929661</v>
      </c>
      <c r="Y8" s="15"/>
      <c r="AA8" s="16"/>
      <c r="AB8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59</v>
      </c>
      <c r="D6" s="39">
        <v>42097</v>
      </c>
      <c r="E6" s="40" t="s">
        <v>21</v>
      </c>
      <c r="F6" s="41" t="s">
        <v>21</v>
      </c>
      <c r="G6" s="42">
        <v>23</v>
      </c>
      <c r="H6" s="43">
        <v>54</v>
      </c>
      <c r="I6" s="44">
        <v>1</v>
      </c>
      <c r="J6" s="45">
        <v>22874.5</v>
      </c>
      <c r="K6" s="46">
        <v>1599</v>
      </c>
      <c r="L6" s="45">
        <v>34715</v>
      </c>
      <c r="M6" s="46">
        <v>2422</v>
      </c>
      <c r="N6" s="45">
        <v>31243</v>
      </c>
      <c r="O6" s="46">
        <v>2214</v>
      </c>
      <c r="P6" s="47">
        <f>+J6+L6+N6</f>
        <v>88832.5</v>
      </c>
      <c r="Q6" s="48">
        <f>K6+M6+O6</f>
        <v>6235</v>
      </c>
      <c r="R6" s="49">
        <f>Q6/H6</f>
        <v>115.46296296296296</v>
      </c>
      <c r="S6" s="50">
        <f>+P6/Q6</f>
        <v>14.247393744987971</v>
      </c>
      <c r="T6" s="51"/>
      <c r="U6" s="52" t="e">
        <f>-(T6-P6)/T6</f>
        <v>#DIV/0!</v>
      </c>
      <c r="V6" s="53">
        <v>88832.5</v>
      </c>
      <c r="W6" s="54">
        <v>6235</v>
      </c>
      <c r="X6" s="55">
        <f>V6/W6</f>
        <v>14.247393744987971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52</v>
      </c>
      <c r="D7" s="20">
        <v>42076</v>
      </c>
      <c r="E7" s="21" t="s">
        <v>21</v>
      </c>
      <c r="F7" s="22" t="s">
        <v>21</v>
      </c>
      <c r="G7" s="23">
        <v>66</v>
      </c>
      <c r="H7" s="24">
        <v>40</v>
      </c>
      <c r="I7" s="25">
        <v>4</v>
      </c>
      <c r="J7" s="26">
        <v>2284</v>
      </c>
      <c r="K7" s="27">
        <v>370</v>
      </c>
      <c r="L7" s="26">
        <v>4417</v>
      </c>
      <c r="M7" s="27">
        <v>529</v>
      </c>
      <c r="N7" s="26">
        <v>4104</v>
      </c>
      <c r="O7" s="27">
        <v>418</v>
      </c>
      <c r="P7" s="28">
        <f>+J7+L7+N7</f>
        <v>10805</v>
      </c>
      <c r="Q7" s="29">
        <f>K7+M7+O7</f>
        <v>1317</v>
      </c>
      <c r="R7" s="30">
        <f>Q7/H7</f>
        <v>32.924999999999997</v>
      </c>
      <c r="S7" s="31">
        <f>+P7/Q7</f>
        <v>8.2042520880789667</v>
      </c>
      <c r="T7" s="32">
        <v>42154.92</v>
      </c>
      <c r="U7" s="33">
        <f>-(T7-P7)/T7</f>
        <v>-0.74368353682085031</v>
      </c>
      <c r="V7" s="34">
        <v>694590.7</v>
      </c>
      <c r="W7" s="35">
        <v>67363</v>
      </c>
      <c r="X7" s="36">
        <f>V7/W7</f>
        <v>10.311160429315796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83</v>
      </c>
      <c r="I6" s="44">
        <v>3</v>
      </c>
      <c r="J6" s="45">
        <v>7737</v>
      </c>
      <c r="K6" s="46">
        <v>1083</v>
      </c>
      <c r="L6" s="45">
        <v>17492.14</v>
      </c>
      <c r="M6" s="46">
        <v>1572</v>
      </c>
      <c r="N6" s="45">
        <v>16925.78</v>
      </c>
      <c r="O6" s="46">
        <v>1522</v>
      </c>
      <c r="P6" s="47">
        <f>+J6+L6+N6</f>
        <v>42154.92</v>
      </c>
      <c r="Q6" s="48">
        <f>K6+M6+O6</f>
        <v>4177</v>
      </c>
      <c r="R6" s="49">
        <f>Q6/H6</f>
        <v>50.325301204819276</v>
      </c>
      <c r="S6" s="50">
        <f>+P6/Q6</f>
        <v>10.092152262389273</v>
      </c>
      <c r="T6" s="51">
        <v>183190.58000000002</v>
      </c>
      <c r="U6" s="52">
        <f>-(T6-P6)/T6</f>
        <v>-0.76988489255288139</v>
      </c>
      <c r="V6" s="53">
        <v>656046.62</v>
      </c>
      <c r="W6" s="54">
        <v>61918</v>
      </c>
      <c r="X6" s="55">
        <f>V6/W6</f>
        <v>10.59541038147227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42</v>
      </c>
      <c r="D7" s="20">
        <v>42048</v>
      </c>
      <c r="E7" s="21" t="s">
        <v>21</v>
      </c>
      <c r="F7" s="22" t="s">
        <v>43</v>
      </c>
      <c r="G7" s="23">
        <v>41</v>
      </c>
      <c r="H7" s="24">
        <v>2</v>
      </c>
      <c r="I7" s="25">
        <v>7</v>
      </c>
      <c r="J7" s="26">
        <v>48</v>
      </c>
      <c r="K7" s="27">
        <v>6</v>
      </c>
      <c r="L7" s="26">
        <v>136</v>
      </c>
      <c r="M7" s="27">
        <v>16</v>
      </c>
      <c r="N7" s="26">
        <v>254</v>
      </c>
      <c r="O7" s="27">
        <v>30</v>
      </c>
      <c r="P7" s="28">
        <f>+J7+L7+N7</f>
        <v>438</v>
      </c>
      <c r="Q7" s="29">
        <f>K7+M7+O7</f>
        <v>52</v>
      </c>
      <c r="R7" s="30">
        <f>Q7/H7</f>
        <v>26</v>
      </c>
      <c r="S7" s="31">
        <f>+P7/Q7</f>
        <v>8.4230769230769234</v>
      </c>
      <c r="T7" s="32">
        <v>660</v>
      </c>
      <c r="U7" s="33">
        <f>-(T7-P7)/T7</f>
        <v>-0.33636363636363636</v>
      </c>
      <c r="V7" s="34">
        <v>186756.8</v>
      </c>
      <c r="W7" s="35">
        <v>18899</v>
      </c>
      <c r="X7" s="36">
        <f>V7/W7</f>
        <v>9.8818350177258054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53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54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52</v>
      </c>
      <c r="D6" s="39">
        <v>42076</v>
      </c>
      <c r="E6" s="40" t="s">
        <v>21</v>
      </c>
      <c r="F6" s="41" t="s">
        <v>21</v>
      </c>
      <c r="G6" s="42">
        <v>66</v>
      </c>
      <c r="H6" s="43">
        <v>140</v>
      </c>
      <c r="I6" s="44">
        <v>2</v>
      </c>
      <c r="J6" s="45">
        <v>19930</v>
      </c>
      <c r="K6" s="46">
        <v>2360</v>
      </c>
      <c r="L6" s="45">
        <v>78627.44</v>
      </c>
      <c r="M6" s="46">
        <v>6806</v>
      </c>
      <c r="N6" s="45">
        <v>84633.14</v>
      </c>
      <c r="O6" s="46">
        <v>7456</v>
      </c>
      <c r="P6" s="47">
        <f>+J6+L6+N6</f>
        <v>183190.58000000002</v>
      </c>
      <c r="Q6" s="48">
        <f>K6+M6+O6</f>
        <v>16622</v>
      </c>
      <c r="R6" s="49">
        <f>Q6/H6</f>
        <v>118.72857142857143</v>
      </c>
      <c r="S6" s="50">
        <f>+P6/Q6</f>
        <v>11.020971002286128</v>
      </c>
      <c r="T6" s="51">
        <v>301039.78000000003</v>
      </c>
      <c r="U6" s="52">
        <f>-(T6-P6)/T6</f>
        <v>-0.3914738444201627</v>
      </c>
      <c r="V6" s="53">
        <v>555082.53</v>
      </c>
      <c r="W6" s="54">
        <v>50325</v>
      </c>
      <c r="X6" s="55">
        <f>V6/W6</f>
        <v>11.029955886736214</v>
      </c>
      <c r="Y6" s="15"/>
      <c r="AA6" s="16"/>
      <c r="AB6" s="17"/>
    </row>
    <row r="7" spans="1:28" s="5" customFormat="1" ht="24" customHeight="1" x14ac:dyDescent="0.25">
      <c r="B7" s="56">
        <f t="shared" ref="B7:B8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3</v>
      </c>
      <c r="I7" s="63">
        <v>18</v>
      </c>
      <c r="J7" s="64">
        <v>356</v>
      </c>
      <c r="K7" s="65">
        <v>73</v>
      </c>
      <c r="L7" s="64">
        <v>482</v>
      </c>
      <c r="M7" s="65">
        <v>99</v>
      </c>
      <c r="N7" s="64">
        <v>735</v>
      </c>
      <c r="O7" s="65">
        <v>152</v>
      </c>
      <c r="P7" s="66">
        <f t="shared" ref="P7" si="1">+J7+L7+N7</f>
        <v>1573</v>
      </c>
      <c r="Q7" s="67">
        <f t="shared" ref="Q7" si="2">K7+M7+O7</f>
        <v>324</v>
      </c>
      <c r="R7" s="68">
        <f t="shared" ref="R7" si="3">Q7/H7</f>
        <v>108</v>
      </c>
      <c r="S7" s="69">
        <f t="shared" ref="S7" si="4">+P7/Q7</f>
        <v>4.8549382716049383</v>
      </c>
      <c r="T7" s="70">
        <v>952</v>
      </c>
      <c r="U7" s="71">
        <f>-(T7-P7)/T7</f>
        <v>0.65231092436974791</v>
      </c>
      <c r="V7" s="72">
        <v>2062435.85</v>
      </c>
      <c r="W7" s="73">
        <v>197363</v>
      </c>
      <c r="X7" s="74">
        <f t="shared" ref="X7" si="5">V7/W7</f>
        <v>10.449961998956239</v>
      </c>
      <c r="Y7" s="15"/>
      <c r="AA7" s="16"/>
      <c r="AB7" s="17"/>
    </row>
    <row r="8" spans="1:28" s="5" customFormat="1" ht="24" customHeight="1" thickBot="1" x14ac:dyDescent="0.3">
      <c r="B8" s="18">
        <f t="shared" si="0"/>
        <v>3</v>
      </c>
      <c r="C8" s="19" t="s">
        <v>42</v>
      </c>
      <c r="D8" s="20">
        <v>42048</v>
      </c>
      <c r="E8" s="21" t="s">
        <v>21</v>
      </c>
      <c r="F8" s="22" t="s">
        <v>43</v>
      </c>
      <c r="G8" s="23">
        <v>41</v>
      </c>
      <c r="H8" s="24">
        <v>2</v>
      </c>
      <c r="I8" s="25">
        <v>6</v>
      </c>
      <c r="J8" s="26">
        <v>92</v>
      </c>
      <c r="K8" s="27">
        <v>11</v>
      </c>
      <c r="L8" s="26">
        <v>274</v>
      </c>
      <c r="M8" s="27">
        <v>33</v>
      </c>
      <c r="N8" s="26">
        <v>294</v>
      </c>
      <c r="O8" s="27">
        <v>35</v>
      </c>
      <c r="P8" s="28">
        <f>+J8+L8+N8</f>
        <v>660</v>
      </c>
      <c r="Q8" s="29">
        <f>K8+M8+O8</f>
        <v>79</v>
      </c>
      <c r="R8" s="30">
        <f>Q8/H8</f>
        <v>39.5</v>
      </c>
      <c r="S8" s="31">
        <f>+P8/Q8</f>
        <v>8.3544303797468356</v>
      </c>
      <c r="T8" s="32">
        <v>994</v>
      </c>
      <c r="U8" s="33">
        <f>-(T8-P8)/T8</f>
        <v>-0.33601609657947684</v>
      </c>
      <c r="V8" s="34">
        <v>185892.3</v>
      </c>
      <c r="W8" s="35">
        <v>18791</v>
      </c>
      <c r="X8" s="36">
        <f>V8/W8</f>
        <v>9.892624128572189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2015_20_15-17.05</vt:lpstr>
      <vt:lpstr>2015_19_08-10.05</vt:lpstr>
      <vt:lpstr>2015_18_01-03.05</vt:lpstr>
      <vt:lpstr>2015_17_24-26.04</vt:lpstr>
      <vt:lpstr>2015_16_17-19.04</vt:lpstr>
      <vt:lpstr>2015_15_10-12.04</vt:lpstr>
      <vt:lpstr>2015_14_03-05.04</vt:lpstr>
      <vt:lpstr>2015_13_27-29.03</vt:lpstr>
      <vt:lpstr>2015_12_20-22.03</vt:lpstr>
      <vt:lpstr>2015_11_13-15.03</vt:lpstr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2015-05-18T12:28:08Z</dcterms:modified>
</cp:coreProperties>
</file>