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30" windowHeight="6105" tabRatio="767" activeTab="0"/>
  </bookViews>
  <sheets>
    <sheet name="1-3.5.2015 (hafta sonu)" sheetId="1" r:id="rId1"/>
    <sheet name="1-3.5.2015 (hafta sonu) detay" sheetId="2" r:id="rId2"/>
    <sheet name="Önceki yıllar 2014" sheetId="3" r:id="rId3"/>
    <sheet name="2015 filmleri (yeni)" sheetId="4" r:id="rId4"/>
  </sheets>
  <definedNames>
    <definedName name="_xlnm.Print_Area" localSheetId="1">'1-3.5.2015 (hafta sonu) detay'!#REF!</definedName>
  </definedNames>
  <calcPr fullCalcOnLoad="1"/>
</workbook>
</file>

<file path=xl/sharedStrings.xml><?xml version="1.0" encoding="utf-8"?>
<sst xmlns="http://schemas.openxmlformats.org/spreadsheetml/2006/main" count="2426" uniqueCount="525">
  <si>
    <t>ASTERIX ET LES VIKINGS</t>
  </si>
  <si>
    <t>ASTERİKS VİKİNGLER'E KARŞI</t>
  </si>
  <si>
    <t>Dreamworks</t>
  </si>
  <si>
    <t>KELEBEĞİN RÜYASI</t>
  </si>
  <si>
    <t xml:space="preserve"> </t>
  </si>
  <si>
    <t>Aksoy Yapım</t>
  </si>
  <si>
    <t>PİNEMA</t>
  </si>
  <si>
    <t>WARNER BROS. TÜRKİYE</t>
  </si>
  <si>
    <t>UIP TÜRKİYE</t>
  </si>
  <si>
    <t>http://www.antraktsinema.com</t>
  </si>
  <si>
    <t>MEDYAVİZYON</t>
  </si>
  <si>
    <t>Walt Disney</t>
  </si>
  <si>
    <t>Fox</t>
  </si>
  <si>
    <t>If you move the arrow at the right bottom of the page to the left, you can see more columns and you can switch to other pages on the left bottom to see related tables. Sayfanın sağ altındaki oku sola doğru hareket ettirdiğinizde diğer sütunlardaki bilgileri görebilir, gene sayfanın sol altındaki diğer sayfalara geçerek ilgili tabloları inceleyebilirsiniz.</t>
  </si>
  <si>
    <t>Warner Bros.</t>
  </si>
  <si>
    <t>BKM</t>
  </si>
  <si>
    <t>M3</t>
  </si>
  <si>
    <t>BİR</t>
  </si>
  <si>
    <t>MİR YAPIM</t>
  </si>
  <si>
    <t>ÖZEN</t>
  </si>
  <si>
    <t>CHANTIER</t>
  </si>
  <si>
    <t>YOZGAT BLUES</t>
  </si>
  <si>
    <t>Taff</t>
  </si>
  <si>
    <t>FROZEN</t>
  </si>
  <si>
    <t>KARLAR ÜLKESİ</t>
  </si>
  <si>
    <t>MARS ENTERTAINMENT</t>
  </si>
  <si>
    <t>CINE</t>
  </si>
  <si>
    <t>İTİRAZIM VAR</t>
  </si>
  <si>
    <t>FİLMARTI</t>
  </si>
  <si>
    <t>DARK TOUCH</t>
  </si>
  <si>
    <t>TELEKİNEZİ</t>
  </si>
  <si>
    <t>BALIK İLE KREKER'İN MACERALARI</t>
  </si>
  <si>
    <t>TME</t>
  </si>
  <si>
    <t>EJDERHANI NASIL EĞİTİRSİN 2</t>
  </si>
  <si>
    <t>HOW TO TRAIN YOUR DRAGON 2</t>
  </si>
  <si>
    <t>ÇAYLAKLAR ÇETESİ</t>
  </si>
  <si>
    <t>LES VACANCES DU PETIT NICOLAS</t>
  </si>
  <si>
    <t>PITIRCIK TATİLDE</t>
  </si>
  <si>
    <t>DAWN OF THE PLANET OF THE APES</t>
  </si>
  <si>
    <t>MAYMUNLAR CEHENNEMİ: ŞAFAK VAKTİ</t>
  </si>
  <si>
    <t>KHUMBA</t>
  </si>
  <si>
    <t>CESUR ZEBRA</t>
  </si>
  <si>
    <t>ROLL CAPTION</t>
  </si>
  <si>
    <t>ZAMANDA YOLCULUK</t>
  </si>
  <si>
    <t>SAVING SANTA</t>
  </si>
  <si>
    <t>THE BABADOOK</t>
  </si>
  <si>
    <t>KARABASAN</t>
  </si>
  <si>
    <t>POSTACI PAT: BİR YILDIZ DOĞUYOR</t>
  </si>
  <si>
    <t>POSTMAN PAT: THE MOVIE</t>
  </si>
  <si>
    <t>BETONDAKİ ÇATLAKLAR</t>
  </si>
  <si>
    <t>RISSE IM BETON</t>
  </si>
  <si>
    <t>AZAZİL: DÜĞÜM</t>
  </si>
  <si>
    <t>DABBE: ZEHR-İ CİN</t>
  </si>
  <si>
    <t>THE MAZE RUNNER</t>
  </si>
  <si>
    <t>LABİRENT: ÖLÜMCÜL KAÇIŞ</t>
  </si>
  <si>
    <t>SİCCİN</t>
  </si>
  <si>
    <t>PEK YAKINDA</t>
  </si>
  <si>
    <t>WINX CLUB: II MISTERO DEGLI ABISSI</t>
  </si>
  <si>
    <t>WINX CLUB: OKYANUSUN GİZEMİ</t>
  </si>
  <si>
    <t>MARS DAĞITIM</t>
  </si>
  <si>
    <t>BALIK</t>
  </si>
  <si>
    <t>KİKORİKİ</t>
  </si>
  <si>
    <t>BİRLEŞEN GÖNÜLLER</t>
  </si>
  <si>
    <t>SABİT KANCA 2</t>
  </si>
  <si>
    <t>UNUTURSAM FISILDA</t>
  </si>
  <si>
    <t>DIE BIENE MAJA: DER FILM</t>
  </si>
  <si>
    <t>ARI MAYA</t>
  </si>
  <si>
    <t>OFLU HOCA'NIN ŞİFRESİ</t>
  </si>
  <si>
    <t>SİVAS</t>
  </si>
  <si>
    <t>ON YILDA 1 İNŞAAT 2</t>
  </si>
  <si>
    <t>OLUR OLUR?</t>
  </si>
  <si>
    <t>OLUR OLUR!</t>
  </si>
  <si>
    <t>YILDIZLARARASI</t>
  </si>
  <si>
    <t>INTERSTELLAR</t>
  </si>
  <si>
    <t>ANNEMİN ŞARKISI</t>
  </si>
  <si>
    <t>DELİHA</t>
  </si>
  <si>
    <t>EVLİYA ÇELEBİ ÖLÜMSÜZLÜK SUYU</t>
  </si>
  <si>
    <t>GECE</t>
  </si>
  <si>
    <t>KARIŞIK KASET</t>
  </si>
  <si>
    <t>ÜMMU SIBYAN: ZİFİR</t>
  </si>
  <si>
    <t>ÜMMÜ SIBYAN: ZEFİR</t>
  </si>
  <si>
    <t>KUMUN TADI</t>
  </si>
  <si>
    <t>SENİ SEVİYORUM ADAMIM</t>
  </si>
  <si>
    <t>Vtr</t>
  </si>
  <si>
    <t>JOHN WICK</t>
  </si>
  <si>
    <t>PENGUINS OF MADAGASCAR</t>
  </si>
  <si>
    <t>MAGASKAR PENGUENLERİ</t>
  </si>
  <si>
    <t>HADİ İNŞALLAH</t>
  </si>
  <si>
    <t>THE CUT</t>
  </si>
  <si>
    <t>KESİK</t>
  </si>
  <si>
    <t>SESİME GEL</t>
  </si>
  <si>
    <t>ÇAKALLARLA DANS 3: SIFIR SIKINTI</t>
  </si>
  <si>
    <t>AFRICAN SAFARI</t>
  </si>
  <si>
    <t>SAFARİ MACERASI 3D</t>
  </si>
  <si>
    <t>FAKAT MÜZEYYEN BU DERİN BİR TUTKU</t>
  </si>
  <si>
    <t>JIMMY'S HALL</t>
  </si>
  <si>
    <t>ÖZGÜRLÜK DANSI</t>
  </si>
  <si>
    <t>RİMOLAR VE ZİMOLAR: KASABADA BARIŞ</t>
  </si>
  <si>
    <t>YAĞMUR: KIYAMET ÇİÇEĞİ</t>
  </si>
  <si>
    <t>EXODUS: GODS AND KINGS</t>
  </si>
  <si>
    <t>EXODUS: TANRILAR VE KRALLAR</t>
  </si>
  <si>
    <t>KIRIMLI</t>
  </si>
  <si>
    <t>¿QUIEN MATO A BAMBİ?</t>
  </si>
  <si>
    <t>SMESHARIKI: NACHALO - KIKORIKI: TEAM INVINCIBLE</t>
  </si>
  <si>
    <t>HOBBIT: BATTLE OF THE FIVE ARMIES</t>
  </si>
  <si>
    <t>HOBBIT: BEŞ ORDUNUN SAVAŞI</t>
  </si>
  <si>
    <t>D@BBE: ZEHR-İ CİN</t>
  </si>
  <si>
    <t>SAMBA</t>
  </si>
  <si>
    <t>HAYATIMIN ŞANSI</t>
  </si>
  <si>
    <t>KARDA BİR BEYAZ KUŞ</t>
  </si>
  <si>
    <t>WHITE BIRD IN A BLIZZARD</t>
  </si>
  <si>
    <t>VAY BAŞIMIZA GELENLER! 2 BUÇUK</t>
  </si>
  <si>
    <t>ÇAPKIN PROFESÖR</t>
  </si>
  <si>
    <t>THE REWRITE</t>
  </si>
  <si>
    <t>YUSUF &amp; YUSUF</t>
  </si>
  <si>
    <t>AYI PADDINGTON</t>
  </si>
  <si>
    <t>SON UMUT</t>
  </si>
  <si>
    <t>THE WATER DIVINER</t>
  </si>
  <si>
    <t>PADDINGTON</t>
  </si>
  <si>
    <t>PEACE AFTER MARRIAGE</t>
  </si>
  <si>
    <t>NİKAHTA KERAMET VAR MI?</t>
  </si>
  <si>
    <t>[REC] 4: KIYAMET GECESİ</t>
  </si>
  <si>
    <t>[REC] 4: APOCALIPSIS</t>
  </si>
  <si>
    <t>İKİ GÜN VE BİR GECE</t>
  </si>
  <si>
    <t>DEUX JOURS, UNE NUIT</t>
  </si>
  <si>
    <t>EN DUVA SATT PA EN GREN OCH FUNDERADE PA TILLVARON</t>
  </si>
  <si>
    <t>İNSANLARI SEYREDEN GÜVERCİN</t>
  </si>
  <si>
    <t>*Sorted according to Weekend Total G.B.O.. "Turkey's Weekly &amp; Weekend Market Datas" chart which is given above displays the number of admissions and box offices of the films which are released in the  stated week by Turkish distributers. The chart and the attached pages is being prepared by Antrakt Cinema Newspaper as a common acknowledgement of all Turkish distributers. Antrakt Cinema Newspaper is preparing this chart as collecting all data from distributers and organizing them. It is not permitted to multiply or to sell these data which are displayed on this chart and attachments. It is necessary to ask approval of Antrakt Cinema Newspaper in order to quote, to copy or to publish. Hafta sonu toplam hasılat sütununa göre sıralanmıştır. Yukarıdaki Turkey's Weekly &amp;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Antrakt Sinema Gazetesi'ne hazırlattırılmaktadır. Antrakt Sinema Gazetesi yukarıdaki ve ekindeki tabloları dağıtımcı firmalardan gönderilen özel bilgileri bir araya getirerek oluşturmaktadır. Yukarıdaki ve ekindeki tabloların içerdiği veriler çoğaltılamaz, satılamaz. Alıntı veya kopyalama yapılırken Antrakt Sinema Gazetesi'nden ve bağımlı olduğu Bir Film, Chantier Films, Cine Film,  İFP, M3 Film, Mars Dağıtım, Medyavizyon, Mir Yapım, Pinema, Özen Film, Roll Caption, The Moments Entertainment,  UIP Türkiye, Umut Sanat, Warner Bros. Türkiye'nin yerel ofislerinden izin alınmalıdır. Antrakt şirketlere ait verileri reklam amaçlı kullanamaz. Verilerin izinsiz alınıp değiştirilmesi, amacı dışında kullanılması halinde Antrakt'ın sorumluluğu bulunmamaktadır.</t>
  </si>
  <si>
    <t>FISH N CHIPS, BEST ENEMIES EVER</t>
  </si>
  <si>
    <t>SIMINDIS KUNDZULI</t>
  </si>
  <si>
    <t>MISIR ADASI</t>
  </si>
  <si>
    <t>THE CAPTIVE</t>
  </si>
  <si>
    <t>KAYIP ÇOCUK</t>
  </si>
  <si>
    <t>MUCİZE</t>
  </si>
  <si>
    <t>BEFORE I GO TO SLEEP</t>
  </si>
  <si>
    <t>NIGHT AT THE MUSEUM: SECRET OF THE TOMB</t>
  </si>
  <si>
    <t>MÜZEDE BİR GECE: LAHİTTEKİ SIR</t>
  </si>
  <si>
    <t>1492 Pictures</t>
  </si>
  <si>
    <t>BİR GECE</t>
  </si>
  <si>
    <t>UYUYANA KADAR</t>
  </si>
  <si>
    <t>P</t>
  </si>
  <si>
    <t>Türkiye Haftalık Bilet Satışı ve Hasılat Raporu</t>
  </si>
  <si>
    <t>CUMA</t>
  </si>
  <si>
    <t>CUMARTESİ</t>
  </si>
  <si>
    <t>PAZAR</t>
  </si>
  <si>
    <t>HAFTA SONU TOPLAM</t>
  </si>
  <si>
    <t>ÖNCEKİ HAFTA</t>
  </si>
  <si>
    <t>DEĞİŞİM</t>
  </si>
  <si>
    <t>HAFTA İÇİ GÜNLER</t>
  </si>
  <si>
    <t>HAFTALIK</t>
  </si>
  <si>
    <t>KÜMÜLATİF</t>
  </si>
  <si>
    <t>EN SON VİZYONDA OLDUĞU HAFTA</t>
  </si>
  <si>
    <t>FİLMİN ORİJİNAL ADI</t>
  </si>
  <si>
    <t>ÖNCEKİ YILIN FİLMLERİ</t>
  </si>
  <si>
    <t>DUBLAJ</t>
  </si>
  <si>
    <t>3D</t>
  </si>
  <si>
    <t>DIGITAL</t>
  </si>
  <si>
    <t>SERİ</t>
  </si>
  <si>
    <t>ANİMASYON</t>
  </si>
  <si>
    <t>YERLİ</t>
  </si>
  <si>
    <t>MPAA</t>
  </si>
  <si>
    <t>STÜDYO</t>
  </si>
  <si>
    <t>YAPIM</t>
  </si>
  <si>
    <t>İTHALAT</t>
  </si>
  <si>
    <t>FİLMİN TÜRKÇE ADI</t>
  </si>
  <si>
    <t>VİZYON TARİHİ</t>
  </si>
  <si>
    <t>DAĞITIM</t>
  </si>
  <si>
    <t>KOPYA</t>
  </si>
  <si>
    <t>ŞEHİR</t>
  </si>
  <si>
    <t>BİNA</t>
  </si>
  <si>
    <t>PERDE</t>
  </si>
  <si>
    <t>ÖNCEKİ HAFTA PERDE</t>
  </si>
  <si>
    <t>SEANS</t>
  </si>
  <si>
    <t>SEANS BAŞI BİLET</t>
  </si>
  <si>
    <t>HAFTA</t>
  </si>
  <si>
    <t>HASILAT</t>
  </si>
  <si>
    <t>BİLET SATIŞ</t>
  </si>
  <si>
    <t>ORTALAMA
BİLET ADEDİ</t>
  </si>
  <si>
    <t>ORTALAMA
BİLET FİYATI</t>
  </si>
  <si>
    <t>BİLET</t>
  </si>
  <si>
    <t>HASILAT %</t>
  </si>
  <si>
    <t>BİLET       %</t>
  </si>
  <si>
    <r>
      <t xml:space="preserve">HASILAT         </t>
    </r>
    <r>
      <rPr>
        <b/>
        <sz val="7"/>
        <color indexed="10"/>
        <rFont val="Webdings"/>
        <family val="1"/>
      </rPr>
      <t>6</t>
    </r>
  </si>
  <si>
    <t>HAFTA İÇİ BİLET                %</t>
  </si>
  <si>
    <t>HAFTA SONU BİLET              %</t>
  </si>
  <si>
    <t>YENİ</t>
  </si>
  <si>
    <t>CALINOS</t>
  </si>
  <si>
    <t>D PRODUCTIONS</t>
  </si>
  <si>
    <t>SALON</t>
  </si>
  <si>
    <r>
      <t xml:space="preserve">HASILAT </t>
    </r>
    <r>
      <rPr>
        <b/>
        <sz val="7"/>
        <color indexed="10"/>
        <rFont val="Webdings"/>
        <family val="1"/>
      </rPr>
      <t>6</t>
    </r>
  </si>
  <si>
    <t>HAFTA  TOPLAM</t>
  </si>
  <si>
    <t>2015 YILI YENİ VİZYONLARI</t>
  </si>
  <si>
    <t>2014 VE ÖNCEKİ YILLARIN FİLMLERİ</t>
  </si>
  <si>
    <t>BANA MASAL ANLATMA</t>
  </si>
  <si>
    <t>TAKEN 3</t>
  </si>
  <si>
    <t>TAKİP 3: SON KARŞILAŞMA</t>
  </si>
  <si>
    <t>ÇALSIN SAZLAR</t>
  </si>
  <si>
    <t>ÇALSIZ SAZLAR</t>
  </si>
  <si>
    <t>MAPS TO THE STAR</t>
  </si>
  <si>
    <t>YILDIZ HARİTASI</t>
  </si>
  <si>
    <t>FEHER ISTEN</t>
  </si>
  <si>
    <t>BEYAZ BANT</t>
  </si>
  <si>
    <t>WHIPLASH</t>
  </si>
  <si>
    <t>LEVIATHAN</t>
  </si>
  <si>
    <t>LEVIAFAN</t>
  </si>
  <si>
    <t>FATİH'İN FEDAİSİ KARA MURAT</t>
  </si>
  <si>
    <t>İNTİKAM PEŞİNDE</t>
  </si>
  <si>
    <t>ABLATIONS</t>
  </si>
  <si>
    <t>ÇILGIN DERSANE: ADA</t>
  </si>
  <si>
    <t>ÇILGIN DERSANE : ADA</t>
  </si>
  <si>
    <t>BIG HERO 6</t>
  </si>
  <si>
    <t>6 SÜPER KAHRAMAN</t>
  </si>
  <si>
    <t>HACKER</t>
  </si>
  <si>
    <t>BLACKHAT</t>
  </si>
  <si>
    <t>MAZLUM MUZEY</t>
  </si>
  <si>
    <t>MAZLUM KUZEY</t>
  </si>
  <si>
    <t>Alıntı veya kopyalama yapılırken Antrakt Sinema Gazetesi'nden ve bağımlı olduğu Bir Film, Chantier Films, Cine Film,  İFP, M3 Film, Mars Dağıtım, Medyavizyon, Mir Yapım, Pinema, Özen Film, Roll Caption, The Moments Entertainment,  UIP Türkiye, Umut Sanat, Warner Bros. Türkiye'nin yerel ofislerinden izin alınmalıdır. Antrakt şirketlere ait verileri reklam amaçlı kullanamaz. Verilerin izinsiz alınıp değiştirilmesi, amacı dışında kullanılması halinde Antrakt'ın sorumluluğu bulunmamaktadır.</t>
  </si>
  <si>
    <t>Gaumont</t>
  </si>
  <si>
    <t>UMUT SANAT</t>
  </si>
  <si>
    <t>SILS MARIA</t>
  </si>
  <si>
    <t>SILS MARIA: VE PERDE</t>
  </si>
  <si>
    <t>NIGHTCRAWLER</t>
  </si>
  <si>
    <t>GECE VURGUNU</t>
  </si>
  <si>
    <t>THE HUNGER GAMES: MOJKINGJAY - PART 1</t>
  </si>
  <si>
    <t>AÇLIK OYUNLARI: ALAYCI KUŞ - BÖLÜM 1</t>
  </si>
  <si>
    <t>SETEM</t>
  </si>
  <si>
    <t>IL-DAE-IL - ONE ON ONE</t>
  </si>
  <si>
    <t>BİRE BİR</t>
  </si>
  <si>
    <t>Mint</t>
  </si>
  <si>
    <t>DAS KLEINE  GESPENST</t>
  </si>
  <si>
    <t>SEVİMLİ HAYALET</t>
  </si>
  <si>
    <t>ZARAFA</t>
  </si>
  <si>
    <t>Pathe</t>
  </si>
  <si>
    <t>FACES CACHEES</t>
  </si>
  <si>
    <t>GİZLİ YÜZLER</t>
  </si>
  <si>
    <t>THE STORY OF LEO</t>
  </si>
  <si>
    <t>ASLAN KRAL'IN OĞLU LEO</t>
  </si>
  <si>
    <t>Universal</t>
  </si>
  <si>
    <t>DAİRE</t>
  </si>
  <si>
    <t>TARZAN</t>
  </si>
  <si>
    <t>THE RIGHT KIND OF WRONG</t>
  </si>
  <si>
    <t>AŞKTA YANLIŞ YOKTUR</t>
  </si>
  <si>
    <t>COMME UN CHEF</t>
  </si>
  <si>
    <t>ŞEF</t>
  </si>
  <si>
    <t>A WALK AMONG THE TOMBSTONES</t>
  </si>
  <si>
    <t>KANUNUN ÖTESİNDE</t>
  </si>
  <si>
    <t>THE DROP</t>
  </si>
  <si>
    <t>KİRLİ PARA</t>
  </si>
  <si>
    <t>IN FEAR</t>
  </si>
  <si>
    <t>KORKU YOLU</t>
  </si>
  <si>
    <t>Siyah Martı</t>
  </si>
  <si>
    <t>STAJYER MAFYA</t>
  </si>
  <si>
    <t>THE GIVER</t>
  </si>
  <si>
    <t>SEÇİLMİŞ</t>
  </si>
  <si>
    <t>Relativity</t>
  </si>
  <si>
    <t>QU'EST-CE ON A FAIT AU BON DIEU?</t>
  </si>
  <si>
    <t>SÜRPRİZ DAMATLAR</t>
  </si>
  <si>
    <t>GOOD PEOPLE</t>
  </si>
  <si>
    <t>ÖLÜMCÜL OYUN</t>
  </si>
  <si>
    <t>Sony</t>
  </si>
  <si>
    <t>Paramount</t>
  </si>
  <si>
    <t>DONKEY XOTE</t>
  </si>
  <si>
    <t>DON KİŞOT</t>
  </si>
  <si>
    <t>İFP</t>
  </si>
  <si>
    <t>BİR FİLM / TİGLON</t>
  </si>
  <si>
    <t>LET'S BE COPS</t>
  </si>
  <si>
    <t>ÇAKMA POLİSLER</t>
  </si>
  <si>
    <t>CASSE-TETE CHINOIS</t>
  </si>
  <si>
    <t>AŞK BİLMECESİ</t>
  </si>
  <si>
    <t xml:space="preserve">CATCHER: CAT CITY 2 </t>
  </si>
  <si>
    <t>KEDİLER ŞEHRİ</t>
  </si>
  <si>
    <t>PİNEMART</t>
  </si>
  <si>
    <t>LISSI UND DER WILDE KAISER</t>
  </si>
  <si>
    <t>PRENSES LISSI VE KAR ADAMI YETİ</t>
  </si>
  <si>
    <t>HORRID HENRY</t>
  </si>
  <si>
    <t>FELAKET HENRY</t>
  </si>
  <si>
    <t>GLADIATORI DI ROMA</t>
  </si>
  <si>
    <t>ACEMİ GLADYATÖR</t>
  </si>
  <si>
    <t>SARI SİYAH</t>
  </si>
  <si>
    <t>TOUS A I'QUEST: UNE AVENTURE DE LUCKY LUKE</t>
  </si>
  <si>
    <t>RET KİT: BATIYA HÜCUM</t>
  </si>
  <si>
    <t>MARCO MACACO</t>
  </si>
  <si>
    <t>KAHRAMAN MAYMUN</t>
  </si>
  <si>
    <t>Black Bear</t>
  </si>
  <si>
    <t>ARTHUR ET LES MINIMOYS</t>
  </si>
  <si>
    <t>ARTHUR VE MİNİMOYLAR</t>
  </si>
  <si>
    <t>SENDEN BANA KALAN</t>
  </si>
  <si>
    <t>GELİBOLU</t>
  </si>
  <si>
    <t>BİLET %</t>
  </si>
  <si>
    <t>MENIQUE Y EL ESPEJO MAGICO</t>
  </si>
  <si>
    <t>CESUR TOM VE SİHİRLİ AYNA</t>
  </si>
  <si>
    <t>NEDEN TARKOVSKİ OLAMIYORUM…</t>
  </si>
  <si>
    <t>NEDEN TARKOVSKİ OLAMIYORUM...</t>
  </si>
  <si>
    <t>ARAYIŞ</t>
  </si>
  <si>
    <t>THE SEARCH</t>
  </si>
  <si>
    <t>AŞK SANA BENZER</t>
  </si>
  <si>
    <t>BENİM KOMŞUM BİR MELEK</t>
  </si>
  <si>
    <t>ST. VINCENT</t>
  </si>
  <si>
    <t>ÇILGIN KAMP</t>
  </si>
  <si>
    <t>KÖSTEBEKGİLLER: PERİLİ ORMAN</t>
  </si>
  <si>
    <t>1 ÖNCEKİ</t>
  </si>
  <si>
    <t>MORTDECAI</t>
  </si>
  <si>
    <t>ÜÇKAĞITÇI MORTDECAI</t>
  </si>
  <si>
    <t>THE SEVENTH SON</t>
  </si>
  <si>
    <t>YEDİNCİ OĞUL</t>
  </si>
  <si>
    <t>MR. TURNER</t>
  </si>
  <si>
    <t>BAY TURNER</t>
  </si>
  <si>
    <t>TIMBUKTU</t>
  </si>
  <si>
    <t>YAPIŞIK KARDEŞLER</t>
  </si>
  <si>
    <t>DER 7BTE ZWERG</t>
  </si>
  <si>
    <t>7 CÜCELER</t>
  </si>
  <si>
    <t>Pervasız</t>
  </si>
  <si>
    <t>FOXCATCHER</t>
  </si>
  <si>
    <t>FOXCATCHER TAKIMI</t>
  </si>
  <si>
    <t>İÇİMDEKİ SES</t>
  </si>
  <si>
    <t>HAFTA TOPLAM</t>
  </si>
  <si>
    <t>SELMA</t>
  </si>
  <si>
    <t>ÖZGÜRLÜK YÜRÜYÜŞÜ</t>
  </si>
  <si>
    <t>FORCE MAJEURE</t>
  </si>
  <si>
    <t>TURİST</t>
  </si>
  <si>
    <t>THE SPONGEBOB MOVIE: SPONGE OUT OF WATER</t>
  </si>
  <si>
    <t>SEVİMLİ TEHLİKELİ</t>
  </si>
  <si>
    <t>JUPITER ASCENDING</t>
  </si>
  <si>
    <t>JUPİTER YÜKSELİYOR</t>
  </si>
  <si>
    <t>WILD</t>
  </si>
  <si>
    <t>YABAN</t>
  </si>
  <si>
    <t>NETEKİM KARAKOLU</t>
  </si>
  <si>
    <t>MC</t>
  </si>
  <si>
    <t>İÇİMDEKİ BALIK</t>
  </si>
  <si>
    <t>YAV HE HE</t>
  </si>
  <si>
    <t>STILL ALICE</t>
  </si>
  <si>
    <t>UNUTMA BENİ</t>
  </si>
  <si>
    <t>KOD ADI: K.O.Z.</t>
  </si>
  <si>
    <t>RIO, EU TE AMO</t>
  </si>
  <si>
    <t>SENİ SEVİYORUM ROI</t>
  </si>
  <si>
    <t>THE TRAGEDY</t>
  </si>
  <si>
    <t>KATRAN</t>
  </si>
  <si>
    <t>SÜNGERBOB VE KAREPANTOLON</t>
  </si>
  <si>
    <t>GRİNİN ELLİ TONU</t>
  </si>
  <si>
    <t>FIFTY SHADES OF GRAY</t>
  </si>
  <si>
    <t>LIFE ITSELF</t>
  </si>
  <si>
    <t>HAYATIN KENDİSİ</t>
  </si>
  <si>
    <t>MOMMY</t>
  </si>
  <si>
    <t>FABULA</t>
  </si>
  <si>
    <t>THE IMITATION GAME</t>
  </si>
  <si>
    <t>ENIGMA</t>
  </si>
  <si>
    <t>BENİ SEN ANLAT</t>
  </si>
  <si>
    <t>ALİ KUNDİLLİ</t>
  </si>
  <si>
    <t>UNBROKEN</t>
  </si>
  <si>
    <t>BOYUN EĞMEZ</t>
  </si>
  <si>
    <t>INTO THE WOODS</t>
  </si>
  <si>
    <t>SİHİRLİ ORMAN</t>
  </si>
  <si>
    <t>AMERICAN SNIPER</t>
  </si>
  <si>
    <t>KESKİN NİŞANCI</t>
  </si>
  <si>
    <t>ASTERIX ET OBELIX CONTRE CESAR</t>
  </si>
  <si>
    <t>ASTERİKS VE OBURİKS SEZAR'A KARŞI</t>
  </si>
  <si>
    <t>MANDA YUVASI</t>
  </si>
  <si>
    <t>ASTERIX: LE DOMAINE DES DIEUX</t>
  </si>
  <si>
    <t>ASTERİKS: ROMA SİTESİ</t>
  </si>
  <si>
    <t>KARAMAN'IN KOYUNU</t>
  </si>
  <si>
    <t>KRAMAN'IN KOYUNU</t>
  </si>
  <si>
    <t>ÇARŞI PAZAR</t>
  </si>
  <si>
    <t>QANLI YANVAR</t>
  </si>
  <si>
    <t>KANLI OCAK</t>
  </si>
  <si>
    <t>THEORY OF EVERYTHING</t>
  </si>
  <si>
    <t>HER ŞEYİN TEORİSİ</t>
  </si>
  <si>
    <t>8 SANİYE</t>
  </si>
  <si>
    <t>BIRDMAN OR (THE UNEXPECTED VIRTUE OF IGNORANCE</t>
  </si>
  <si>
    <t>BIRDMAN VEYA (CAHİLLİĞİN UMULMAYAN ERDEMİ)</t>
  </si>
  <si>
    <t>RELATOS SALVAJES</t>
  </si>
  <si>
    <t>ASABİYİM BEN</t>
  </si>
  <si>
    <t>El Deseo S.A.</t>
  </si>
  <si>
    <t>BİR VARMIŞ BİR YOKMUŞ</t>
  </si>
  <si>
    <t>BIG EYES</t>
  </si>
  <si>
    <t>BÜYÜK  GÖZLER</t>
  </si>
  <si>
    <t>CHAPPIE</t>
  </si>
  <si>
    <t>ÇEKMECELER</t>
  </si>
  <si>
    <t>RETOUR A ITHAQUE</t>
  </si>
  <si>
    <t>THE LAZARUS EFFECT</t>
  </si>
  <si>
    <t>LAZARUS ETKİSİ</t>
  </si>
  <si>
    <t>UZAY KUVVETLERİ 2911: MURAT KAPTAN</t>
  </si>
  <si>
    <t>YENİ DÜNYA</t>
  </si>
  <si>
    <t>YENİ  DÜNYA</t>
  </si>
  <si>
    <t>CINDERELLA</t>
  </si>
  <si>
    <t>SİNDİRELLA</t>
  </si>
  <si>
    <t>Allison</t>
  </si>
  <si>
    <t>Nickoledeon</t>
  </si>
  <si>
    <t>KAGUYAHIME NO MONOGATARI</t>
  </si>
  <si>
    <t>PRENSES KAGUYA</t>
  </si>
  <si>
    <t>ÇEKMEKÖY UNDERGROUND</t>
  </si>
  <si>
    <t>KINGSMAN: THE SECRET SERVICE</t>
  </si>
  <si>
    <t>Marc</t>
  </si>
  <si>
    <t>KINGSMAN: GİZLİ SERVİS</t>
  </si>
  <si>
    <t>DER KLEINE DRACHE KOKOSNUSS</t>
  </si>
  <si>
    <t>Caligari</t>
  </si>
  <si>
    <t>SEVİMLİ EJDERHA KOKONAT</t>
  </si>
  <si>
    <t>SELAM: BAHARA YOLCULUK</t>
  </si>
  <si>
    <t>BANA ADINI SOR</t>
  </si>
  <si>
    <t>Panaromik</t>
  </si>
  <si>
    <t>Mahzen's</t>
  </si>
  <si>
    <t>MANDIRA FİLOZOFU: İSTANBUL</t>
  </si>
  <si>
    <t>SON MEKTUP</t>
  </si>
  <si>
    <t>Sepya</t>
  </si>
  <si>
    <t>FOCUS</t>
  </si>
  <si>
    <t>FOKUS</t>
  </si>
  <si>
    <t>THE GUNMAN</t>
  </si>
  <si>
    <t>GUNMAN</t>
  </si>
  <si>
    <t>INSURGENT</t>
  </si>
  <si>
    <t>KURALSIZ</t>
  </si>
  <si>
    <t>PASOLINI</t>
  </si>
  <si>
    <t>EN CHANCE TIL</t>
  </si>
  <si>
    <t>İKİNCİ BİR ŞANS</t>
  </si>
  <si>
    <t>KOCAN KADAR KONUŞ</t>
  </si>
  <si>
    <t>BİZİM HİKAYE</t>
  </si>
  <si>
    <t>Alaaddin</t>
  </si>
  <si>
    <t>GERONIMO</t>
  </si>
  <si>
    <t>AT THE DEVIL'S DOOR</t>
  </si>
  <si>
    <t>ŞEYTANIN KAPISINDA</t>
  </si>
  <si>
    <t>İÇİMDEKİ İNSAN</t>
  </si>
  <si>
    <t>GÜVERCİN UÇUVERDİ</t>
  </si>
  <si>
    <t>DANNY COLLINS</t>
  </si>
  <si>
    <t>Big Indie</t>
  </si>
  <si>
    <t>HOME</t>
  </si>
  <si>
    <t>EVİM</t>
  </si>
  <si>
    <t>HAVANA'YA DÖNÜŞ</t>
  </si>
  <si>
    <t>AŞKOPAT</t>
  </si>
  <si>
    <t>-</t>
  </si>
  <si>
    <t>THE COBBLER</t>
  </si>
  <si>
    <t>ŞANS AYAĞIMA GELDİ</t>
  </si>
  <si>
    <t>FURIOUS 7</t>
  </si>
  <si>
    <t>HIZLI VE ÖFKELİ 7</t>
  </si>
  <si>
    <t>FİGÜRAN</t>
  </si>
  <si>
    <t>Bosphorus</t>
  </si>
  <si>
    <t>MÜNAFIK</t>
  </si>
  <si>
    <t>TEKSAS KATLİAMI</t>
  </si>
  <si>
    <t>THE TEXAS CHAIN SAW MASSACRE</t>
  </si>
  <si>
    <t>WELP</t>
  </si>
  <si>
    <t>ÖLÜM KAMPI</t>
  </si>
  <si>
    <t>THE LOFT</t>
  </si>
  <si>
    <t>Anonymous</t>
  </si>
  <si>
    <t>HAYVAN DÜŞÜ</t>
  </si>
  <si>
    <t>NAR DYRENE DROMME</t>
  </si>
  <si>
    <t>AŞK OLSUN</t>
  </si>
  <si>
    <t>Film Bahçesi</t>
  </si>
  <si>
    <t>WOMAN IN GOLD</t>
  </si>
  <si>
    <t>Origin</t>
  </si>
  <si>
    <t>ALTINLI KADIN</t>
  </si>
  <si>
    <t>THE LOVERS</t>
  </si>
  <si>
    <t>SON SAVAŞ: AŞK</t>
  </si>
  <si>
    <t>KAÇIŞ 1950</t>
  </si>
  <si>
    <t>SONSUZ BİR AŞK</t>
  </si>
  <si>
    <t>THE PYRAMID</t>
  </si>
  <si>
    <t>PİRAMİTİN LANETİ</t>
  </si>
  <si>
    <t>ROSEWATER</t>
  </si>
  <si>
    <t>Dama Medya</t>
  </si>
  <si>
    <t>MİHREZ: CİN PADİŞAHI</t>
  </si>
  <si>
    <t>SEBAHAT &amp; MELAHAT</t>
  </si>
  <si>
    <t>SHAUN THE SHEEP MOVIE</t>
  </si>
  <si>
    <t>KUZULAR FİRARDA</t>
  </si>
  <si>
    <t>Aardman</t>
  </si>
  <si>
    <t>EKSİK</t>
  </si>
  <si>
    <t>Barikat</t>
  </si>
  <si>
    <t>TEK AŞKIM</t>
  </si>
  <si>
    <t>Radius</t>
  </si>
  <si>
    <t>THE ONE I LOVE</t>
  </si>
  <si>
    <t>ANS &amp; Nulook</t>
  </si>
  <si>
    <t>DÖNÜM NOKTASI</t>
  </si>
  <si>
    <t>Ambi</t>
  </si>
  <si>
    <t>THE HUMBLING</t>
  </si>
  <si>
    <t>LA FRENCH</t>
  </si>
  <si>
    <t>KANUNUN KUVVETİ</t>
  </si>
  <si>
    <t>POLİS AKADEMİSİ: ALATURKA</t>
  </si>
  <si>
    <t>Aydın</t>
  </si>
  <si>
    <t>EJDER YUVASI</t>
  </si>
  <si>
    <t>Mili</t>
  </si>
  <si>
    <t>DRAGON NEST: WARRIORS' DAWN</t>
  </si>
  <si>
    <t>MAYMUN PRENS</t>
  </si>
  <si>
    <t>Filmdom</t>
  </si>
  <si>
    <t>POURQUOI J'AI PAS MANGE MON PERE</t>
  </si>
  <si>
    <t>ANNIE</t>
  </si>
  <si>
    <t>CAKE</t>
  </si>
  <si>
    <t>Mercy</t>
  </si>
  <si>
    <t>Cinelou</t>
  </si>
  <si>
    <t>THE SECOND BEST EXOTIC MARIGOLD HOTEL</t>
  </si>
  <si>
    <t>Blueprint</t>
  </si>
  <si>
    <t>MARIGOLD OTELİ'NDE HAYATIMIN TATİLİ 2</t>
  </si>
  <si>
    <t>BLACK SEA</t>
  </si>
  <si>
    <t>Cowboy</t>
  </si>
  <si>
    <t>KARA DENİZ</t>
  </si>
  <si>
    <t>PINOCCHIO</t>
  </si>
  <si>
    <t>New Media</t>
  </si>
  <si>
    <t>PİNOKYO</t>
  </si>
  <si>
    <t>CITIZENFOUR</t>
  </si>
  <si>
    <t>Praxis</t>
  </si>
  <si>
    <t>GECE YARISI SOKAKTA TEK BAŞINA BİR KIZ</t>
  </si>
  <si>
    <t>Logan</t>
  </si>
  <si>
    <t>LİMONATA</t>
  </si>
  <si>
    <t>ÖĞRENCİ İŞLERİ</t>
  </si>
  <si>
    <t>MNS</t>
  </si>
  <si>
    <t>Güzel İşler Sanat</t>
  </si>
  <si>
    <t>KENDİNOL</t>
  </si>
  <si>
    <t>İNTİKAM KAPANI</t>
  </si>
  <si>
    <t>EVERLY</t>
  </si>
  <si>
    <t>A GIRLS WALK HOME ALONE AT NIGHT</t>
  </si>
  <si>
    <t>1 - 3 MAYIS 2015 / 2015, 18. VİZYON HAFTASI</t>
  </si>
  <si>
    <t>EZAN</t>
  </si>
  <si>
    <t>BYFY Prodüksiyon</t>
  </si>
  <si>
    <t>AVANGERS: AGE OF ULTRON</t>
  </si>
  <si>
    <t>YENİLMEZLER: ULTRON ÇAĞI</t>
  </si>
  <si>
    <t>POSTHUMOUS</t>
  </si>
  <si>
    <t>Flying Box</t>
  </si>
  <si>
    <t>AŞKI BULUNCA</t>
  </si>
  <si>
    <t>SNEZHNAYA KOROLEVA 2. SNEZHNNY KOROL</t>
  </si>
  <si>
    <t>Wizart</t>
  </si>
  <si>
    <t>KARLAR KRALİÇESİ 2</t>
  </si>
  <si>
    <t>TEHLİKEYLE FLÖRT</t>
  </si>
  <si>
    <t>Limon</t>
  </si>
  <si>
    <t>TOZ RUHU</t>
  </si>
  <si>
    <t>Özminimalist</t>
  </si>
  <si>
    <t>THE SALT OF THE EART</t>
  </si>
  <si>
    <t>Decia</t>
  </si>
  <si>
    <t>TOPRAĞIN TUZU</t>
  </si>
  <si>
    <t>YOLUNDA A.Ş.</t>
  </si>
  <si>
    <t>Han Yapım</t>
  </si>
  <si>
    <t>Deniz Yavuz - Antrakt tarafından 4 Mayıs 2015 Pazartesi günü saat 14.50'de hazırlanmıştır.</t>
  </si>
</sst>
</file>

<file path=xl/styles.xml><?xml version="1.0" encoding="utf-8"?>
<styleSheet xmlns="http://schemas.openxmlformats.org/spreadsheetml/2006/main">
  <numFmts count="36">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_);_(* \(#,##0.00\);_(* &quot;-&quot;??_);_(@_)"/>
    <numFmt numFmtId="173" formatCode="#,##0.00\ "/>
    <numFmt numFmtId="174" formatCode="#,##0\ "/>
    <numFmt numFmtId="175" formatCode="dd/mm/yy"/>
    <numFmt numFmtId="176" formatCode="#,##0.00\ \ "/>
    <numFmt numFmtId="177" formatCode="0\ %\ "/>
    <numFmt numFmtId="178" formatCode="dd/mm/yy;@"/>
    <numFmt numFmtId="179" formatCode="[$-F400]h:mm:ss\ AM/PM"/>
    <numFmt numFmtId="180" formatCode="&quot;Evet&quot;;&quot;Evet&quot;;&quot;Hayır&quot;"/>
    <numFmt numFmtId="181" formatCode="&quot;Doğru&quot;;&quot;Doğru&quot;;&quot;Yanlış&quot;"/>
    <numFmt numFmtId="182" formatCode="&quot;Açık&quot;;&quot;Açık&quot;;&quot;Kapalı&quot;"/>
    <numFmt numFmtId="183" formatCode="[$¥€-2]\ #,##0.00_);[Red]\([$€-2]\ #,##0.00\)"/>
    <numFmt numFmtId="184" formatCode="#,##0.00\ &quot;TL&quot;"/>
    <numFmt numFmtId="185" formatCode="###\ ##\ ##"/>
    <numFmt numFmtId="186" formatCode="\(###\)"/>
    <numFmt numFmtId="187" formatCode="\(###\ ##\ ##\)"/>
    <numFmt numFmtId="188" formatCode="#,##0.0;[Red]#,##0.0"/>
    <numFmt numFmtId="189" formatCode="#,##0;[Red]#,##0"/>
    <numFmt numFmtId="190" formatCode="mmm/yyyy"/>
    <numFmt numFmtId="191" formatCode="#,##0.00\ [$₺-41F]"/>
  </numFmts>
  <fonts count="90">
    <font>
      <sz val="10"/>
      <name val="Arial"/>
      <family val="0"/>
    </font>
    <font>
      <sz val="8"/>
      <name val="Arial"/>
      <family val="2"/>
    </font>
    <font>
      <u val="single"/>
      <sz val="10"/>
      <color indexed="12"/>
      <name val="Arial"/>
      <family val="2"/>
    </font>
    <font>
      <u val="single"/>
      <sz val="10"/>
      <color indexed="36"/>
      <name val="Arial"/>
      <family val="2"/>
    </font>
    <font>
      <sz val="7"/>
      <name val="Arial"/>
      <family val="2"/>
    </font>
    <font>
      <u val="single"/>
      <sz val="8"/>
      <name val="Arial"/>
      <family val="2"/>
    </font>
    <font>
      <b/>
      <sz val="7"/>
      <name val="Arial"/>
      <family val="2"/>
    </font>
    <font>
      <b/>
      <sz val="7"/>
      <name val="Verdana"/>
      <family val="2"/>
    </font>
    <font>
      <sz val="7"/>
      <name val="Verdana"/>
      <family val="2"/>
    </font>
    <font>
      <sz val="7"/>
      <name val="Calibri"/>
      <family val="2"/>
    </font>
    <font>
      <sz val="11"/>
      <color indexed="8"/>
      <name val="Calibri"/>
      <family val="2"/>
    </font>
    <font>
      <b/>
      <sz val="8"/>
      <name val="Corbel"/>
      <family val="2"/>
    </font>
    <font>
      <b/>
      <u val="single"/>
      <sz val="8"/>
      <name val="Corbel"/>
      <family val="2"/>
    </font>
    <font>
      <b/>
      <sz val="5"/>
      <name val="Corbel"/>
      <family val="2"/>
    </font>
    <font>
      <b/>
      <sz val="5"/>
      <name val="Arial"/>
      <family val="2"/>
    </font>
    <font>
      <sz val="5"/>
      <name val="Arial"/>
      <family val="2"/>
    </font>
    <font>
      <b/>
      <sz val="7"/>
      <color indexed="10"/>
      <name val="Webdings"/>
      <family val="1"/>
    </font>
    <font>
      <i/>
      <sz val="7"/>
      <name val="Corbel"/>
      <family val="2"/>
    </font>
    <font>
      <b/>
      <sz val="7"/>
      <name val="Calibri"/>
      <family val="2"/>
    </font>
    <font>
      <i/>
      <sz val="5"/>
      <name val="Arial"/>
      <family val="2"/>
    </font>
    <font>
      <sz val="10"/>
      <name val="Verdana"/>
      <family val="2"/>
    </font>
    <font>
      <sz val="11"/>
      <color indexed="9"/>
      <name val="Calibri"/>
      <family val="2"/>
    </font>
    <font>
      <i/>
      <sz val="11"/>
      <color indexed="23"/>
      <name val="Calibri"/>
      <family val="2"/>
    </font>
    <font>
      <b/>
      <sz val="18"/>
      <color indexed="62"/>
      <name val="Cambria"/>
      <family val="2"/>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14"/>
      <name val="Calibri"/>
      <family val="2"/>
    </font>
    <font>
      <sz val="11"/>
      <color indexed="60"/>
      <name val="Calibri"/>
      <family val="2"/>
    </font>
    <font>
      <b/>
      <sz val="11"/>
      <color indexed="8"/>
      <name val="Calibri"/>
      <family val="2"/>
    </font>
    <font>
      <sz val="11"/>
      <color indexed="10"/>
      <name val="Calibri"/>
      <family val="2"/>
    </font>
    <font>
      <b/>
      <sz val="7"/>
      <color indexed="23"/>
      <name val="Wingdings 2"/>
      <family val="1"/>
    </font>
    <font>
      <b/>
      <sz val="8"/>
      <name val="Calibri"/>
      <family val="2"/>
    </font>
    <font>
      <sz val="10"/>
      <color indexed="9"/>
      <name val="Calibri"/>
      <family val="2"/>
    </font>
    <font>
      <b/>
      <sz val="8"/>
      <color indexed="10"/>
      <name val="Corbel"/>
      <family val="2"/>
    </font>
    <font>
      <sz val="7"/>
      <color indexed="9"/>
      <name val="Calibri"/>
      <family val="2"/>
    </font>
    <font>
      <b/>
      <sz val="7"/>
      <color indexed="9"/>
      <name val="Calibri"/>
      <family val="2"/>
    </font>
    <font>
      <sz val="7"/>
      <color indexed="23"/>
      <name val="Calibri"/>
      <family val="2"/>
    </font>
    <font>
      <b/>
      <sz val="7"/>
      <color indexed="23"/>
      <name val="Calibri"/>
      <family val="2"/>
    </font>
    <font>
      <b/>
      <sz val="7"/>
      <color indexed="57"/>
      <name val="Calibri"/>
      <family val="2"/>
    </font>
    <font>
      <sz val="7"/>
      <color indexed="19"/>
      <name val="Arial"/>
      <family val="2"/>
    </font>
    <font>
      <sz val="7"/>
      <color indexed="19"/>
      <name val="Calibri"/>
      <family val="2"/>
    </font>
    <font>
      <b/>
      <sz val="6"/>
      <name val="Calibri"/>
      <family val="2"/>
    </font>
    <font>
      <sz val="6"/>
      <name val="Calibri"/>
      <family val="2"/>
    </font>
    <font>
      <sz val="8"/>
      <name val="Calibri"/>
      <family val="2"/>
    </font>
    <font>
      <b/>
      <sz val="10"/>
      <name val="Calibri"/>
      <family val="2"/>
    </font>
    <font>
      <sz val="10"/>
      <name val="Calibri"/>
      <family val="2"/>
    </font>
    <font>
      <sz val="8"/>
      <color indexed="23"/>
      <name val="Calibri"/>
      <family val="2"/>
    </font>
    <font>
      <b/>
      <sz val="8"/>
      <color indexed="23"/>
      <name val="Calibri"/>
      <family val="2"/>
    </font>
    <font>
      <sz val="7"/>
      <color indexed="57"/>
      <name val="Calibri"/>
      <family val="2"/>
    </font>
    <font>
      <b/>
      <i/>
      <sz val="5"/>
      <name val="Calibri"/>
      <family val="2"/>
    </font>
    <font>
      <b/>
      <sz val="9"/>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7"/>
      <color theme="1" tint="0.34999001026153564"/>
      <name val="Wingdings 2"/>
      <family val="1"/>
    </font>
    <font>
      <sz val="10"/>
      <color theme="0"/>
      <name val="Calibri"/>
      <family val="2"/>
    </font>
    <font>
      <b/>
      <sz val="8"/>
      <color rgb="FFFF0000"/>
      <name val="Corbel"/>
      <family val="2"/>
    </font>
    <font>
      <sz val="7"/>
      <color theme="0"/>
      <name val="Calibri"/>
      <family val="2"/>
    </font>
    <font>
      <b/>
      <sz val="7"/>
      <color theme="0"/>
      <name val="Calibri"/>
      <family val="2"/>
    </font>
    <font>
      <sz val="7"/>
      <color theme="1" tint="0.34999001026153564"/>
      <name val="Calibri"/>
      <family val="2"/>
    </font>
    <font>
      <b/>
      <sz val="7"/>
      <color theme="1" tint="0.34999001026153564"/>
      <name val="Calibri"/>
      <family val="2"/>
    </font>
    <font>
      <b/>
      <sz val="7"/>
      <color theme="8" tint="-0.4999699890613556"/>
      <name val="Calibri"/>
      <family val="2"/>
    </font>
    <font>
      <sz val="7"/>
      <color theme="5" tint="-0.4999699890613556"/>
      <name val="Arial"/>
      <family val="2"/>
    </font>
    <font>
      <sz val="7"/>
      <color theme="5" tint="-0.4999699890613556"/>
      <name val="Calibri"/>
      <family val="2"/>
    </font>
    <font>
      <sz val="8"/>
      <color theme="1" tint="0.34999001026153564"/>
      <name val="Calibri"/>
      <family val="2"/>
    </font>
    <font>
      <b/>
      <sz val="8"/>
      <color theme="1" tint="0.34999001026153564"/>
      <name val="Calibri"/>
      <family val="2"/>
    </font>
    <font>
      <sz val="7"/>
      <color theme="5" tint="-0.24997000396251678"/>
      <name val="Calibri"/>
      <family val="2"/>
    </font>
    <font>
      <sz val="7"/>
      <color theme="8" tint="-0.4999699890613556"/>
      <name val="Calibri"/>
      <family val="2"/>
    </font>
    <font>
      <sz val="7"/>
      <color theme="1" tint="0.49998000264167786"/>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00B050"/>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theme="0"/>
        <bgColor indexed="64"/>
      </patternFill>
    </fill>
    <fill>
      <patternFill patternType="solid">
        <fgColor theme="1" tint="0.49998000264167786"/>
        <bgColor indexed="64"/>
      </patternFill>
    </fill>
    <fill>
      <patternFill patternType="solid">
        <fgColor theme="2" tint="-0.09996999800205231"/>
        <bgColor indexed="64"/>
      </patternFill>
    </fill>
    <fill>
      <patternFill patternType="solid">
        <fgColor theme="0" tint="-0.4999699890613556"/>
        <bgColor indexed="64"/>
      </patternFill>
    </fill>
  </fills>
  <borders count="24">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theme="0" tint="-0.24993999302387238"/>
      </left>
      <right style="thin">
        <color theme="0" tint="-0.24993999302387238"/>
      </right>
      <top style="thin">
        <color theme="0" tint="-0.24993999302387238"/>
      </top>
      <bottom style="thin">
        <color theme="0" tint="-0.24993999302387238"/>
      </bottom>
    </border>
    <border>
      <left>
        <color indexed="63"/>
      </left>
      <right>
        <color indexed="63"/>
      </right>
      <top style="thin">
        <color theme="4"/>
      </top>
      <bottom style="double">
        <color theme="4"/>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color indexed="63"/>
      </right>
      <top>
        <color indexed="63"/>
      </top>
      <bottom style="thin">
        <color theme="0" tint="-0.3499799966812134"/>
      </bottom>
    </border>
    <border>
      <left style="thin">
        <color theme="0" tint="-0.3499799966812134"/>
      </left>
      <right>
        <color indexed="63"/>
      </right>
      <top style="thin">
        <color theme="0" tint="-0.3499799966812134"/>
      </top>
      <bottom style="thin">
        <color theme="0" tint="-0.3499799966812134"/>
      </bottom>
    </border>
    <border>
      <left style="thin">
        <color theme="0" tint="-0.3499799966812134"/>
      </left>
      <right style="thin">
        <color theme="0" tint="-0.3499799966812134"/>
      </right>
      <top style="thin">
        <color theme="0" tint="-0.3499799966812134"/>
      </top>
      <bottom>
        <color indexed="63"/>
      </bottom>
    </border>
    <border>
      <left style="thin">
        <color theme="0" tint="-0.3499799966812134"/>
      </left>
      <right style="thin">
        <color theme="0" tint="-0.3499799966812134"/>
      </right>
      <top>
        <color indexed="63"/>
      </top>
      <bottom style="thin">
        <color theme="0" tint="-0.3499799966812134"/>
      </bottom>
    </border>
    <border>
      <left style="thin">
        <color theme="0" tint="-0.3499799966812134"/>
      </left>
      <right style="thin">
        <color theme="0" tint="-0.3499799966812134"/>
      </right>
      <top style="thin">
        <color theme="0" tint="-0.3499799966812134"/>
      </top>
      <bottom style="thin"/>
    </border>
    <border>
      <left>
        <color indexed="63"/>
      </left>
      <right>
        <color indexed="63"/>
      </right>
      <top style="thin">
        <color theme="0" tint="-0.3499799966812134"/>
      </top>
      <bottom style="thin">
        <color theme="0" tint="-0.3499799966812134"/>
      </bottom>
    </border>
    <border>
      <left>
        <color indexed="63"/>
      </left>
      <right style="thin">
        <color theme="0" tint="-0.3499799966812134"/>
      </right>
      <top style="thin">
        <color theme="0" tint="-0.3499799966812134"/>
      </top>
      <bottom style="thin">
        <color theme="0" tint="-0.3499799966812134"/>
      </bottom>
    </border>
    <border>
      <left>
        <color indexed="63"/>
      </left>
      <right>
        <color indexed="63"/>
      </right>
      <top>
        <color indexed="63"/>
      </top>
      <bottom style="thin">
        <color theme="0" tint="-0.3499799966812134"/>
      </bottom>
    </border>
    <border>
      <left>
        <color indexed="63"/>
      </left>
      <right style="thin">
        <color theme="0" tint="-0.3499799966812134"/>
      </right>
      <top>
        <color indexed="63"/>
      </top>
      <bottom style="thin">
        <color theme="0" tint="-0.3499799966812134"/>
      </bottom>
    </border>
    <border>
      <left style="thin">
        <color theme="0" tint="-0.3499799966812134"/>
      </left>
      <right>
        <color indexed="63"/>
      </right>
      <top style="thin">
        <color theme="0" tint="-0.3499799966812134"/>
      </top>
      <bottom>
        <color indexed="63"/>
      </bottom>
    </border>
    <border>
      <left>
        <color indexed="63"/>
      </left>
      <right style="thin">
        <color theme="0" tint="-0.3499799966812134"/>
      </right>
      <top style="thin">
        <color theme="0" tint="-0.3499799966812134"/>
      </top>
      <bottom>
        <color indexed="63"/>
      </bottom>
    </border>
    <border>
      <left>
        <color indexed="63"/>
      </left>
      <right>
        <color indexed="63"/>
      </right>
      <top style="thin">
        <color theme="0" tint="-0.3499799966812134"/>
      </top>
      <bottom>
        <color indexed="63"/>
      </bottom>
    </border>
  </borders>
  <cellStyleXfs count="9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0" borderId="0">
      <alignment/>
      <protection/>
    </xf>
    <xf numFmtId="0" fontId="20" fillId="0" borderId="0">
      <alignment/>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1" applyNumberFormat="0" applyFill="0" applyAlignment="0" applyProtection="0"/>
    <xf numFmtId="0" fontId="63" fillId="0" borderId="2" applyNumberFormat="0" applyFill="0" applyAlignment="0" applyProtection="0"/>
    <xf numFmtId="0" fontId="64" fillId="0" borderId="3" applyNumberFormat="0" applyFill="0" applyAlignment="0" applyProtection="0"/>
    <xf numFmtId="0" fontId="65" fillId="0" borderId="4" applyNumberFormat="0" applyFill="0" applyAlignment="0" applyProtection="0"/>
    <xf numFmtId="0" fontId="6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2" fontId="10" fillId="0" borderId="0" applyFont="0" applyFill="0" applyBorder="0" applyAlignment="0" applyProtection="0"/>
    <xf numFmtId="0" fontId="66" fillId="20" borderId="5" applyNumberFormat="0" applyAlignment="0" applyProtection="0"/>
    <xf numFmtId="0" fontId="67" fillId="21" borderId="6" applyNumberFormat="0" applyAlignment="0" applyProtection="0"/>
    <xf numFmtId="0" fontId="68" fillId="20" borderId="6" applyNumberFormat="0" applyAlignment="0" applyProtection="0"/>
    <xf numFmtId="0" fontId="69" fillId="22" borderId="7" applyNumberFormat="0" applyAlignment="0" applyProtection="0"/>
    <xf numFmtId="0" fontId="70" fillId="23" borderId="0" applyNumberFormat="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71" fillId="2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0" fillId="0" borderId="0">
      <alignment/>
      <protection/>
    </xf>
    <xf numFmtId="0" fontId="0" fillId="25" borderId="8" applyNumberFormat="0" applyFont="0" applyAlignment="0" applyProtection="0"/>
    <xf numFmtId="0" fontId="72" fillId="26" borderId="0" applyNumberFormat="0" applyBorder="0" applyAlignment="0" applyProtection="0"/>
    <xf numFmtId="0" fontId="69" fillId="27" borderId="9">
      <alignment horizontal="center" vertical="center"/>
      <protection/>
    </xf>
    <xf numFmtId="44" fontId="0" fillId="0" borderId="0" applyFont="0" applyFill="0" applyBorder="0" applyAlignment="0" applyProtection="0"/>
    <xf numFmtId="42" fontId="0" fillId="0" borderId="0" applyFont="0" applyFill="0" applyBorder="0" applyAlignment="0" applyProtection="0"/>
    <xf numFmtId="0" fontId="73" fillId="0" borderId="10" applyNumberFormat="0" applyFill="0" applyAlignment="0" applyProtection="0"/>
    <xf numFmtId="0" fontId="74"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59" fillId="28" borderId="0" applyNumberFormat="0" applyBorder="0" applyAlignment="0" applyProtection="0"/>
    <xf numFmtId="0" fontId="59" fillId="29" borderId="0" applyNumberFormat="0" applyBorder="0" applyAlignment="0" applyProtection="0"/>
    <xf numFmtId="0" fontId="59" fillId="30" borderId="0" applyNumberFormat="0" applyBorder="0" applyAlignment="0" applyProtection="0"/>
    <xf numFmtId="0" fontId="59" fillId="31" borderId="0" applyNumberFormat="0" applyBorder="0" applyAlignment="0" applyProtection="0"/>
    <xf numFmtId="0" fontId="59" fillId="32" borderId="0" applyNumberFormat="0" applyBorder="0" applyAlignment="0" applyProtection="0"/>
    <xf numFmtId="0" fontId="59" fillId="33"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276">
    <xf numFmtId="0" fontId="0" fillId="0" borderId="0" xfId="0" applyAlignment="1">
      <alignment/>
    </xf>
    <xf numFmtId="0" fontId="1" fillId="34" borderId="0" xfId="0" applyFont="1" applyFill="1" applyBorder="1" applyAlignment="1" applyProtection="1">
      <alignment vertical="center"/>
      <protection/>
    </xf>
    <xf numFmtId="175" fontId="9" fillId="34" borderId="0" xfId="0" applyNumberFormat="1" applyFont="1" applyFill="1" applyBorder="1" applyAlignment="1" applyProtection="1">
      <alignment horizontal="center" vertical="center"/>
      <protection/>
    </xf>
    <xf numFmtId="0" fontId="4" fillId="34" borderId="0" xfId="0" applyFont="1" applyFill="1" applyBorder="1" applyAlignment="1" applyProtection="1">
      <alignment horizontal="left" vertical="center"/>
      <protection/>
    </xf>
    <xf numFmtId="0" fontId="4" fillId="34" borderId="0" xfId="0" applyFont="1" applyFill="1" applyBorder="1" applyAlignment="1" applyProtection="1">
      <alignment horizontal="right" vertical="center"/>
      <protection/>
    </xf>
    <xf numFmtId="0" fontId="4" fillId="34" borderId="0" xfId="0" applyFont="1" applyFill="1" applyBorder="1" applyAlignment="1" applyProtection="1">
      <alignment vertical="center"/>
      <protection/>
    </xf>
    <xf numFmtId="4" fontId="4" fillId="34" borderId="0" xfId="0" applyNumberFormat="1" applyFont="1" applyFill="1" applyBorder="1" applyAlignment="1" applyProtection="1">
      <alignment horizontal="right" vertical="center"/>
      <protection/>
    </xf>
    <xf numFmtId="3" fontId="4" fillId="34" borderId="0" xfId="0" applyNumberFormat="1" applyFont="1" applyFill="1" applyBorder="1" applyAlignment="1" applyProtection="1">
      <alignment horizontal="right" vertical="center"/>
      <protection/>
    </xf>
    <xf numFmtId="4" fontId="6" fillId="34" borderId="0" xfId="0" applyNumberFormat="1" applyFont="1" applyFill="1" applyBorder="1" applyAlignment="1" applyProtection="1">
      <alignment horizontal="right" vertical="center"/>
      <protection/>
    </xf>
    <xf numFmtId="3" fontId="6" fillId="34" borderId="0" xfId="0" applyNumberFormat="1" applyFont="1" applyFill="1" applyBorder="1" applyAlignment="1" applyProtection="1">
      <alignment horizontal="right" vertical="center"/>
      <protection/>
    </xf>
    <xf numFmtId="4" fontId="7" fillId="34" borderId="0" xfId="0" applyNumberFormat="1" applyFont="1" applyFill="1" applyBorder="1" applyAlignment="1" applyProtection="1">
      <alignment horizontal="right" vertical="center"/>
      <protection/>
    </xf>
    <xf numFmtId="3" fontId="7" fillId="34" borderId="0" xfId="0" applyNumberFormat="1" applyFont="1" applyFill="1" applyBorder="1" applyAlignment="1" applyProtection="1">
      <alignment horizontal="right" vertical="center"/>
      <protection/>
    </xf>
    <xf numFmtId="3" fontId="8" fillId="34" borderId="0" xfId="0" applyNumberFormat="1" applyFont="1" applyFill="1" applyBorder="1" applyAlignment="1" applyProtection="1">
      <alignment horizontal="right" vertical="center"/>
      <protection/>
    </xf>
    <xf numFmtId="4" fontId="8" fillId="34" borderId="0" xfId="0" applyNumberFormat="1" applyFont="1" applyFill="1" applyBorder="1" applyAlignment="1" applyProtection="1">
      <alignment horizontal="right" vertical="center"/>
      <protection/>
    </xf>
    <xf numFmtId="177" fontId="8" fillId="34" borderId="0" xfId="0" applyNumberFormat="1" applyFont="1" applyFill="1" applyBorder="1" applyAlignment="1" applyProtection="1">
      <alignment horizontal="right" vertical="center"/>
      <protection/>
    </xf>
    <xf numFmtId="177" fontId="4" fillId="34" borderId="0" xfId="0" applyNumberFormat="1" applyFont="1" applyFill="1" applyBorder="1" applyAlignment="1" applyProtection="1">
      <alignment horizontal="right" vertical="center"/>
      <protection/>
    </xf>
    <xf numFmtId="0" fontId="6" fillId="34" borderId="0" xfId="0" applyFont="1" applyFill="1" applyBorder="1" applyAlignment="1" applyProtection="1">
      <alignment horizontal="right" vertical="center"/>
      <protection/>
    </xf>
    <xf numFmtId="0" fontId="9" fillId="34" borderId="0" xfId="0" applyFont="1" applyFill="1" applyBorder="1" applyAlignment="1">
      <alignment/>
    </xf>
    <xf numFmtId="0" fontId="75" fillId="35" borderId="11" xfId="0" applyNumberFormat="1" applyFont="1" applyFill="1" applyBorder="1" applyAlignment="1" applyProtection="1">
      <alignment horizontal="center" vertical="center"/>
      <protection/>
    </xf>
    <xf numFmtId="0" fontId="9" fillId="35" borderId="0" xfId="0" applyFont="1" applyFill="1" applyBorder="1" applyAlignment="1" applyProtection="1">
      <alignment horizontal="left" vertical="center"/>
      <protection/>
    </xf>
    <xf numFmtId="0" fontId="38" fillId="35" borderId="0" xfId="0" applyFont="1" applyFill="1" applyBorder="1" applyAlignment="1" applyProtection="1">
      <alignment horizontal="right" vertical="center" wrapText="1"/>
      <protection locked="0"/>
    </xf>
    <xf numFmtId="0" fontId="76" fillId="35" borderId="0" xfId="0" applyFont="1" applyFill="1" applyAlignment="1">
      <alignment vertical="center"/>
    </xf>
    <xf numFmtId="0" fontId="76" fillId="35" borderId="0" xfId="0" applyFont="1" applyFill="1" applyAlignment="1">
      <alignment horizontal="center" vertical="center"/>
    </xf>
    <xf numFmtId="0" fontId="0" fillId="35" borderId="0" xfId="0" applyNumberFormat="1" applyFont="1" applyFill="1" applyAlignment="1">
      <alignment vertical="center"/>
    </xf>
    <xf numFmtId="0" fontId="0" fillId="35" borderId="0" xfId="0" applyNumberFormat="1" applyFont="1" applyFill="1" applyAlignment="1">
      <alignment horizontal="center" vertical="center"/>
    </xf>
    <xf numFmtId="0" fontId="0" fillId="35" borderId="0" xfId="0" applyNumberFormat="1" applyFill="1" applyAlignment="1">
      <alignment horizontal="center" vertical="center"/>
    </xf>
    <xf numFmtId="0" fontId="0" fillId="35" borderId="0" xfId="0" applyFill="1" applyAlignment="1">
      <alignment horizontal="center" vertical="center"/>
    </xf>
    <xf numFmtId="0" fontId="77" fillId="35" borderId="0" xfId="0" applyFont="1" applyFill="1" applyBorder="1" applyAlignment="1" applyProtection="1">
      <alignment horizontal="center" vertical="center"/>
      <protection locked="0"/>
    </xf>
    <xf numFmtId="1" fontId="12" fillId="35" borderId="0" xfId="59" applyNumberFormat="1" applyFont="1" applyFill="1" applyBorder="1" applyAlignment="1" applyProtection="1">
      <alignment horizontal="center" vertical="center"/>
      <protection locked="0"/>
    </xf>
    <xf numFmtId="0" fontId="11" fillId="35" borderId="0" xfId="0" applyFont="1" applyFill="1" applyBorder="1" applyAlignment="1" applyProtection="1">
      <alignment horizontal="left" vertical="center"/>
      <protection locked="0"/>
    </xf>
    <xf numFmtId="0" fontId="11" fillId="35" borderId="0" xfId="0" applyFont="1" applyFill="1" applyBorder="1" applyAlignment="1" applyProtection="1">
      <alignment horizontal="center" vertical="center"/>
      <protection locked="0"/>
    </xf>
    <xf numFmtId="0" fontId="38" fillId="35" borderId="0" xfId="0" applyFont="1" applyFill="1" applyBorder="1" applyAlignment="1" applyProtection="1">
      <alignment horizontal="right"/>
      <protection locked="0"/>
    </xf>
    <xf numFmtId="0" fontId="78" fillId="34" borderId="0" xfId="0" applyFont="1" applyFill="1" applyBorder="1" applyAlignment="1" applyProtection="1">
      <alignment horizontal="center"/>
      <protection locked="0"/>
    </xf>
    <xf numFmtId="0" fontId="38" fillId="35" borderId="0" xfId="0" applyFont="1" applyFill="1" applyBorder="1" applyAlignment="1" applyProtection="1">
      <alignment horizontal="right"/>
      <protection/>
    </xf>
    <xf numFmtId="43" fontId="79" fillId="36" borderId="11" xfId="44" applyFont="1" applyFill="1" applyBorder="1" applyAlignment="1" applyProtection="1">
      <alignment horizontal="center" vertical="center"/>
      <protection/>
    </xf>
    <xf numFmtId="4" fontId="79" fillId="36" borderId="11" xfId="0" applyNumberFormat="1" applyFont="1" applyFill="1" applyBorder="1" applyAlignment="1" applyProtection="1">
      <alignment horizontal="center" vertical="center" wrapText="1"/>
      <protection/>
    </xf>
    <xf numFmtId="0" fontId="79" fillId="36" borderId="11" xfId="0" applyFont="1" applyFill="1" applyBorder="1" applyAlignment="1" applyProtection="1">
      <alignment horizontal="center" vertical="center"/>
      <protection/>
    </xf>
    <xf numFmtId="3" fontId="79" fillId="36" borderId="11" xfId="0" applyNumberFormat="1" applyFont="1" applyFill="1" applyBorder="1" applyAlignment="1" applyProtection="1">
      <alignment horizontal="center" vertical="center" wrapText="1"/>
      <protection/>
    </xf>
    <xf numFmtId="0" fontId="78" fillId="34" borderId="0" xfId="0" applyFont="1" applyFill="1" applyBorder="1" applyAlignment="1" applyProtection="1">
      <alignment horizontal="center"/>
      <protection/>
    </xf>
    <xf numFmtId="0" fontId="9" fillId="35" borderId="0" xfId="0" applyFont="1" applyFill="1" applyBorder="1" applyAlignment="1" applyProtection="1">
      <alignment vertical="center"/>
      <protection/>
    </xf>
    <xf numFmtId="0" fontId="9" fillId="35" borderId="0" xfId="0" applyFont="1" applyFill="1" applyBorder="1" applyAlignment="1" applyProtection="1">
      <alignment horizontal="center" vertical="center"/>
      <protection/>
    </xf>
    <xf numFmtId="0" fontId="80" fillId="35" borderId="11" xfId="0" applyFont="1" applyFill="1" applyBorder="1" applyAlignment="1">
      <alignment horizontal="center" vertical="center"/>
    </xf>
    <xf numFmtId="0" fontId="75" fillId="35" borderId="11" xfId="0" applyFont="1" applyFill="1" applyBorder="1" applyAlignment="1" applyProtection="1">
      <alignment horizontal="center" vertical="center"/>
      <protection/>
    </xf>
    <xf numFmtId="0" fontId="80" fillId="35" borderId="11" xfId="0" applyFont="1" applyFill="1" applyBorder="1" applyAlignment="1" applyProtection="1">
      <alignment vertical="center"/>
      <protection/>
    </xf>
    <xf numFmtId="0" fontId="80" fillId="35" borderId="11" xfId="0" applyFont="1" applyFill="1" applyBorder="1" applyAlignment="1">
      <alignment vertical="center"/>
    </xf>
    <xf numFmtId="0" fontId="80" fillId="35" borderId="11" xfId="0" applyNumberFormat="1" applyFont="1" applyFill="1" applyBorder="1" applyAlignment="1" applyProtection="1">
      <alignment vertical="center"/>
      <protection locked="0"/>
    </xf>
    <xf numFmtId="0" fontId="80" fillId="35" borderId="11" xfId="0" applyNumberFormat="1" applyFont="1" applyFill="1" applyBorder="1" applyAlignment="1" applyProtection="1">
      <alignment vertical="center"/>
      <protection/>
    </xf>
    <xf numFmtId="3" fontId="80" fillId="35" borderId="11" xfId="0" applyNumberFormat="1" applyFont="1" applyFill="1" applyBorder="1" applyAlignment="1">
      <alignment horizontal="right" vertical="center"/>
    </xf>
    <xf numFmtId="4" fontId="80" fillId="35" borderId="11" xfId="46" applyNumberFormat="1" applyFont="1" applyFill="1" applyBorder="1" applyAlignment="1">
      <alignment vertical="center"/>
    </xf>
    <xf numFmtId="3" fontId="80" fillId="35" borderId="11" xfId="46" applyNumberFormat="1" applyFont="1" applyFill="1" applyBorder="1" applyAlignment="1">
      <alignment vertical="center"/>
    </xf>
    <xf numFmtId="4" fontId="80" fillId="35" borderId="11" xfId="0" applyNumberFormat="1" applyFont="1" applyFill="1" applyBorder="1" applyAlignment="1">
      <alignment vertical="center"/>
    </xf>
    <xf numFmtId="3" fontId="80" fillId="35" borderId="11" xfId="0" applyNumberFormat="1" applyFont="1" applyFill="1" applyBorder="1" applyAlignment="1">
      <alignment vertical="center"/>
    </xf>
    <xf numFmtId="4" fontId="80" fillId="35" borderId="11" xfId="92" applyNumberFormat="1" applyFont="1" applyFill="1" applyBorder="1" applyAlignment="1" applyProtection="1">
      <alignment vertical="center"/>
      <protection/>
    </xf>
    <xf numFmtId="3" fontId="80" fillId="35" borderId="11" xfId="92" applyNumberFormat="1" applyFont="1" applyFill="1" applyBorder="1" applyAlignment="1" applyProtection="1">
      <alignment vertical="center"/>
      <protection/>
    </xf>
    <xf numFmtId="4" fontId="80" fillId="35" borderId="11" xfId="46" applyNumberFormat="1" applyFont="1" applyFill="1" applyBorder="1" applyAlignment="1" applyProtection="1">
      <alignment vertical="center"/>
      <protection locked="0"/>
    </xf>
    <xf numFmtId="3" fontId="80" fillId="35" borderId="11" xfId="46" applyNumberFormat="1" applyFont="1" applyFill="1" applyBorder="1" applyAlignment="1" applyProtection="1">
      <alignment vertical="center"/>
      <protection locked="0"/>
    </xf>
    <xf numFmtId="0" fontId="80" fillId="35" borderId="0" xfId="0" applyFont="1" applyFill="1" applyBorder="1" applyAlignment="1" applyProtection="1">
      <alignment vertical="center"/>
      <protection/>
    </xf>
    <xf numFmtId="0" fontId="81" fillId="35" borderId="0" xfId="0" applyFont="1" applyFill="1" applyBorder="1" applyAlignment="1" applyProtection="1">
      <alignment horizontal="left" vertical="center"/>
      <protection/>
    </xf>
    <xf numFmtId="2" fontId="80" fillId="35" borderId="11" xfId="0" applyNumberFormat="1" applyFont="1" applyFill="1" applyBorder="1" applyAlignment="1" applyProtection="1">
      <alignment horizontal="center" vertical="center"/>
      <protection/>
    </xf>
    <xf numFmtId="0" fontId="80" fillId="35" borderId="11" xfId="0" applyFont="1" applyFill="1" applyBorder="1" applyAlignment="1" applyProtection="1">
      <alignment horizontal="center" vertical="center"/>
      <protection/>
    </xf>
    <xf numFmtId="4" fontId="80" fillId="35" borderId="11" xfId="42" applyNumberFormat="1" applyFont="1" applyFill="1" applyBorder="1" applyAlignment="1">
      <alignment vertical="center"/>
    </xf>
    <xf numFmtId="3" fontId="80" fillId="35" borderId="11" xfId="42" applyNumberFormat="1" applyFont="1" applyFill="1" applyBorder="1" applyAlignment="1">
      <alignment vertical="center"/>
    </xf>
    <xf numFmtId="179" fontId="80" fillId="35" borderId="11" xfId="0" applyNumberFormat="1" applyFont="1" applyFill="1" applyBorder="1" applyAlignment="1">
      <alignment vertical="center"/>
    </xf>
    <xf numFmtId="4" fontId="80" fillId="35" borderId="11" xfId="44" applyNumberFormat="1" applyFont="1" applyFill="1" applyBorder="1" applyAlignment="1" applyProtection="1">
      <alignment vertical="center"/>
      <protection locked="0"/>
    </xf>
    <xf numFmtId="3" fontId="80" fillId="35" borderId="11" xfId="44" applyNumberFormat="1" applyFont="1" applyFill="1" applyBorder="1" applyAlignment="1" applyProtection="1">
      <alignment vertical="center"/>
      <protection locked="0"/>
    </xf>
    <xf numFmtId="179" fontId="80" fillId="35" borderId="11" xfId="0" applyNumberFormat="1" applyFont="1" applyFill="1" applyBorder="1" applyAlignment="1">
      <alignment horizontal="center" vertical="center"/>
    </xf>
    <xf numFmtId="4" fontId="80" fillId="35" borderId="11" xfId="44" applyNumberFormat="1" applyFont="1" applyFill="1" applyBorder="1" applyAlignment="1" applyProtection="1">
      <alignment horizontal="right" vertical="center"/>
      <protection locked="0"/>
    </xf>
    <xf numFmtId="3" fontId="80" fillId="35" borderId="11" xfId="44" applyNumberFormat="1" applyFont="1" applyFill="1" applyBorder="1" applyAlignment="1" applyProtection="1">
      <alignment horizontal="right" vertical="center"/>
      <protection locked="0"/>
    </xf>
    <xf numFmtId="2" fontId="75" fillId="35" borderId="11" xfId="0" applyNumberFormat="1" applyFont="1" applyFill="1" applyBorder="1" applyAlignment="1">
      <alignment horizontal="center" vertical="center"/>
    </xf>
    <xf numFmtId="1" fontId="75" fillId="35" borderId="11" xfId="0" applyNumberFormat="1" applyFont="1" applyFill="1" applyBorder="1" applyAlignment="1">
      <alignment horizontal="center" vertical="center"/>
    </xf>
    <xf numFmtId="2" fontId="80" fillId="35" borderId="11" xfId="0" applyNumberFormat="1" applyFont="1" applyFill="1" applyBorder="1" applyAlignment="1">
      <alignment horizontal="center" vertical="center"/>
    </xf>
    <xf numFmtId="4" fontId="80" fillId="35" borderId="11" xfId="0" applyNumberFormat="1" applyFont="1" applyFill="1" applyBorder="1" applyAlignment="1">
      <alignment horizontal="right" vertical="center"/>
    </xf>
    <xf numFmtId="4" fontId="80" fillId="35" borderId="11" xfId="57" applyNumberFormat="1" applyFont="1" applyFill="1" applyBorder="1" applyAlignment="1">
      <alignment vertical="center"/>
    </xf>
    <xf numFmtId="3" fontId="80" fillId="35" borderId="11" xfId="57" applyNumberFormat="1" applyFont="1" applyFill="1" applyBorder="1" applyAlignment="1">
      <alignment vertical="center"/>
    </xf>
    <xf numFmtId="49" fontId="80" fillId="35" borderId="11" xfId="0" applyNumberFormat="1" applyFont="1" applyFill="1" applyBorder="1" applyAlignment="1">
      <alignment vertical="center"/>
    </xf>
    <xf numFmtId="0" fontId="80" fillId="35" borderId="0" xfId="0" applyFont="1" applyFill="1" applyBorder="1" applyAlignment="1" applyProtection="1">
      <alignment horizontal="left" vertical="center"/>
      <protection/>
    </xf>
    <xf numFmtId="1" fontId="38" fillId="35" borderId="0" xfId="0" applyNumberFormat="1" applyFont="1" applyFill="1" applyBorder="1" applyAlignment="1" applyProtection="1">
      <alignment horizontal="right" vertical="center"/>
      <protection/>
    </xf>
    <xf numFmtId="0" fontId="38" fillId="34" borderId="0" xfId="0" applyFont="1" applyFill="1" applyBorder="1" applyAlignment="1" applyProtection="1">
      <alignment horizontal="right" vertical="center"/>
      <protection/>
    </xf>
    <xf numFmtId="2" fontId="9" fillId="37" borderId="11" xfId="0" applyNumberFormat="1" applyFont="1" applyFill="1" applyBorder="1" applyAlignment="1" applyProtection="1">
      <alignment horizontal="center" vertical="center"/>
      <protection/>
    </xf>
    <xf numFmtId="0" fontId="4" fillId="34" borderId="0" xfId="0" applyFont="1" applyFill="1" applyBorder="1" applyAlignment="1" applyProtection="1">
      <alignment horizontal="center" vertical="center"/>
      <protection/>
    </xf>
    <xf numFmtId="0" fontId="11" fillId="35" borderId="0" xfId="0" applyFont="1" applyFill="1" applyBorder="1" applyAlignment="1" applyProtection="1">
      <alignment horizontal="center" vertical="center" wrapText="1"/>
      <protection locked="0"/>
    </xf>
    <xf numFmtId="175" fontId="80" fillId="35" borderId="11" xfId="0" applyNumberFormat="1" applyFont="1" applyFill="1" applyBorder="1" applyAlignment="1" applyProtection="1">
      <alignment horizontal="center" vertical="center"/>
      <protection/>
    </xf>
    <xf numFmtId="175" fontId="80" fillId="35" borderId="11" xfId="0" applyNumberFormat="1" applyFont="1" applyFill="1" applyBorder="1" applyAlignment="1" applyProtection="1">
      <alignment horizontal="center" vertical="center"/>
      <protection locked="0"/>
    </xf>
    <xf numFmtId="0" fontId="6" fillId="34" borderId="0" xfId="0" applyFont="1" applyFill="1" applyBorder="1" applyAlignment="1" applyProtection="1">
      <alignment horizontal="center" vertical="center"/>
      <protection/>
    </xf>
    <xf numFmtId="4" fontId="82" fillId="35" borderId="11" xfId="44" applyNumberFormat="1" applyFont="1" applyFill="1" applyBorder="1" applyAlignment="1" applyProtection="1">
      <alignment vertical="center"/>
      <protection locked="0"/>
    </xf>
    <xf numFmtId="3" fontId="82" fillId="35" borderId="11" xfId="44" applyNumberFormat="1" applyFont="1" applyFill="1" applyBorder="1" applyAlignment="1" applyProtection="1">
      <alignment vertical="center"/>
      <protection locked="0"/>
    </xf>
    <xf numFmtId="4" fontId="82" fillId="35" borderId="11" xfId="46" applyNumberFormat="1" applyFont="1" applyFill="1" applyBorder="1" applyAlignment="1" applyProtection="1">
      <alignment vertical="center"/>
      <protection locked="0"/>
    </xf>
    <xf numFmtId="3" fontId="82" fillId="35" borderId="11" xfId="46" applyNumberFormat="1" applyFont="1" applyFill="1" applyBorder="1" applyAlignment="1" applyProtection="1">
      <alignment vertical="center"/>
      <protection locked="0"/>
    </xf>
    <xf numFmtId="4" fontId="82" fillId="35" borderId="11" xfId="0" applyNumberFormat="1" applyFont="1" applyFill="1" applyBorder="1" applyAlignment="1">
      <alignment vertical="center"/>
    </xf>
    <xf numFmtId="3" fontId="82" fillId="35" borderId="11" xfId="0" applyNumberFormat="1" applyFont="1" applyFill="1" applyBorder="1" applyAlignment="1">
      <alignment vertical="center"/>
    </xf>
    <xf numFmtId="179" fontId="82" fillId="35" borderId="11" xfId="0" applyNumberFormat="1" applyFont="1" applyFill="1" applyBorder="1" applyAlignment="1">
      <alignment vertical="center"/>
    </xf>
    <xf numFmtId="0" fontId="82" fillId="35" borderId="11" xfId="0" applyFont="1" applyFill="1" applyBorder="1" applyAlignment="1">
      <alignment vertical="center"/>
    </xf>
    <xf numFmtId="0" fontId="82" fillId="35" borderId="11" xfId="0" applyNumberFormat="1" applyFont="1" applyFill="1" applyBorder="1" applyAlignment="1">
      <alignment vertical="center"/>
    </xf>
    <xf numFmtId="49" fontId="82" fillId="35" borderId="11" xfId="0" applyNumberFormat="1" applyFont="1" applyFill="1" applyBorder="1" applyAlignment="1">
      <alignment vertical="center"/>
    </xf>
    <xf numFmtId="3" fontId="83" fillId="34" borderId="0" xfId="0" applyNumberFormat="1" applyFont="1" applyFill="1" applyBorder="1" applyAlignment="1" applyProtection="1">
      <alignment horizontal="right" vertical="center"/>
      <protection/>
    </xf>
    <xf numFmtId="9" fontId="84" fillId="35" borderId="11" xfId="92" applyNumberFormat="1" applyFont="1" applyFill="1" applyBorder="1" applyAlignment="1" applyProtection="1">
      <alignment vertical="center"/>
      <protection/>
    </xf>
    <xf numFmtId="2" fontId="84" fillId="35" borderId="11" xfId="0" applyNumberFormat="1" applyFont="1" applyFill="1" applyBorder="1" applyAlignment="1" applyProtection="1">
      <alignment vertical="center"/>
      <protection/>
    </xf>
    <xf numFmtId="3" fontId="84" fillId="35" borderId="11" xfId="90" applyNumberFormat="1" applyFont="1" applyFill="1" applyBorder="1" applyAlignment="1" applyProtection="1">
      <alignment vertical="center"/>
      <protection/>
    </xf>
    <xf numFmtId="2" fontId="84" fillId="35" borderId="11" xfId="90" applyNumberFormat="1" applyFont="1" applyFill="1" applyBorder="1" applyAlignment="1" applyProtection="1">
      <alignment vertical="center"/>
      <protection/>
    </xf>
    <xf numFmtId="0" fontId="79" fillId="36" borderId="12" xfId="0" applyFont="1" applyFill="1" applyBorder="1" applyAlignment="1">
      <alignment horizontal="center" vertical="center" wrapText="1"/>
    </xf>
    <xf numFmtId="0" fontId="48" fillId="35" borderId="0" xfId="0" applyFont="1" applyFill="1" applyBorder="1" applyAlignment="1" applyProtection="1">
      <alignment horizontal="right" vertical="center" wrapText="1"/>
      <protection locked="0"/>
    </xf>
    <xf numFmtId="0" fontId="49" fillId="35" borderId="0" xfId="0" applyFont="1" applyFill="1" applyBorder="1" applyAlignment="1" applyProtection="1">
      <alignment horizontal="right" vertical="center"/>
      <protection/>
    </xf>
    <xf numFmtId="0" fontId="9" fillId="35" borderId="0" xfId="0" applyFont="1" applyFill="1" applyBorder="1" applyAlignment="1" applyProtection="1">
      <alignment horizontal="right"/>
      <protection/>
    </xf>
    <xf numFmtId="0" fontId="38" fillId="35" borderId="0" xfId="0" applyFont="1" applyFill="1" applyBorder="1" applyAlignment="1" applyProtection="1">
      <alignment horizontal="right" vertical="center"/>
      <protection/>
    </xf>
    <xf numFmtId="0" fontId="50" fillId="35" borderId="0" xfId="0" applyFont="1" applyFill="1" applyBorder="1" applyAlignment="1" applyProtection="1">
      <alignment horizontal="right" vertical="center"/>
      <protection/>
    </xf>
    <xf numFmtId="0" fontId="51" fillId="35" borderId="0" xfId="0" applyNumberFormat="1" applyFont="1" applyFill="1" applyBorder="1" applyAlignment="1" applyProtection="1">
      <alignment horizontal="center" vertical="center"/>
      <protection locked="0"/>
    </xf>
    <xf numFmtId="0" fontId="38" fillId="35" borderId="0" xfId="0" applyFont="1" applyFill="1" applyBorder="1" applyAlignment="1" applyProtection="1">
      <alignment horizontal="center" vertical="center" wrapText="1"/>
      <protection locked="0"/>
    </xf>
    <xf numFmtId="0" fontId="38" fillId="35" borderId="0" xfId="0" applyFont="1" applyFill="1" applyBorder="1" applyAlignment="1" applyProtection="1">
      <alignment horizontal="left" vertical="center"/>
      <protection locked="0"/>
    </xf>
    <xf numFmtId="0" fontId="52" fillId="35" borderId="0" xfId="0" applyFont="1" applyFill="1" applyAlignment="1">
      <alignment wrapText="1"/>
    </xf>
    <xf numFmtId="0" fontId="18" fillId="35" borderId="0" xfId="0" applyFont="1" applyFill="1" applyBorder="1" applyAlignment="1" applyProtection="1">
      <alignment horizontal="left" vertical="center" wrapText="1"/>
      <protection locked="0"/>
    </xf>
    <xf numFmtId="0" fontId="18" fillId="35" borderId="0" xfId="0" applyFont="1" applyFill="1" applyBorder="1" applyAlignment="1" applyProtection="1">
      <alignment horizontal="center" vertical="center" wrapText="1"/>
      <protection locked="0"/>
    </xf>
    <xf numFmtId="0" fontId="48" fillId="35" borderId="0" xfId="0" applyFont="1" applyFill="1" applyBorder="1" applyAlignment="1" applyProtection="1">
      <alignment horizontal="center" vertical="center" wrapText="1"/>
      <protection locked="0"/>
    </xf>
    <xf numFmtId="0" fontId="49" fillId="35" borderId="0" xfId="0" applyFont="1" applyFill="1" applyBorder="1" applyAlignment="1" applyProtection="1">
      <alignment horizontal="center" vertical="center"/>
      <protection/>
    </xf>
    <xf numFmtId="0" fontId="9" fillId="35" borderId="0" xfId="0" applyFont="1" applyFill="1" applyBorder="1" applyAlignment="1" applyProtection="1">
      <alignment/>
      <protection/>
    </xf>
    <xf numFmtId="0" fontId="85" fillId="35" borderId="0" xfId="0" applyFont="1" applyFill="1" applyBorder="1" applyAlignment="1" applyProtection="1">
      <alignment vertical="center"/>
      <protection/>
    </xf>
    <xf numFmtId="0" fontId="50" fillId="35" borderId="0" xfId="0" applyFont="1" applyFill="1" applyBorder="1" applyAlignment="1" applyProtection="1">
      <alignment vertical="center"/>
      <protection/>
    </xf>
    <xf numFmtId="2" fontId="78" fillId="35" borderId="0" xfId="0" applyNumberFormat="1" applyFont="1" applyFill="1" applyBorder="1" applyAlignment="1" applyProtection="1">
      <alignment vertical="center"/>
      <protection/>
    </xf>
    <xf numFmtId="179" fontId="81" fillId="35" borderId="0" xfId="44" applyNumberFormat="1" applyFont="1" applyFill="1" applyBorder="1" applyAlignment="1" applyProtection="1">
      <alignment/>
      <protection/>
    </xf>
    <xf numFmtId="43" fontId="79" fillId="35" borderId="0" xfId="44" applyFont="1" applyFill="1" applyBorder="1" applyAlignment="1" applyProtection="1">
      <alignment/>
      <protection/>
    </xf>
    <xf numFmtId="175" fontId="79" fillId="35" borderId="0" xfId="0" applyNumberFormat="1" applyFont="1" applyFill="1" applyBorder="1" applyAlignment="1" applyProtection="1">
      <alignment/>
      <protection/>
    </xf>
    <xf numFmtId="0" fontId="79" fillId="35" borderId="0" xfId="0" applyFont="1" applyFill="1" applyBorder="1" applyAlignment="1" applyProtection="1">
      <alignment/>
      <protection/>
    </xf>
    <xf numFmtId="0" fontId="79" fillId="35" borderId="0" xfId="0" applyFont="1" applyFill="1" applyBorder="1" applyAlignment="1" applyProtection="1">
      <alignment horizontal="center"/>
      <protection/>
    </xf>
    <xf numFmtId="4" fontId="79" fillId="35" borderId="0" xfId="0" applyNumberFormat="1" applyFont="1" applyFill="1" applyBorder="1" applyAlignment="1" applyProtection="1">
      <alignment vertical="center" wrapText="1"/>
      <protection/>
    </xf>
    <xf numFmtId="3" fontId="79" fillId="35" borderId="0" xfId="0" applyNumberFormat="1" applyFont="1" applyFill="1" applyBorder="1" applyAlignment="1" applyProtection="1">
      <alignment vertical="center" wrapText="1"/>
      <protection/>
    </xf>
    <xf numFmtId="0" fontId="80" fillId="35" borderId="11" xfId="0" applyFont="1" applyFill="1" applyBorder="1" applyAlignment="1" applyProtection="1">
      <alignment horizontal="center" vertical="center"/>
      <protection locked="0"/>
    </xf>
    <xf numFmtId="3" fontId="84" fillId="35" borderId="11" xfId="92" applyNumberFormat="1" applyFont="1" applyFill="1" applyBorder="1" applyAlignment="1" applyProtection="1">
      <alignment horizontal="right" vertical="center"/>
      <protection/>
    </xf>
    <xf numFmtId="2" fontId="84" fillId="35" borderId="11" xfId="92" applyNumberFormat="1" applyFont="1" applyFill="1" applyBorder="1" applyAlignment="1" applyProtection="1">
      <alignment horizontal="right" vertical="center"/>
      <protection/>
    </xf>
    <xf numFmtId="0" fontId="86" fillId="35" borderId="0" xfId="0" applyFont="1" applyFill="1" applyBorder="1" applyAlignment="1" applyProtection="1">
      <alignment horizontal="left" vertical="center"/>
      <protection/>
    </xf>
    <xf numFmtId="1" fontId="80" fillId="35" borderId="11" xfId="0" applyNumberFormat="1" applyFont="1" applyFill="1" applyBorder="1" applyAlignment="1">
      <alignment horizontal="center" vertical="center"/>
    </xf>
    <xf numFmtId="175" fontId="9" fillId="35" borderId="0" xfId="0" applyNumberFormat="1" applyFont="1" applyFill="1" applyBorder="1" applyAlignment="1" applyProtection="1">
      <alignment horizontal="center" vertical="center"/>
      <protection/>
    </xf>
    <xf numFmtId="0" fontId="18" fillId="35" borderId="0" xfId="0" applyFont="1" applyFill="1" applyBorder="1" applyAlignment="1" applyProtection="1">
      <alignment horizontal="center" vertical="center"/>
      <protection/>
    </xf>
    <xf numFmtId="4" fontId="9" fillId="35" borderId="0" xfId="0" applyNumberFormat="1" applyFont="1" applyFill="1" applyBorder="1" applyAlignment="1" applyProtection="1">
      <alignment horizontal="center" vertical="center"/>
      <protection/>
    </xf>
    <xf numFmtId="4" fontId="18" fillId="35" borderId="0" xfId="0" applyNumberFormat="1" applyFont="1" applyFill="1" applyBorder="1" applyAlignment="1" applyProtection="1">
      <alignment horizontal="right" vertical="center"/>
      <protection/>
    </xf>
    <xf numFmtId="3" fontId="18" fillId="35" borderId="0" xfId="0" applyNumberFormat="1" applyFont="1" applyFill="1" applyBorder="1" applyAlignment="1" applyProtection="1">
      <alignment horizontal="right" vertical="center"/>
      <protection/>
    </xf>
    <xf numFmtId="3" fontId="9" fillId="35" borderId="0" xfId="0" applyNumberFormat="1" applyFont="1" applyFill="1" applyBorder="1" applyAlignment="1" applyProtection="1">
      <alignment horizontal="right" vertical="center"/>
      <protection/>
    </xf>
    <xf numFmtId="4" fontId="9" fillId="35" borderId="0" xfId="0" applyNumberFormat="1" applyFont="1" applyFill="1" applyBorder="1" applyAlignment="1" applyProtection="1">
      <alignment horizontal="right" vertical="center"/>
      <protection/>
    </xf>
    <xf numFmtId="0" fontId="18" fillId="35" borderId="0" xfId="0" applyFont="1" applyFill="1" applyBorder="1" applyAlignment="1" applyProtection="1">
      <alignment horizontal="right" vertical="center"/>
      <protection/>
    </xf>
    <xf numFmtId="0" fontId="9" fillId="35" borderId="0" xfId="0" applyFont="1" applyFill="1" applyBorder="1" applyAlignment="1" applyProtection="1">
      <alignment horizontal="right" vertical="center"/>
      <protection/>
    </xf>
    <xf numFmtId="2" fontId="79" fillId="36" borderId="11" xfId="0" applyNumberFormat="1" applyFont="1" applyFill="1" applyBorder="1" applyAlignment="1" applyProtection="1">
      <alignment horizontal="center" vertical="center"/>
      <protection/>
    </xf>
    <xf numFmtId="175" fontId="79" fillId="36" borderId="11" xfId="0" applyNumberFormat="1" applyFont="1" applyFill="1" applyBorder="1" applyAlignment="1" applyProtection="1">
      <alignment horizontal="center" vertical="center"/>
      <protection/>
    </xf>
    <xf numFmtId="0" fontId="79" fillId="36" borderId="13" xfId="0" applyFont="1" applyFill="1" applyBorder="1" applyAlignment="1" applyProtection="1">
      <alignment horizontal="center" vertical="center"/>
      <protection/>
    </xf>
    <xf numFmtId="0" fontId="78" fillId="36" borderId="14" xfId="0" applyNumberFormat="1" applyFont="1" applyFill="1" applyBorder="1" applyAlignment="1" applyProtection="1">
      <alignment horizontal="center" wrapText="1"/>
      <protection locked="0"/>
    </xf>
    <xf numFmtId="43" fontId="79" fillId="36" borderId="14" xfId="44" applyFont="1" applyFill="1" applyBorder="1" applyAlignment="1" applyProtection="1">
      <alignment horizontal="center"/>
      <protection locked="0"/>
    </xf>
    <xf numFmtId="0" fontId="78" fillId="36" borderId="14" xfId="0" applyNumberFormat="1" applyFont="1" applyFill="1" applyBorder="1" applyAlignment="1">
      <alignment horizontal="center" textRotation="90"/>
    </xf>
    <xf numFmtId="175" fontId="79" fillId="36" borderId="14" xfId="0" applyNumberFormat="1" applyFont="1" applyFill="1" applyBorder="1" applyAlignment="1" applyProtection="1">
      <alignment horizontal="center"/>
      <protection locked="0"/>
    </xf>
    <xf numFmtId="0" fontId="79" fillId="36" borderId="14" xfId="0" applyFont="1" applyFill="1" applyBorder="1" applyAlignment="1" applyProtection="1">
      <alignment horizontal="center"/>
      <protection locked="0"/>
    </xf>
    <xf numFmtId="3" fontId="79" fillId="36" borderId="14" xfId="0" applyNumberFormat="1" applyFont="1" applyFill="1" applyBorder="1" applyAlignment="1" applyProtection="1">
      <alignment horizontal="center"/>
      <protection locked="0"/>
    </xf>
    <xf numFmtId="2" fontId="78" fillId="36" borderId="15" xfId="0" applyNumberFormat="1" applyFont="1" applyFill="1" applyBorder="1" applyAlignment="1" applyProtection="1">
      <alignment horizontal="center" vertical="center"/>
      <protection/>
    </xf>
    <xf numFmtId="43" fontId="79" fillId="36" borderId="15" xfId="44" applyFont="1" applyFill="1" applyBorder="1" applyAlignment="1" applyProtection="1">
      <alignment horizontal="center" vertical="center"/>
      <protection/>
    </xf>
    <xf numFmtId="0" fontId="79" fillId="36" borderId="15" xfId="0" applyNumberFormat="1" applyFont="1" applyFill="1" applyBorder="1" applyAlignment="1" applyProtection="1">
      <alignment horizontal="center" vertical="center" textRotation="90"/>
      <protection locked="0"/>
    </xf>
    <xf numFmtId="4" fontId="79" fillId="36" borderId="15" xfId="0" applyNumberFormat="1" applyFont="1" applyFill="1" applyBorder="1" applyAlignment="1" applyProtection="1">
      <alignment horizontal="center" vertical="center" wrapText="1"/>
      <protection/>
    </xf>
    <xf numFmtId="175" fontId="79" fillId="36" borderId="15" xfId="0" applyNumberFormat="1" applyFont="1" applyFill="1" applyBorder="1" applyAlignment="1" applyProtection="1">
      <alignment horizontal="center" vertical="center" textRotation="90"/>
      <protection/>
    </xf>
    <xf numFmtId="0" fontId="79" fillId="36" borderId="15" xfId="0" applyFont="1" applyFill="1" applyBorder="1" applyAlignment="1" applyProtection="1">
      <alignment horizontal="center" vertical="center"/>
      <protection/>
    </xf>
    <xf numFmtId="3" fontId="79" fillId="36" borderId="15" xfId="0" applyNumberFormat="1" applyFont="1" applyFill="1" applyBorder="1" applyAlignment="1" applyProtection="1">
      <alignment horizontal="center" vertical="center" wrapText="1"/>
      <protection/>
    </xf>
    <xf numFmtId="4" fontId="79" fillId="38" borderId="15" xfId="0" applyNumberFormat="1" applyFont="1" applyFill="1" applyBorder="1" applyAlignment="1" applyProtection="1">
      <alignment horizontal="center" vertical="center" wrapText="1"/>
      <protection/>
    </xf>
    <xf numFmtId="3" fontId="79" fillId="38" borderId="15" xfId="0" applyNumberFormat="1" applyFont="1" applyFill="1" applyBorder="1" applyAlignment="1" applyProtection="1">
      <alignment horizontal="center" vertical="center" wrapText="1"/>
      <protection/>
    </xf>
    <xf numFmtId="3" fontId="79" fillId="38" borderId="15" xfId="0" applyNumberFormat="1" applyFont="1" applyFill="1" applyBorder="1" applyAlignment="1" applyProtection="1">
      <alignment horizontal="center" vertical="center" textRotation="90" wrapText="1"/>
      <protection/>
    </xf>
    <xf numFmtId="4" fontId="4" fillId="34" borderId="0" xfId="0" applyNumberFormat="1" applyFont="1" applyFill="1" applyBorder="1" applyAlignment="1" applyProtection="1">
      <alignment horizontal="center" vertical="center"/>
      <protection/>
    </xf>
    <xf numFmtId="3" fontId="4" fillId="34" borderId="0" xfId="0" applyNumberFormat="1" applyFont="1" applyFill="1" applyBorder="1" applyAlignment="1" applyProtection="1">
      <alignment horizontal="center" vertical="center"/>
      <protection/>
    </xf>
    <xf numFmtId="0" fontId="84" fillId="35" borderId="11" xfId="0" applyFont="1" applyFill="1" applyBorder="1" applyAlignment="1">
      <alignment horizontal="center" vertical="center"/>
    </xf>
    <xf numFmtId="3" fontId="80" fillId="35" borderId="11" xfId="0" applyNumberFormat="1" applyFont="1" applyFill="1" applyBorder="1" applyAlignment="1">
      <alignment horizontal="center" vertical="center"/>
    </xf>
    <xf numFmtId="3" fontId="84" fillId="35" borderId="11" xfId="0" applyNumberFormat="1" applyFont="1" applyFill="1" applyBorder="1" applyAlignment="1">
      <alignment horizontal="center" vertical="center"/>
    </xf>
    <xf numFmtId="0" fontId="38" fillId="35" borderId="0" xfId="0" applyFont="1" applyFill="1" applyBorder="1" applyAlignment="1" applyProtection="1">
      <alignment horizontal="center" vertical="center"/>
      <protection locked="0"/>
    </xf>
    <xf numFmtId="175" fontId="9" fillId="35" borderId="11" xfId="0" applyNumberFormat="1" applyFont="1" applyFill="1" applyBorder="1" applyAlignment="1" applyProtection="1">
      <alignment horizontal="center" vertical="center"/>
      <protection/>
    </xf>
    <xf numFmtId="0" fontId="51" fillId="35" borderId="0" xfId="0" applyFont="1" applyFill="1" applyAlignment="1">
      <alignment wrapText="1"/>
    </xf>
    <xf numFmtId="0" fontId="18" fillId="34" borderId="0" xfId="0" applyFont="1" applyFill="1" applyBorder="1" applyAlignment="1">
      <alignment/>
    </xf>
    <xf numFmtId="4" fontId="80" fillId="35" borderId="11" xfId="46" applyNumberFormat="1" applyFont="1" applyFill="1" applyBorder="1" applyAlignment="1" applyProtection="1">
      <alignment horizontal="right" vertical="center"/>
      <protection locked="0"/>
    </xf>
    <xf numFmtId="3" fontId="80" fillId="35" borderId="11" xfId="46" applyNumberFormat="1" applyFont="1" applyFill="1" applyBorder="1" applyAlignment="1" applyProtection="1">
      <alignment horizontal="right" vertical="center"/>
      <protection locked="0"/>
    </xf>
    <xf numFmtId="3" fontId="82" fillId="35" borderId="11" xfId="64" applyNumberFormat="1" applyFont="1" applyFill="1" applyBorder="1" applyAlignment="1" applyProtection="1">
      <alignment vertical="center"/>
      <protection/>
    </xf>
    <xf numFmtId="4" fontId="80" fillId="35" borderId="11" xfId="64" applyNumberFormat="1" applyFont="1" applyFill="1" applyBorder="1" applyAlignment="1" applyProtection="1">
      <alignment vertical="center"/>
      <protection/>
    </xf>
    <xf numFmtId="3" fontId="80" fillId="35" borderId="11" xfId="64" applyNumberFormat="1" applyFont="1" applyFill="1" applyBorder="1" applyAlignment="1" applyProtection="1">
      <alignment vertical="center"/>
      <protection/>
    </xf>
    <xf numFmtId="1" fontId="80" fillId="35" borderId="11" xfId="0" applyNumberFormat="1" applyFont="1" applyFill="1" applyBorder="1" applyAlignment="1" applyProtection="1">
      <alignment horizontal="center" vertical="center"/>
      <protection/>
    </xf>
    <xf numFmtId="0" fontId="79" fillId="36" borderId="15" xfId="0" applyNumberFormat="1" applyFont="1" applyFill="1" applyBorder="1" applyAlignment="1" applyProtection="1">
      <alignment horizontal="center" vertical="top" textRotation="90"/>
      <protection locked="0"/>
    </xf>
    <xf numFmtId="0" fontId="79" fillId="36" borderId="12" xfId="0" applyFont="1" applyFill="1" applyBorder="1" applyAlignment="1">
      <alignment horizontal="center" vertical="center" wrapText="1"/>
    </xf>
    <xf numFmtId="178" fontId="80" fillId="35" borderId="11" xfId="0" applyNumberFormat="1" applyFont="1" applyFill="1" applyBorder="1" applyAlignment="1" applyProtection="1">
      <alignment horizontal="center" vertical="center"/>
      <protection/>
    </xf>
    <xf numFmtId="0" fontId="9" fillId="0" borderId="11" xfId="0" applyFont="1" applyFill="1" applyBorder="1" applyAlignment="1">
      <alignment/>
    </xf>
    <xf numFmtId="179" fontId="82" fillId="0" borderId="11" xfId="0" applyNumberFormat="1" applyFont="1" applyFill="1" applyBorder="1" applyAlignment="1">
      <alignment vertical="center"/>
    </xf>
    <xf numFmtId="0" fontId="82" fillId="0" borderId="11" xfId="0" applyFont="1" applyFill="1" applyBorder="1" applyAlignment="1">
      <alignment vertical="center"/>
    </xf>
    <xf numFmtId="0" fontId="82" fillId="0" borderId="11" xfId="0" applyNumberFormat="1" applyFont="1" applyFill="1" applyBorder="1" applyAlignment="1">
      <alignment vertical="center"/>
    </xf>
    <xf numFmtId="0" fontId="75" fillId="0" borderId="11" xfId="0" applyNumberFormat="1" applyFont="1" applyFill="1" applyBorder="1" applyAlignment="1" applyProtection="1">
      <alignment horizontal="center" vertical="center"/>
      <protection/>
    </xf>
    <xf numFmtId="179" fontId="80" fillId="0" borderId="11" xfId="0" applyNumberFormat="1" applyFont="1" applyFill="1" applyBorder="1" applyAlignment="1">
      <alignment vertical="center"/>
    </xf>
    <xf numFmtId="175" fontId="80" fillId="0" borderId="11" xfId="0" applyNumberFormat="1" applyFont="1" applyFill="1" applyBorder="1" applyAlignment="1" applyProtection="1">
      <alignment horizontal="center" vertical="center"/>
      <protection/>
    </xf>
    <xf numFmtId="0" fontId="80" fillId="0" borderId="11" xfId="0" applyNumberFormat="1" applyFont="1" applyFill="1" applyBorder="1" applyAlignment="1" applyProtection="1">
      <alignment vertical="center"/>
      <protection/>
    </xf>
    <xf numFmtId="0" fontId="80" fillId="0" borderId="11" xfId="0" applyFont="1" applyFill="1" applyBorder="1" applyAlignment="1">
      <alignment horizontal="center" vertical="center"/>
    </xf>
    <xf numFmtId="0" fontId="80" fillId="0" borderId="11" xfId="0" applyFont="1" applyFill="1" applyBorder="1" applyAlignment="1" applyProtection="1">
      <alignment horizontal="center" vertical="center"/>
      <protection locked="0"/>
    </xf>
    <xf numFmtId="0" fontId="80" fillId="0" borderId="11" xfId="0" applyFont="1" applyFill="1" applyBorder="1" applyAlignment="1" applyProtection="1">
      <alignment horizontal="center" vertical="center"/>
      <protection/>
    </xf>
    <xf numFmtId="4" fontId="80" fillId="0" borderId="11" xfId="46" applyNumberFormat="1" applyFont="1" applyFill="1" applyBorder="1" applyAlignment="1" applyProtection="1">
      <alignment vertical="center"/>
      <protection locked="0"/>
    </xf>
    <xf numFmtId="3" fontId="80" fillId="0" borderId="11" xfId="46" applyNumberFormat="1" applyFont="1" applyFill="1" applyBorder="1" applyAlignment="1" applyProtection="1">
      <alignment vertical="center"/>
      <protection locked="0"/>
    </xf>
    <xf numFmtId="4" fontId="80" fillId="0" borderId="11" xfId="44" applyNumberFormat="1" applyFont="1" applyFill="1" applyBorder="1" applyAlignment="1" applyProtection="1">
      <alignment horizontal="right" vertical="center"/>
      <protection locked="0"/>
    </xf>
    <xf numFmtId="3" fontId="80" fillId="0" borderId="11" xfId="44" applyNumberFormat="1" applyFont="1" applyFill="1" applyBorder="1" applyAlignment="1" applyProtection="1">
      <alignment horizontal="right" vertical="center"/>
      <protection locked="0"/>
    </xf>
    <xf numFmtId="0" fontId="75" fillId="0" borderId="11" xfId="0" applyFont="1" applyFill="1" applyBorder="1" applyAlignment="1" applyProtection="1">
      <alignment horizontal="center" vertical="center"/>
      <protection/>
    </xf>
    <xf numFmtId="0" fontId="80" fillId="0" borderId="11" xfId="0" applyNumberFormat="1" applyFont="1" applyFill="1" applyBorder="1" applyAlignment="1" applyProtection="1">
      <alignment vertical="center"/>
      <protection locked="0"/>
    </xf>
    <xf numFmtId="175" fontId="80" fillId="0" borderId="11" xfId="0" applyNumberFormat="1" applyFont="1" applyFill="1" applyBorder="1" applyAlignment="1" applyProtection="1">
      <alignment horizontal="center" vertical="center"/>
      <protection locked="0"/>
    </xf>
    <xf numFmtId="1" fontId="80" fillId="0" borderId="11" xfId="0" applyNumberFormat="1" applyFont="1" applyFill="1" applyBorder="1" applyAlignment="1">
      <alignment horizontal="center" vertical="center"/>
    </xf>
    <xf numFmtId="4" fontId="80" fillId="0" borderId="11" xfId="44" applyNumberFormat="1" applyFont="1" applyFill="1" applyBorder="1" applyAlignment="1" applyProtection="1">
      <alignment vertical="center"/>
      <protection locked="0"/>
    </xf>
    <xf numFmtId="3" fontId="80" fillId="0" borderId="11" xfId="44" applyNumberFormat="1" applyFont="1" applyFill="1" applyBorder="1" applyAlignment="1" applyProtection="1">
      <alignment vertical="center"/>
      <protection locked="0"/>
    </xf>
    <xf numFmtId="4" fontId="80" fillId="0" borderId="11" xfId="57" applyNumberFormat="1" applyFont="1" applyFill="1" applyBorder="1" applyAlignment="1">
      <alignment vertical="center"/>
    </xf>
    <xf numFmtId="3" fontId="80" fillId="0" borderId="11" xfId="57" applyNumberFormat="1" applyFont="1" applyFill="1" applyBorder="1" applyAlignment="1">
      <alignment vertical="center"/>
    </xf>
    <xf numFmtId="4" fontId="80" fillId="0" borderId="11" xfId="46" applyNumberFormat="1" applyFont="1" applyFill="1" applyBorder="1" applyAlignment="1" applyProtection="1">
      <alignment horizontal="right" vertical="center"/>
      <protection locked="0"/>
    </xf>
    <xf numFmtId="3" fontId="80" fillId="0" borderId="11" xfId="46" applyNumberFormat="1" applyFont="1" applyFill="1" applyBorder="1" applyAlignment="1" applyProtection="1">
      <alignment horizontal="right" vertical="center"/>
      <protection locked="0"/>
    </xf>
    <xf numFmtId="2" fontId="75" fillId="0" borderId="11" xfId="0" applyNumberFormat="1" applyFont="1" applyFill="1" applyBorder="1" applyAlignment="1">
      <alignment horizontal="center" vertical="center"/>
    </xf>
    <xf numFmtId="3" fontId="84" fillId="35" borderId="11" xfId="92" applyNumberFormat="1" applyFont="1" applyFill="1" applyBorder="1" applyAlignment="1" applyProtection="1">
      <alignment vertical="center"/>
      <protection/>
    </xf>
    <xf numFmtId="2" fontId="84" fillId="35" borderId="11" xfId="92" applyNumberFormat="1" applyFont="1" applyFill="1" applyBorder="1" applyAlignment="1" applyProtection="1">
      <alignment vertical="center"/>
      <protection/>
    </xf>
    <xf numFmtId="2" fontId="87" fillId="0" borderId="11" xfId="0" applyNumberFormat="1" applyFont="1" applyFill="1" applyBorder="1" applyAlignment="1" applyProtection="1">
      <alignment vertical="center"/>
      <protection/>
    </xf>
    <xf numFmtId="4" fontId="82" fillId="35" borderId="15" xfId="44" applyNumberFormat="1" applyFont="1" applyFill="1" applyBorder="1" applyAlignment="1" applyProtection="1">
      <alignment vertical="center"/>
      <protection locked="0"/>
    </xf>
    <xf numFmtId="3" fontId="84" fillId="35" borderId="15" xfId="90" applyNumberFormat="1" applyFont="1" applyFill="1" applyBorder="1" applyAlignment="1" applyProtection="1">
      <alignment vertical="center"/>
      <protection/>
    </xf>
    <xf numFmtId="2" fontId="84" fillId="35" borderId="15" xfId="90" applyNumberFormat="1" applyFont="1" applyFill="1" applyBorder="1" applyAlignment="1" applyProtection="1">
      <alignment vertical="center"/>
      <protection/>
    </xf>
    <xf numFmtId="9" fontId="84" fillId="35" borderId="15" xfId="92" applyNumberFormat="1" applyFont="1" applyFill="1" applyBorder="1" applyAlignment="1" applyProtection="1">
      <alignment vertical="center"/>
      <protection/>
    </xf>
    <xf numFmtId="0" fontId="75" fillId="0" borderId="0" xfId="0" applyNumberFormat="1" applyFont="1" applyFill="1" applyBorder="1" applyAlignment="1" applyProtection="1">
      <alignment horizontal="center" vertical="center"/>
      <protection/>
    </xf>
    <xf numFmtId="2" fontId="84" fillId="0" borderId="11" xfId="0" applyNumberFormat="1" applyFont="1" applyFill="1" applyBorder="1" applyAlignment="1" applyProtection="1">
      <alignment vertical="center"/>
      <protection/>
    </xf>
    <xf numFmtId="4" fontId="88" fillId="35" borderId="11" xfId="0" applyNumberFormat="1" applyFont="1" applyFill="1" applyBorder="1" applyAlignment="1">
      <alignment vertical="center"/>
    </xf>
    <xf numFmtId="3" fontId="88" fillId="35" borderId="11" xfId="0" applyNumberFormat="1" applyFont="1" applyFill="1" applyBorder="1" applyAlignment="1">
      <alignment vertical="center"/>
    </xf>
    <xf numFmtId="179" fontId="89" fillId="35" borderId="11" xfId="0" applyNumberFormat="1" applyFont="1" applyFill="1" applyBorder="1" applyAlignment="1">
      <alignment vertical="center"/>
    </xf>
    <xf numFmtId="0" fontId="89" fillId="34" borderId="11" xfId="0" applyFont="1" applyFill="1" applyBorder="1" applyAlignment="1" applyProtection="1">
      <alignment vertical="center"/>
      <protection/>
    </xf>
    <xf numFmtId="0" fontId="1" fillId="34" borderId="11" xfId="0" applyFont="1" applyFill="1" applyBorder="1" applyAlignment="1" applyProtection="1">
      <alignment vertical="center"/>
      <protection/>
    </xf>
    <xf numFmtId="3" fontId="82" fillId="35" borderId="15" xfId="44" applyNumberFormat="1" applyFont="1" applyFill="1" applyBorder="1" applyAlignment="1" applyProtection="1">
      <alignment vertical="center"/>
      <protection locked="0"/>
    </xf>
    <xf numFmtId="4" fontId="80" fillId="35" borderId="15" xfId="44" applyNumberFormat="1" applyFont="1" applyFill="1" applyBorder="1" applyAlignment="1" applyProtection="1">
      <alignment vertical="center"/>
      <protection locked="0"/>
    </xf>
    <xf numFmtId="4" fontId="82" fillId="35" borderId="16" xfId="44" applyNumberFormat="1" applyFont="1" applyFill="1" applyBorder="1" applyAlignment="1" applyProtection="1">
      <alignment vertical="center"/>
      <protection locked="0"/>
    </xf>
    <xf numFmtId="3" fontId="82" fillId="35" borderId="16" xfId="44" applyNumberFormat="1" applyFont="1" applyFill="1" applyBorder="1" applyAlignment="1" applyProtection="1">
      <alignment vertical="center"/>
      <protection locked="0"/>
    </xf>
    <xf numFmtId="3" fontId="84" fillId="35" borderId="16" xfId="90" applyNumberFormat="1" applyFont="1" applyFill="1" applyBorder="1" applyAlignment="1" applyProtection="1">
      <alignment vertical="center"/>
      <protection/>
    </xf>
    <xf numFmtId="2" fontId="84" fillId="35" borderId="16" xfId="90" applyNumberFormat="1" applyFont="1" applyFill="1" applyBorder="1" applyAlignment="1" applyProtection="1">
      <alignment vertical="center"/>
      <protection/>
    </xf>
    <xf numFmtId="4" fontId="80" fillId="35" borderId="16" xfId="44" applyNumberFormat="1" applyFont="1" applyFill="1" applyBorder="1" applyAlignment="1" applyProtection="1">
      <alignment vertical="center"/>
      <protection locked="0"/>
    </xf>
    <xf numFmtId="9" fontId="84" fillId="35" borderId="16" xfId="92" applyNumberFormat="1" applyFont="1" applyFill="1" applyBorder="1" applyAlignment="1" applyProtection="1">
      <alignment vertical="center"/>
      <protection/>
    </xf>
    <xf numFmtId="179" fontId="89" fillId="0" borderId="11" xfId="0" applyNumberFormat="1" applyFont="1" applyFill="1" applyBorder="1" applyAlignment="1">
      <alignment vertical="center"/>
    </xf>
    <xf numFmtId="0" fontId="89" fillId="0" borderId="11" xfId="0" applyFont="1" applyFill="1" applyBorder="1" applyAlignment="1" applyProtection="1">
      <alignment vertical="center"/>
      <protection/>
    </xf>
    <xf numFmtId="0" fontId="9" fillId="35" borderId="11" xfId="0" applyFont="1" applyFill="1" applyBorder="1" applyAlignment="1">
      <alignment vertical="center"/>
    </xf>
    <xf numFmtId="2" fontId="80" fillId="35" borderId="15" xfId="0" applyNumberFormat="1" applyFont="1" applyFill="1" applyBorder="1" applyAlignment="1" applyProtection="1">
      <alignment horizontal="center" vertical="center"/>
      <protection/>
    </xf>
    <xf numFmtId="179" fontId="82" fillId="35" borderId="15" xfId="0" applyNumberFormat="1" applyFont="1" applyFill="1" applyBorder="1" applyAlignment="1">
      <alignment vertical="center"/>
    </xf>
    <xf numFmtId="179" fontId="89" fillId="35" borderId="15" xfId="0" applyNumberFormat="1" applyFont="1" applyFill="1" applyBorder="1" applyAlignment="1">
      <alignment vertical="center"/>
    </xf>
    <xf numFmtId="175" fontId="80" fillId="35" borderId="15" xfId="0" applyNumberFormat="1" applyFont="1" applyFill="1" applyBorder="1" applyAlignment="1" applyProtection="1">
      <alignment horizontal="center" vertical="center"/>
      <protection/>
    </xf>
    <xf numFmtId="0" fontId="80" fillId="35" borderId="15" xfId="0" applyNumberFormat="1" applyFont="1" applyFill="1" applyBorder="1" applyAlignment="1" applyProtection="1">
      <alignment vertical="center"/>
      <protection/>
    </xf>
    <xf numFmtId="0" fontId="80" fillId="35" borderId="15" xfId="0" applyFont="1" applyFill="1" applyBorder="1" applyAlignment="1">
      <alignment horizontal="center" vertical="center"/>
    </xf>
    <xf numFmtId="0" fontId="80" fillId="35" borderId="15" xfId="0" applyFont="1" applyFill="1" applyBorder="1" applyAlignment="1" applyProtection="1">
      <alignment horizontal="center" vertical="center"/>
      <protection locked="0"/>
    </xf>
    <xf numFmtId="0" fontId="80" fillId="35" borderId="15" xfId="0" applyFont="1" applyFill="1" applyBorder="1" applyAlignment="1" applyProtection="1">
      <alignment horizontal="center" vertical="center"/>
      <protection/>
    </xf>
    <xf numFmtId="3" fontId="80" fillId="35" borderId="15" xfId="44" applyNumberFormat="1" applyFont="1" applyFill="1" applyBorder="1" applyAlignment="1" applyProtection="1">
      <alignment vertical="center"/>
      <protection locked="0"/>
    </xf>
    <xf numFmtId="2" fontId="84" fillId="35" borderId="15" xfId="0" applyNumberFormat="1" applyFont="1" applyFill="1" applyBorder="1" applyAlignment="1" applyProtection="1">
      <alignment vertical="center"/>
      <protection/>
    </xf>
    <xf numFmtId="2" fontId="80" fillId="35" borderId="16" xfId="0" applyNumberFormat="1" applyFont="1" applyFill="1" applyBorder="1" applyAlignment="1" applyProtection="1">
      <alignment horizontal="center" vertical="center"/>
      <protection/>
    </xf>
    <xf numFmtId="179" fontId="82" fillId="35" borderId="16" xfId="0" applyNumberFormat="1" applyFont="1" applyFill="1" applyBorder="1" applyAlignment="1">
      <alignment vertical="center"/>
    </xf>
    <xf numFmtId="179" fontId="89" fillId="35" borderId="16" xfId="0" applyNumberFormat="1" applyFont="1" applyFill="1" applyBorder="1" applyAlignment="1">
      <alignment vertical="center"/>
    </xf>
    <xf numFmtId="175" fontId="80" fillId="35" borderId="16" xfId="0" applyNumberFormat="1" applyFont="1" applyFill="1" applyBorder="1" applyAlignment="1" applyProtection="1">
      <alignment horizontal="center" vertical="center"/>
      <protection/>
    </xf>
    <xf numFmtId="0" fontId="80" fillId="35" borderId="16" xfId="0" applyNumberFormat="1" applyFont="1" applyFill="1" applyBorder="1" applyAlignment="1" applyProtection="1">
      <alignment vertical="center"/>
      <protection/>
    </xf>
    <xf numFmtId="0" fontId="80" fillId="35" borderId="16" xfId="0" applyFont="1" applyFill="1" applyBorder="1" applyAlignment="1">
      <alignment horizontal="center" vertical="center"/>
    </xf>
    <xf numFmtId="0" fontId="80" fillId="35" borderId="16" xfId="0" applyFont="1" applyFill="1" applyBorder="1" applyAlignment="1" applyProtection="1">
      <alignment horizontal="center" vertical="center"/>
      <protection locked="0"/>
    </xf>
    <xf numFmtId="0" fontId="80" fillId="35" borderId="16" xfId="0" applyFont="1" applyFill="1" applyBorder="1" applyAlignment="1" applyProtection="1">
      <alignment horizontal="center" vertical="center"/>
      <protection/>
    </xf>
    <xf numFmtId="3" fontId="80" fillId="35" borderId="16" xfId="44" applyNumberFormat="1" applyFont="1" applyFill="1" applyBorder="1" applyAlignment="1" applyProtection="1">
      <alignment vertical="center"/>
      <protection locked="0"/>
    </xf>
    <xf numFmtId="2" fontId="84" fillId="35" borderId="16" xfId="0" applyNumberFormat="1" applyFont="1" applyFill="1" applyBorder="1" applyAlignment="1" applyProtection="1">
      <alignment vertical="center"/>
      <protection/>
    </xf>
    <xf numFmtId="0" fontId="56" fillId="35" borderId="0" xfId="0" applyNumberFormat="1" applyFont="1" applyFill="1" applyBorder="1" applyAlignment="1" applyProtection="1">
      <alignment horizontal="center" wrapText="1"/>
      <protection locked="0"/>
    </xf>
    <xf numFmtId="0" fontId="19" fillId="0" borderId="0" xfId="0" applyNumberFormat="1" applyFont="1" applyAlignment="1">
      <alignment horizontal="center" wrapText="1"/>
    </xf>
    <xf numFmtId="0" fontId="0" fillId="0" borderId="0" xfId="0" applyAlignment="1">
      <alignment horizontal="center" wrapText="1"/>
    </xf>
    <xf numFmtId="0" fontId="79" fillId="36" borderId="13" xfId="0" applyFont="1" applyFill="1" applyBorder="1" applyAlignment="1">
      <alignment horizontal="center" vertical="center" wrapText="1"/>
    </xf>
    <xf numFmtId="0" fontId="79" fillId="36" borderId="17" xfId="0" applyFont="1" applyFill="1" applyBorder="1" applyAlignment="1">
      <alignment horizontal="center" vertical="center" wrapText="1"/>
    </xf>
    <xf numFmtId="0" fontId="79" fillId="36" borderId="18" xfId="0" applyFont="1" applyFill="1" applyBorder="1" applyAlignment="1">
      <alignment horizontal="center" vertical="center" wrapText="1"/>
    </xf>
    <xf numFmtId="0" fontId="51" fillId="35" borderId="0" xfId="0" applyNumberFormat="1" applyFont="1" applyFill="1" applyBorder="1" applyAlignment="1" applyProtection="1">
      <alignment horizontal="center" vertical="center" wrapText="1"/>
      <protection locked="0"/>
    </xf>
    <xf numFmtId="2" fontId="5" fillId="35" borderId="0" xfId="59" applyNumberFormat="1" applyFont="1" applyFill="1" applyBorder="1" applyAlignment="1" applyProtection="1">
      <alignment horizontal="center" vertical="center" wrapText="1"/>
      <protection locked="0"/>
    </xf>
    <xf numFmtId="0" fontId="1" fillId="35" borderId="0" xfId="0" applyFont="1" applyFill="1" applyAlignment="1">
      <alignment vertical="center" wrapText="1"/>
    </xf>
    <xf numFmtId="0" fontId="57" fillId="35" borderId="19" xfId="0" applyNumberFormat="1" applyFont="1" applyFill="1" applyBorder="1" applyAlignment="1" applyProtection="1">
      <alignment horizontal="center" vertical="center" wrapText="1"/>
      <protection locked="0"/>
    </xf>
    <xf numFmtId="0" fontId="79" fillId="36" borderId="12" xfId="0" applyFont="1" applyFill="1" applyBorder="1" applyAlignment="1">
      <alignment horizontal="center" vertical="center" wrapText="1"/>
    </xf>
    <xf numFmtId="0" fontId="79" fillId="36" borderId="19" xfId="0" applyFont="1" applyFill="1" applyBorder="1" applyAlignment="1">
      <alignment horizontal="center" vertical="center" wrapText="1"/>
    </xf>
    <xf numFmtId="0" fontId="79" fillId="36" borderId="20" xfId="0" applyFont="1" applyFill="1" applyBorder="1" applyAlignment="1">
      <alignment horizontal="center" vertical="center" wrapText="1"/>
    </xf>
    <xf numFmtId="0" fontId="56" fillId="35" borderId="0" xfId="0" applyNumberFormat="1" applyFont="1" applyFill="1" applyBorder="1" applyAlignment="1" applyProtection="1">
      <alignment horizontal="right" vertical="center" wrapText="1"/>
      <protection locked="0"/>
    </xf>
    <xf numFmtId="0" fontId="19" fillId="0" borderId="0" xfId="0" applyNumberFormat="1" applyFont="1" applyAlignment="1">
      <alignment horizontal="right" wrapText="1"/>
    </xf>
    <xf numFmtId="175" fontId="17" fillId="34" borderId="0" xfId="0" applyNumberFormat="1" applyFont="1" applyFill="1" applyBorder="1" applyAlignment="1" applyProtection="1">
      <alignment horizontal="left" vertical="center" wrapText="1"/>
      <protection/>
    </xf>
    <xf numFmtId="0" fontId="79" fillId="36" borderId="14" xfId="0" applyFont="1" applyFill="1" applyBorder="1" applyAlignment="1">
      <alignment horizontal="center" vertical="center" wrapText="1"/>
    </xf>
    <xf numFmtId="0" fontId="78" fillId="0" borderId="14" xfId="0" applyFont="1" applyBorder="1" applyAlignment="1">
      <alignment horizontal="center" wrapText="1"/>
    </xf>
    <xf numFmtId="0" fontId="79" fillId="36" borderId="21" xfId="0" applyFont="1" applyFill="1" applyBorder="1" applyAlignment="1">
      <alignment horizontal="center" vertical="center" wrapText="1"/>
    </xf>
    <xf numFmtId="0" fontId="79" fillId="36" borderId="22" xfId="0" applyFont="1" applyFill="1" applyBorder="1" applyAlignment="1">
      <alignment horizontal="center" vertical="center" wrapText="1"/>
    </xf>
    <xf numFmtId="0" fontId="78" fillId="0" borderId="14" xfId="0" applyFont="1" applyBorder="1" applyAlignment="1">
      <alignment horizontal="center" vertical="center" wrapText="1"/>
    </xf>
    <xf numFmtId="0" fontId="79" fillId="38" borderId="14" xfId="0" applyFont="1" applyFill="1" applyBorder="1" applyAlignment="1">
      <alignment horizontal="center" vertical="center" wrapText="1"/>
    </xf>
    <xf numFmtId="3" fontId="79" fillId="38" borderId="14" xfId="0" applyNumberFormat="1" applyFont="1" applyFill="1" applyBorder="1" applyAlignment="1" applyProtection="1">
      <alignment horizontal="center" vertical="center" wrapText="1"/>
      <protection/>
    </xf>
    <xf numFmtId="0" fontId="78" fillId="0" borderId="15" xfId="0" applyFont="1" applyBorder="1" applyAlignment="1">
      <alignment horizontal="center" vertical="center" wrapText="1"/>
    </xf>
    <xf numFmtId="0" fontId="79" fillId="38" borderId="21" xfId="0" applyFont="1" applyFill="1" applyBorder="1" applyAlignment="1">
      <alignment horizontal="center" vertical="center" wrapText="1"/>
    </xf>
    <xf numFmtId="0" fontId="79" fillId="38" borderId="22" xfId="0" applyFont="1" applyFill="1" applyBorder="1" applyAlignment="1">
      <alignment horizontal="center" vertical="center" wrapText="1"/>
    </xf>
    <xf numFmtId="0" fontId="79" fillId="38" borderId="23" xfId="0" applyFont="1" applyFill="1" applyBorder="1" applyAlignment="1">
      <alignment horizontal="center" vertical="center" wrapText="1"/>
    </xf>
    <xf numFmtId="3" fontId="13" fillId="35" borderId="0" xfId="0" applyNumberFormat="1" applyFont="1" applyFill="1" applyBorder="1" applyAlignment="1" applyProtection="1">
      <alignment horizontal="right" vertical="center" wrapText="1"/>
      <protection locked="0"/>
    </xf>
    <xf numFmtId="0" fontId="14" fillId="35" borderId="0" xfId="0" applyFont="1" applyFill="1" applyAlignment="1" applyProtection="1">
      <alignment wrapText="1"/>
      <protection locked="0"/>
    </xf>
    <xf numFmtId="0" fontId="15" fillId="35" borderId="0" xfId="0" applyFont="1" applyFill="1" applyAlignment="1">
      <alignment wrapText="1"/>
    </xf>
  </cellXfs>
  <cellStyles count="82">
    <cellStyle name="Normal" xfId="0"/>
    <cellStyle name="%" xfId="15"/>
    <cellStyle name="% 2" xfId="16"/>
    <cellStyle name="%20 - Vurgu1" xfId="17"/>
    <cellStyle name="%20 - Vurgu2" xfId="18"/>
    <cellStyle name="%20 - Vurgu3" xfId="19"/>
    <cellStyle name="%20 - Vurgu4" xfId="20"/>
    <cellStyle name="%20 - Vurgu5" xfId="21"/>
    <cellStyle name="%20 - Vurgu6" xfId="22"/>
    <cellStyle name="%40 - Vurgu1" xfId="23"/>
    <cellStyle name="%40 - Vurgu2" xfId="24"/>
    <cellStyle name="%40 - Vurgu3" xfId="25"/>
    <cellStyle name="%40 - Vurgu4" xfId="26"/>
    <cellStyle name="%40 - Vurgu5" xfId="27"/>
    <cellStyle name="%40 - Vurgu6" xfId="28"/>
    <cellStyle name="%60 - Vurgu1" xfId="29"/>
    <cellStyle name="%60 - Vurgu2" xfId="30"/>
    <cellStyle name="%60 - Vurgu3" xfId="31"/>
    <cellStyle name="%60 - Vurgu4" xfId="32"/>
    <cellStyle name="%60 - Vurgu5" xfId="33"/>
    <cellStyle name="%60 - Vurgu6" xfId="34"/>
    <cellStyle name="Açıklama Metni" xfId="35"/>
    <cellStyle name="Ana Başlık" xfId="36"/>
    <cellStyle name="Bağlı Hücre" xfId="37"/>
    <cellStyle name="Başlık 1" xfId="38"/>
    <cellStyle name="Başlık 2" xfId="39"/>
    <cellStyle name="Başlık 3" xfId="40"/>
    <cellStyle name="Başlık 4" xfId="41"/>
    <cellStyle name="Comma" xfId="42"/>
    <cellStyle name="Comma [0]" xfId="43"/>
    <cellStyle name="Binlik Ayracı 2" xfId="44"/>
    <cellStyle name="Binlik Ayracı 2 2" xfId="45"/>
    <cellStyle name="Binlik Ayracı 2 2 2" xfId="46"/>
    <cellStyle name="Binlik Ayracı 3" xfId="47"/>
    <cellStyle name="Binlik Ayracı 4" xfId="48"/>
    <cellStyle name="Binlik Ayracı 5" xfId="49"/>
    <cellStyle name="Comma 2" xfId="50"/>
    <cellStyle name="Comma 2 2" xfId="51"/>
    <cellStyle name="Comma 4" xfId="52"/>
    <cellStyle name="Çıkış" xfId="53"/>
    <cellStyle name="Giriş" xfId="54"/>
    <cellStyle name="Hesaplama" xfId="55"/>
    <cellStyle name="İşaretli Hücre" xfId="56"/>
    <cellStyle name="İyi" xfId="57"/>
    <cellStyle name="Followed Hyperlink" xfId="58"/>
    <cellStyle name="Hyperlink" xfId="59"/>
    <cellStyle name="Köprü 2" xfId="60"/>
    <cellStyle name="Kötü" xfId="61"/>
    <cellStyle name="Normal 2" xfId="62"/>
    <cellStyle name="Normal 2 10 10" xfId="63"/>
    <cellStyle name="Normal 2 10 10 2" xfId="64"/>
    <cellStyle name="Normal 2 2" xfId="65"/>
    <cellStyle name="Normal 2 2 2" xfId="66"/>
    <cellStyle name="Normal 2 2 2 2" xfId="67"/>
    <cellStyle name="Normal 2 2 3" xfId="68"/>
    <cellStyle name="Normal 2 3" xfId="69"/>
    <cellStyle name="Normal 3" xfId="70"/>
    <cellStyle name="Normal 4" xfId="71"/>
    <cellStyle name="Normal 5" xfId="72"/>
    <cellStyle name="Normal 6" xfId="73"/>
    <cellStyle name="Normal 7" xfId="74"/>
    <cellStyle name="Not" xfId="75"/>
    <cellStyle name="Nötr" xfId="76"/>
    <cellStyle name="Onaylı" xfId="77"/>
    <cellStyle name="Currency" xfId="78"/>
    <cellStyle name="Currency [0]" xfId="79"/>
    <cellStyle name="Toplam" xfId="80"/>
    <cellStyle name="Uyarı Metni" xfId="81"/>
    <cellStyle name="Virgül 10" xfId="82"/>
    <cellStyle name="Virgül 2" xfId="83"/>
    <cellStyle name="Vurgu1" xfId="84"/>
    <cellStyle name="Vurgu2" xfId="85"/>
    <cellStyle name="Vurgu3" xfId="86"/>
    <cellStyle name="Vurgu4" xfId="87"/>
    <cellStyle name="Vurgu5" xfId="88"/>
    <cellStyle name="Vurgu6" xfId="89"/>
    <cellStyle name="Percent" xfId="90"/>
    <cellStyle name="Yüzde 2" xfId="91"/>
    <cellStyle name="Yüzde 2 2" xfId="92"/>
    <cellStyle name="Yüzde 3" xfId="93"/>
    <cellStyle name="Yüzde 4" xfId="94"/>
    <cellStyle name="Yüzde 5" xfId="9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161925</xdr:colOff>
      <xdr:row>3</xdr:row>
      <xdr:rowOff>85725</xdr:rowOff>
    </xdr:from>
    <xdr:to>
      <xdr:col>31</xdr:col>
      <xdr:colOff>9525</xdr:colOff>
      <xdr:row>3</xdr:row>
      <xdr:rowOff>85725</xdr:rowOff>
    </xdr:to>
    <xdr:sp fLocksText="0">
      <xdr:nvSpPr>
        <xdr:cNvPr id="1" name="Text Box 1"/>
        <xdr:cNvSpPr txBox="1">
          <a:spLocks noChangeArrowheads="1"/>
        </xdr:cNvSpPr>
      </xdr:nvSpPr>
      <xdr:spPr>
        <a:xfrm>
          <a:off x="5810250" y="619125"/>
          <a:ext cx="82105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9525</xdr:colOff>
      <xdr:row>0</xdr:row>
      <xdr:rowOff>57150</xdr:rowOff>
    </xdr:from>
    <xdr:to>
      <xdr:col>2</xdr:col>
      <xdr:colOff>9525</xdr:colOff>
      <xdr:row>2</xdr:row>
      <xdr:rowOff>0</xdr:rowOff>
    </xdr:to>
    <xdr:pic>
      <xdr:nvPicPr>
        <xdr:cNvPr id="2" name="3 Resim" descr="Logo dik mini.jpg"/>
        <xdr:cNvPicPr preferRelativeResize="1">
          <a:picLocks noChangeAspect="1"/>
        </xdr:cNvPicPr>
      </xdr:nvPicPr>
      <xdr:blipFill>
        <a:blip r:embed="rId1"/>
        <a:stretch>
          <a:fillRect/>
        </a:stretch>
      </xdr:blipFill>
      <xdr:spPr>
        <a:xfrm>
          <a:off x="190500" y="57150"/>
          <a:ext cx="219075" cy="247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161925</xdr:colOff>
      <xdr:row>3</xdr:row>
      <xdr:rowOff>85725</xdr:rowOff>
    </xdr:from>
    <xdr:to>
      <xdr:col>30</xdr:col>
      <xdr:colOff>9525</xdr:colOff>
      <xdr:row>3</xdr:row>
      <xdr:rowOff>85725</xdr:rowOff>
    </xdr:to>
    <xdr:sp fLocksText="0">
      <xdr:nvSpPr>
        <xdr:cNvPr id="1" name="Text Box 1"/>
        <xdr:cNvSpPr txBox="1">
          <a:spLocks noChangeArrowheads="1"/>
        </xdr:cNvSpPr>
      </xdr:nvSpPr>
      <xdr:spPr>
        <a:xfrm>
          <a:off x="6353175" y="561975"/>
          <a:ext cx="73818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0000" cap="flat" cmpd="sng" algn="ctr">
          <a:solidFill>
            <a:schemeClr val="phClr">
              <a:shade val="95000"/>
              <a:satMod val="105000"/>
            </a:scheme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1"/>
  </sheetPr>
  <dimension ref="A1:CN63"/>
  <sheetViews>
    <sheetView tabSelected="1" zoomScalePageLayoutView="0" workbookViewId="0" topLeftCell="A1">
      <selection activeCell="A4" sqref="A4"/>
    </sheetView>
  </sheetViews>
  <sheetFormatPr defaultColWidth="3.421875" defaultRowHeight="12.75"/>
  <cols>
    <col min="1" max="1" width="2.7109375" style="104" bestFit="1" customWidth="1"/>
    <col min="2" max="2" width="3.28125" style="129" bestFit="1" customWidth="1"/>
    <col min="3" max="3" width="27.7109375" style="114" bestFit="1" customWidth="1"/>
    <col min="4" max="4" width="23.7109375" style="39" bestFit="1" customWidth="1"/>
    <col min="5" max="5" width="8.7109375" style="130" bestFit="1" customWidth="1"/>
    <col min="6" max="6" width="13.8515625" style="19" bestFit="1" customWidth="1"/>
    <col min="7" max="7" width="4.7109375" style="40" bestFit="1" customWidth="1"/>
    <col min="8" max="9" width="4.421875" style="131" bestFit="1" customWidth="1"/>
    <col min="10" max="10" width="8.28125" style="132" bestFit="1" customWidth="1"/>
    <col min="11" max="11" width="5.57421875" style="133" bestFit="1" customWidth="1"/>
    <col min="12" max="12" width="7.00390625" style="134" bestFit="1" customWidth="1"/>
    <col min="13" max="13" width="7.00390625" style="135" bestFit="1" customWidth="1"/>
    <col min="14" max="14" width="8.28125" style="132" bestFit="1" customWidth="1"/>
    <col min="15" max="15" width="5.57421875" style="133" customWidth="1"/>
    <col min="16" max="16" width="9.00390625" style="132" customWidth="1"/>
    <col min="17" max="17" width="6.57421875" style="136" bestFit="1" customWidth="1"/>
    <col min="18" max="18" width="7.140625" style="137" customWidth="1"/>
    <col min="19" max="19" width="6.140625" style="115" bestFit="1" customWidth="1"/>
    <col min="20" max="20" width="4.421875" style="115" bestFit="1" customWidth="1"/>
    <col min="21" max="21" width="6.140625" style="115" bestFit="1" customWidth="1"/>
    <col min="22" max="22" width="4.421875" style="115" bestFit="1" customWidth="1"/>
    <col min="23" max="23" width="3.57421875" style="115" bestFit="1" customWidth="1"/>
    <col min="24" max="16384" width="3.421875" style="115" customWidth="1"/>
  </cols>
  <sheetData>
    <row r="1" spans="1:18" s="106" customFormat="1" ht="12.75">
      <c r="A1" s="20"/>
      <c r="B1" s="252" t="s">
        <v>141</v>
      </c>
      <c r="C1" s="252"/>
      <c r="D1" s="252"/>
      <c r="E1" s="105"/>
      <c r="F1" s="105"/>
      <c r="G1" s="105"/>
      <c r="H1" s="105"/>
      <c r="I1" s="105"/>
      <c r="J1" s="259" t="s">
        <v>524</v>
      </c>
      <c r="K1" s="260"/>
      <c r="L1" s="260"/>
      <c r="M1" s="260"/>
      <c r="N1" s="260"/>
      <c r="O1" s="260"/>
      <c r="P1" s="260"/>
      <c r="Q1" s="260"/>
      <c r="R1" s="260"/>
    </row>
    <row r="2" spans="1:18" s="106" customFormat="1" ht="11.25">
      <c r="A2" s="20"/>
      <c r="B2" s="253" t="s">
        <v>9</v>
      </c>
      <c r="C2" s="254"/>
      <c r="D2" s="254"/>
      <c r="E2" s="107"/>
      <c r="F2" s="107"/>
      <c r="G2" s="162"/>
      <c r="H2" s="107"/>
      <c r="I2" s="107"/>
      <c r="J2" s="260"/>
      <c r="K2" s="260"/>
      <c r="L2" s="260"/>
      <c r="M2" s="260"/>
      <c r="N2" s="260"/>
      <c r="O2" s="260"/>
      <c r="P2" s="260"/>
      <c r="Q2" s="260"/>
      <c r="R2" s="260"/>
    </row>
    <row r="3" spans="1:18" s="111" customFormat="1" ht="18">
      <c r="A3" s="100"/>
      <c r="B3" s="255" t="s">
        <v>504</v>
      </c>
      <c r="C3" s="255"/>
      <c r="D3" s="255"/>
      <c r="E3" s="109"/>
      <c r="F3" s="109"/>
      <c r="G3" s="110"/>
      <c r="H3" s="110"/>
      <c r="I3" s="110"/>
      <c r="J3" s="256" t="s">
        <v>315</v>
      </c>
      <c r="K3" s="257"/>
      <c r="L3" s="257"/>
      <c r="M3" s="258"/>
      <c r="N3" s="173" t="s">
        <v>300</v>
      </c>
      <c r="O3" s="99" t="s">
        <v>147</v>
      </c>
      <c r="P3" s="249" t="s">
        <v>150</v>
      </c>
      <c r="Q3" s="250"/>
      <c r="R3" s="251"/>
    </row>
    <row r="4" spans="1:18" s="112" customFormat="1" ht="27">
      <c r="A4" s="101"/>
      <c r="B4" s="138"/>
      <c r="C4" s="34" t="s">
        <v>152</v>
      </c>
      <c r="D4" s="34" t="s">
        <v>164</v>
      </c>
      <c r="E4" s="139" t="s">
        <v>165</v>
      </c>
      <c r="F4" s="36" t="s">
        <v>166</v>
      </c>
      <c r="G4" s="36" t="s">
        <v>167</v>
      </c>
      <c r="H4" s="140" t="s">
        <v>170</v>
      </c>
      <c r="I4" s="140" t="s">
        <v>174</v>
      </c>
      <c r="J4" s="35" t="s">
        <v>189</v>
      </c>
      <c r="K4" s="37" t="s">
        <v>176</v>
      </c>
      <c r="L4" s="37" t="s">
        <v>177</v>
      </c>
      <c r="M4" s="37" t="s">
        <v>178</v>
      </c>
      <c r="N4" s="35" t="s">
        <v>175</v>
      </c>
      <c r="O4" s="37" t="s">
        <v>180</v>
      </c>
      <c r="P4" s="35" t="s">
        <v>175</v>
      </c>
      <c r="Q4" s="37" t="s">
        <v>176</v>
      </c>
      <c r="R4" s="37" t="s">
        <v>178</v>
      </c>
    </row>
    <row r="5" spans="1:18" s="113" customFormat="1" ht="9">
      <c r="A5" s="102"/>
      <c r="B5" s="116"/>
      <c r="C5" s="117"/>
      <c r="D5" s="118"/>
      <c r="E5" s="119"/>
      <c r="F5" s="120"/>
      <c r="G5" s="121"/>
      <c r="H5" s="121"/>
      <c r="I5" s="121"/>
      <c r="J5" s="122"/>
      <c r="K5" s="123"/>
      <c r="L5" s="123"/>
      <c r="M5" s="122"/>
      <c r="N5" s="122"/>
      <c r="O5" s="123"/>
      <c r="P5" s="122"/>
      <c r="Q5" s="123"/>
      <c r="R5" s="122"/>
    </row>
    <row r="6" spans="1:92" s="127" customFormat="1" ht="11.25">
      <c r="A6" s="103">
        <v>1</v>
      </c>
      <c r="B6" s="78" t="s">
        <v>185</v>
      </c>
      <c r="C6" s="91" t="s">
        <v>507</v>
      </c>
      <c r="D6" s="45" t="s">
        <v>508</v>
      </c>
      <c r="E6" s="82">
        <v>42125</v>
      </c>
      <c r="F6" s="46" t="s">
        <v>8</v>
      </c>
      <c r="G6" s="128">
        <v>308</v>
      </c>
      <c r="H6" s="41">
        <v>501</v>
      </c>
      <c r="I6" s="59">
        <v>1</v>
      </c>
      <c r="J6" s="84">
        <v>5959874</v>
      </c>
      <c r="K6" s="87">
        <v>470312</v>
      </c>
      <c r="L6" s="97">
        <v>501</v>
      </c>
      <c r="M6" s="98">
        <v>10.79967793737967</v>
      </c>
      <c r="N6" s="54"/>
      <c r="O6" s="95"/>
      <c r="P6" s="54">
        <v>5959874</v>
      </c>
      <c r="Q6" s="55">
        <v>470312</v>
      </c>
      <c r="R6" s="96">
        <f aca="true" t="shared" si="0" ref="R6:R37">P6/Q6</f>
        <v>12.672170814267975</v>
      </c>
      <c r="S6" s="114"/>
      <c r="T6" s="114"/>
      <c r="U6" s="114"/>
      <c r="V6" s="114"/>
      <c r="W6" s="114"/>
      <c r="X6" s="114"/>
      <c r="Y6" s="114"/>
      <c r="Z6" s="114"/>
      <c r="AA6" s="114"/>
      <c r="AB6" s="114"/>
      <c r="AC6" s="114"/>
      <c r="AD6" s="114"/>
      <c r="AE6" s="114"/>
      <c r="AF6" s="114"/>
      <c r="AG6" s="114"/>
      <c r="AH6" s="114"/>
      <c r="AI6" s="114"/>
      <c r="AJ6" s="114"/>
      <c r="AK6" s="114"/>
      <c r="AL6" s="114"/>
      <c r="AM6" s="114"/>
      <c r="AN6" s="114"/>
      <c r="AO6" s="114"/>
      <c r="AP6" s="114"/>
      <c r="AQ6" s="114"/>
      <c r="AR6" s="114"/>
      <c r="AS6" s="114"/>
      <c r="AT6" s="114"/>
      <c r="AU6" s="114"/>
      <c r="AV6" s="114"/>
      <c r="AW6" s="114"/>
      <c r="AX6" s="114"/>
      <c r="AY6" s="114"/>
      <c r="AZ6" s="114"/>
      <c r="BA6" s="114"/>
      <c r="BB6" s="114"/>
      <c r="BC6" s="114"/>
      <c r="BD6" s="114"/>
      <c r="BE6" s="114"/>
      <c r="BF6" s="114"/>
      <c r="BG6" s="114"/>
      <c r="BH6" s="114"/>
      <c r="BI6" s="114"/>
      <c r="BJ6" s="114"/>
      <c r="BK6" s="114"/>
      <c r="BL6" s="114"/>
      <c r="BM6" s="114"/>
      <c r="BN6" s="114"/>
      <c r="BO6" s="114"/>
      <c r="BP6" s="114"/>
      <c r="BQ6" s="114"/>
      <c r="BR6" s="114"/>
      <c r="BS6" s="114"/>
      <c r="BT6" s="114"/>
      <c r="BU6" s="114"/>
      <c r="BV6" s="114"/>
      <c r="BW6" s="114"/>
      <c r="BX6" s="114"/>
      <c r="BY6" s="114"/>
      <c r="BZ6" s="114"/>
      <c r="CA6" s="114"/>
      <c r="CB6" s="114"/>
      <c r="CC6" s="114"/>
      <c r="CD6" s="114"/>
      <c r="CE6" s="114"/>
      <c r="CF6" s="114"/>
      <c r="CG6" s="114"/>
      <c r="CH6" s="114"/>
      <c r="CI6" s="114"/>
      <c r="CJ6" s="114"/>
      <c r="CK6" s="114"/>
      <c r="CL6" s="114"/>
      <c r="CM6" s="114"/>
      <c r="CN6" s="114"/>
    </row>
    <row r="7" spans="1:92" s="127" customFormat="1" ht="11.25">
      <c r="A7" s="103">
        <v>2</v>
      </c>
      <c r="B7" s="58"/>
      <c r="C7" s="91" t="s">
        <v>429</v>
      </c>
      <c r="D7" s="45" t="s">
        <v>430</v>
      </c>
      <c r="E7" s="82">
        <v>42097</v>
      </c>
      <c r="F7" s="46" t="s">
        <v>8</v>
      </c>
      <c r="G7" s="128">
        <v>311</v>
      </c>
      <c r="H7" s="41">
        <v>292</v>
      </c>
      <c r="I7" s="59">
        <v>5</v>
      </c>
      <c r="J7" s="84">
        <v>967854</v>
      </c>
      <c r="K7" s="87">
        <v>86379</v>
      </c>
      <c r="L7" s="97">
        <v>292</v>
      </c>
      <c r="M7" s="98">
        <v>10.653127553173341</v>
      </c>
      <c r="N7" s="54">
        <v>1539376</v>
      </c>
      <c r="O7" s="95">
        <v>-0.3712686179335003</v>
      </c>
      <c r="P7" s="54">
        <v>30824851</v>
      </c>
      <c r="Q7" s="55">
        <v>2836011</v>
      </c>
      <c r="R7" s="96">
        <f t="shared" si="0"/>
        <v>10.869087249661584</v>
      </c>
      <c r="S7" s="114"/>
      <c r="T7" s="114"/>
      <c r="U7" s="114"/>
      <c r="V7" s="114"/>
      <c r="W7" s="114"/>
      <c r="X7" s="114"/>
      <c r="Y7" s="114"/>
      <c r="Z7" s="114"/>
      <c r="AA7" s="114"/>
      <c r="AB7" s="114"/>
      <c r="AC7" s="114"/>
      <c r="AD7" s="114"/>
      <c r="AE7" s="114"/>
      <c r="AF7" s="114"/>
      <c r="AG7" s="114"/>
      <c r="AH7" s="114"/>
      <c r="AI7" s="114"/>
      <c r="AJ7" s="114"/>
      <c r="AK7" s="114"/>
      <c r="AL7" s="114"/>
      <c r="AM7" s="114"/>
      <c r="AN7" s="114"/>
      <c r="AO7" s="114"/>
      <c r="AP7" s="114"/>
      <c r="AQ7" s="114"/>
      <c r="AR7" s="114"/>
      <c r="AS7" s="114"/>
      <c r="AT7" s="114"/>
      <c r="AU7" s="114"/>
      <c r="AV7" s="114"/>
      <c r="AW7" s="114"/>
      <c r="AX7" s="114"/>
      <c r="AY7" s="114"/>
      <c r="AZ7" s="114"/>
      <c r="BA7" s="114"/>
      <c r="BB7" s="114"/>
      <c r="BC7" s="114"/>
      <c r="BD7" s="114"/>
      <c r="BE7" s="114"/>
      <c r="BF7" s="114"/>
      <c r="BG7" s="114"/>
      <c r="BH7" s="114"/>
      <c r="BI7" s="114"/>
      <c r="BJ7" s="114"/>
      <c r="BK7" s="114"/>
      <c r="BL7" s="114"/>
      <c r="BM7" s="114"/>
      <c r="BN7" s="114"/>
      <c r="BO7" s="114"/>
      <c r="BP7" s="114"/>
      <c r="BQ7" s="114"/>
      <c r="BR7" s="114"/>
      <c r="BS7" s="114"/>
      <c r="BT7" s="114"/>
      <c r="BU7" s="114"/>
      <c r="BV7" s="114"/>
      <c r="BW7" s="114"/>
      <c r="BX7" s="114"/>
      <c r="BY7" s="114"/>
      <c r="BZ7" s="114"/>
      <c r="CA7" s="114"/>
      <c r="CB7" s="114"/>
      <c r="CC7" s="114"/>
      <c r="CD7" s="114"/>
      <c r="CE7" s="114"/>
      <c r="CF7" s="114"/>
      <c r="CG7" s="114"/>
      <c r="CH7" s="114"/>
      <c r="CI7" s="114"/>
      <c r="CJ7" s="114"/>
      <c r="CK7" s="114"/>
      <c r="CL7" s="114"/>
      <c r="CM7" s="114"/>
      <c r="CN7" s="114"/>
    </row>
    <row r="8" spans="1:92" s="127" customFormat="1" ht="11.25">
      <c r="A8" s="103">
        <v>3</v>
      </c>
      <c r="B8" s="78" t="s">
        <v>185</v>
      </c>
      <c r="C8" s="90" t="s">
        <v>512</v>
      </c>
      <c r="D8" s="62" t="s">
        <v>514</v>
      </c>
      <c r="E8" s="81">
        <v>42125</v>
      </c>
      <c r="F8" s="46" t="s">
        <v>59</v>
      </c>
      <c r="G8" s="41">
        <v>210</v>
      </c>
      <c r="H8" s="124">
        <v>210</v>
      </c>
      <c r="I8" s="59">
        <v>1</v>
      </c>
      <c r="J8" s="84">
        <v>676499.3400000001</v>
      </c>
      <c r="K8" s="85">
        <v>55450</v>
      </c>
      <c r="L8" s="97">
        <v>210</v>
      </c>
      <c r="M8" s="98">
        <v>10.128886080755585</v>
      </c>
      <c r="N8" s="63"/>
      <c r="O8" s="95"/>
      <c r="P8" s="63">
        <v>676499.34</v>
      </c>
      <c r="Q8" s="64">
        <v>55450</v>
      </c>
      <c r="R8" s="96">
        <f t="shared" si="0"/>
        <v>12.200168440036068</v>
      </c>
      <c r="S8" s="114"/>
      <c r="T8" s="114"/>
      <c r="U8" s="114"/>
      <c r="V8" s="114"/>
      <c r="W8" s="114"/>
      <c r="X8" s="114"/>
      <c r="Y8" s="114"/>
      <c r="Z8" s="114"/>
      <c r="AA8" s="114"/>
      <c r="AB8" s="114"/>
      <c r="AC8" s="114"/>
      <c r="AD8" s="114"/>
      <c r="AE8" s="114"/>
      <c r="AF8" s="114"/>
      <c r="AG8" s="114"/>
      <c r="AH8" s="114"/>
      <c r="AI8" s="114"/>
      <c r="AJ8" s="114"/>
      <c r="AK8" s="114"/>
      <c r="AL8" s="114"/>
      <c r="AM8" s="114"/>
      <c r="AN8" s="114"/>
      <c r="AO8" s="114"/>
      <c r="AP8" s="114"/>
      <c r="AQ8" s="114"/>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4"/>
      <c r="CF8" s="114"/>
      <c r="CG8" s="114"/>
      <c r="CH8" s="114"/>
      <c r="CI8" s="114"/>
      <c r="CJ8" s="114"/>
      <c r="CK8" s="114"/>
      <c r="CL8" s="114"/>
      <c r="CM8" s="114"/>
      <c r="CN8" s="114"/>
    </row>
    <row r="9" spans="1:92" s="127" customFormat="1" ht="11.25">
      <c r="A9" s="103">
        <v>4</v>
      </c>
      <c r="B9" s="58"/>
      <c r="C9" s="91" t="s">
        <v>412</v>
      </c>
      <c r="D9" s="45" t="s">
        <v>412</v>
      </c>
      <c r="E9" s="82">
        <v>42083</v>
      </c>
      <c r="F9" s="46" t="s">
        <v>8</v>
      </c>
      <c r="G9" s="128">
        <v>291</v>
      </c>
      <c r="H9" s="41">
        <v>200</v>
      </c>
      <c r="I9" s="59">
        <v>7</v>
      </c>
      <c r="J9" s="84">
        <v>585495</v>
      </c>
      <c r="K9" s="85">
        <v>51084</v>
      </c>
      <c r="L9" s="97">
        <v>200</v>
      </c>
      <c r="M9" s="98">
        <v>10.956705087903131</v>
      </c>
      <c r="N9" s="63">
        <v>710420</v>
      </c>
      <c r="O9" s="95">
        <v>-0.1758466822443062</v>
      </c>
      <c r="P9" s="54">
        <v>20092285</v>
      </c>
      <c r="Q9" s="55">
        <v>1852322</v>
      </c>
      <c r="R9" s="96">
        <f t="shared" si="0"/>
        <v>10.847080043318602</v>
      </c>
      <c r="S9" s="114"/>
      <c r="T9" s="114"/>
      <c r="U9" s="114"/>
      <c r="V9" s="114"/>
      <c r="W9" s="114"/>
      <c r="X9" s="114"/>
      <c r="Y9" s="114"/>
      <c r="Z9" s="114"/>
      <c r="AA9" s="114"/>
      <c r="AB9" s="114"/>
      <c r="AC9" s="114"/>
      <c r="AD9" s="114"/>
      <c r="AE9" s="114"/>
      <c r="AF9" s="114"/>
      <c r="AG9" s="114"/>
      <c r="AH9" s="114"/>
      <c r="AI9" s="114"/>
      <c r="AJ9" s="114"/>
      <c r="AK9" s="114"/>
      <c r="AL9" s="114"/>
      <c r="AM9" s="114"/>
      <c r="AN9" s="114"/>
      <c r="AO9" s="114"/>
      <c r="AP9" s="114"/>
      <c r="AQ9" s="114"/>
      <c r="AR9" s="114"/>
      <c r="AS9" s="114"/>
      <c r="AT9" s="114"/>
      <c r="AU9" s="114"/>
      <c r="AV9" s="114"/>
      <c r="AW9" s="114"/>
      <c r="AX9" s="114"/>
      <c r="AY9" s="114"/>
      <c r="AZ9" s="114"/>
      <c r="BA9" s="114"/>
      <c r="BB9" s="114"/>
      <c r="BC9" s="114"/>
      <c r="BD9" s="114"/>
      <c r="BE9" s="114"/>
      <c r="BF9" s="114"/>
      <c r="BG9" s="114"/>
      <c r="BH9" s="114"/>
      <c r="BI9" s="114"/>
      <c r="BJ9" s="114"/>
      <c r="BK9" s="114"/>
      <c r="BL9" s="114"/>
      <c r="BM9" s="114"/>
      <c r="BN9" s="114"/>
      <c r="BO9" s="114"/>
      <c r="BP9" s="114"/>
      <c r="BQ9" s="114"/>
      <c r="BR9" s="114"/>
      <c r="BS9" s="114"/>
      <c r="BT9" s="114"/>
      <c r="BU9" s="114"/>
      <c r="BV9" s="114"/>
      <c r="BW9" s="114"/>
      <c r="BX9" s="114"/>
      <c r="BY9" s="114"/>
      <c r="BZ9" s="114"/>
      <c r="CA9" s="114"/>
      <c r="CB9" s="114"/>
      <c r="CC9" s="114"/>
      <c r="CD9" s="114"/>
      <c r="CE9" s="114"/>
      <c r="CF9" s="114"/>
      <c r="CG9" s="114"/>
      <c r="CH9" s="114"/>
      <c r="CI9" s="114"/>
      <c r="CJ9" s="114"/>
      <c r="CK9" s="114"/>
      <c r="CL9" s="114"/>
      <c r="CM9" s="114"/>
      <c r="CN9" s="114"/>
    </row>
    <row r="10" spans="1:92" s="127" customFormat="1" ht="11.25">
      <c r="A10" s="103">
        <v>5</v>
      </c>
      <c r="B10" s="58"/>
      <c r="C10" s="90" t="s">
        <v>286</v>
      </c>
      <c r="D10" s="62" t="s">
        <v>286</v>
      </c>
      <c r="E10" s="81">
        <v>42111</v>
      </c>
      <c r="F10" s="46" t="s">
        <v>59</v>
      </c>
      <c r="G10" s="41">
        <v>243</v>
      </c>
      <c r="H10" s="124">
        <v>192</v>
      </c>
      <c r="I10" s="59">
        <v>3</v>
      </c>
      <c r="J10" s="84">
        <v>370776</v>
      </c>
      <c r="K10" s="85">
        <v>34200</v>
      </c>
      <c r="L10" s="97">
        <v>192</v>
      </c>
      <c r="M10" s="98">
        <v>9.866547346377855</v>
      </c>
      <c r="N10" s="63">
        <v>489228.1</v>
      </c>
      <c r="O10" s="95">
        <v>-0.2421203933298189</v>
      </c>
      <c r="P10" s="63">
        <v>2541853.69</v>
      </c>
      <c r="Q10" s="64">
        <v>244822</v>
      </c>
      <c r="R10" s="96">
        <f t="shared" si="0"/>
        <v>10.382456192662424</v>
      </c>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4"/>
      <c r="CN10" s="114"/>
    </row>
    <row r="11" spans="1:92" s="127" customFormat="1" ht="11.25">
      <c r="A11" s="103">
        <v>6</v>
      </c>
      <c r="B11" s="78" t="s">
        <v>185</v>
      </c>
      <c r="C11" s="90" t="s">
        <v>522</v>
      </c>
      <c r="D11" s="62" t="s">
        <v>522</v>
      </c>
      <c r="E11" s="81">
        <v>42125</v>
      </c>
      <c r="F11" s="46" t="s">
        <v>20</v>
      </c>
      <c r="G11" s="41">
        <v>72</v>
      </c>
      <c r="H11" s="124">
        <v>72</v>
      </c>
      <c r="I11" s="59">
        <v>1</v>
      </c>
      <c r="J11" s="84">
        <v>269069.18</v>
      </c>
      <c r="K11" s="85">
        <v>22513</v>
      </c>
      <c r="L11" s="97">
        <v>72</v>
      </c>
      <c r="M11" s="98">
        <v>10.193360949573806</v>
      </c>
      <c r="N11" s="63"/>
      <c r="O11" s="95"/>
      <c r="P11" s="63">
        <v>269069.18</v>
      </c>
      <c r="Q11" s="64">
        <v>22513</v>
      </c>
      <c r="R11" s="96">
        <f t="shared" si="0"/>
        <v>11.951724781237507</v>
      </c>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c r="AS11" s="114"/>
      <c r="AT11" s="114"/>
      <c r="AU11" s="114"/>
      <c r="AV11" s="114"/>
      <c r="AW11" s="114"/>
      <c r="AX11" s="114"/>
      <c r="AY11" s="114"/>
      <c r="AZ11" s="114"/>
      <c r="BA11" s="114"/>
      <c r="BB11" s="114"/>
      <c r="BC11" s="114"/>
      <c r="BD11" s="114"/>
      <c r="BE11" s="114"/>
      <c r="BF11" s="114"/>
      <c r="BG11" s="114"/>
      <c r="BH11" s="114"/>
      <c r="BI11" s="114"/>
      <c r="BJ11" s="114"/>
      <c r="BK11" s="114"/>
      <c r="BL11" s="114"/>
      <c r="BM11" s="114"/>
      <c r="BN11" s="114"/>
      <c r="BO11" s="114"/>
      <c r="BP11" s="114"/>
      <c r="BQ11" s="114"/>
      <c r="BR11" s="114"/>
      <c r="BS11" s="114"/>
      <c r="BT11" s="114"/>
      <c r="BU11" s="114"/>
      <c r="BV11" s="114"/>
      <c r="BW11" s="114"/>
      <c r="BX11" s="114"/>
      <c r="BY11" s="114"/>
      <c r="BZ11" s="114"/>
      <c r="CA11" s="114"/>
      <c r="CB11" s="114"/>
      <c r="CC11" s="114"/>
      <c r="CD11" s="114"/>
      <c r="CE11" s="114"/>
      <c r="CF11" s="114"/>
      <c r="CG11" s="114"/>
      <c r="CH11" s="114"/>
      <c r="CI11" s="114"/>
      <c r="CJ11" s="114"/>
      <c r="CK11" s="114"/>
      <c r="CL11" s="114"/>
      <c r="CM11" s="114"/>
      <c r="CN11" s="114"/>
    </row>
    <row r="12" spans="1:92" s="127" customFormat="1" ht="11.25">
      <c r="A12" s="103">
        <v>7</v>
      </c>
      <c r="B12" s="58"/>
      <c r="C12" s="90" t="s">
        <v>496</v>
      </c>
      <c r="D12" s="62" t="s">
        <v>496</v>
      </c>
      <c r="E12" s="81">
        <v>42118</v>
      </c>
      <c r="F12" s="46" t="s">
        <v>59</v>
      </c>
      <c r="G12" s="41">
        <v>108</v>
      </c>
      <c r="H12" s="124">
        <v>108</v>
      </c>
      <c r="I12" s="59">
        <v>2</v>
      </c>
      <c r="J12" s="84">
        <v>195132.1</v>
      </c>
      <c r="K12" s="85">
        <v>16077</v>
      </c>
      <c r="L12" s="97">
        <v>108</v>
      </c>
      <c r="M12" s="98">
        <v>10.35468781083923</v>
      </c>
      <c r="N12" s="63">
        <v>271281.6</v>
      </c>
      <c r="O12" s="95">
        <v>-0.2807027826435703</v>
      </c>
      <c r="P12" s="63">
        <v>665735.8</v>
      </c>
      <c r="Q12" s="64">
        <v>59060</v>
      </c>
      <c r="R12" s="96">
        <f t="shared" si="0"/>
        <v>11.272194378598037</v>
      </c>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4"/>
      <c r="CN12" s="114"/>
    </row>
    <row r="13" spans="1:92" s="127" customFormat="1" ht="11.25">
      <c r="A13" s="103">
        <v>8</v>
      </c>
      <c r="B13" s="78" t="s">
        <v>185</v>
      </c>
      <c r="C13" s="90" t="s">
        <v>505</v>
      </c>
      <c r="D13" s="62" t="s">
        <v>505</v>
      </c>
      <c r="E13" s="81">
        <v>42125</v>
      </c>
      <c r="F13" s="46" t="s">
        <v>327</v>
      </c>
      <c r="G13" s="41">
        <v>143</v>
      </c>
      <c r="H13" s="124">
        <v>143</v>
      </c>
      <c r="I13" s="59">
        <v>1</v>
      </c>
      <c r="J13" s="84">
        <v>172295</v>
      </c>
      <c r="K13" s="85">
        <v>17072</v>
      </c>
      <c r="L13" s="97">
        <v>143</v>
      </c>
      <c r="M13" s="98">
        <v>10.579363606818921</v>
      </c>
      <c r="N13" s="63"/>
      <c r="O13" s="95"/>
      <c r="P13" s="63">
        <v>172294.8</v>
      </c>
      <c r="Q13" s="64">
        <v>17072</v>
      </c>
      <c r="R13" s="96">
        <f t="shared" si="0"/>
        <v>10.092244611059044</v>
      </c>
      <c r="S13" s="114"/>
      <c r="T13" s="114"/>
      <c r="U13" s="114"/>
      <c r="V13" s="114"/>
      <c r="W13" s="114"/>
      <c r="X13" s="114"/>
      <c r="Y13" s="114"/>
      <c r="Z13" s="114"/>
      <c r="AA13" s="114"/>
      <c r="AB13" s="114"/>
      <c r="AC13" s="114"/>
      <c r="AD13" s="114"/>
      <c r="AE13" s="114"/>
      <c r="AF13" s="114"/>
      <c r="AG13" s="114"/>
      <c r="AH13" s="114"/>
      <c r="AI13" s="114"/>
      <c r="AJ13" s="114"/>
      <c r="AK13" s="114"/>
      <c r="AL13" s="114"/>
      <c r="AM13" s="114"/>
      <c r="AN13" s="114"/>
      <c r="AO13" s="114"/>
      <c r="AP13" s="114"/>
      <c r="AQ13" s="114"/>
      <c r="AR13" s="114"/>
      <c r="AS13" s="114"/>
      <c r="AT13" s="114"/>
      <c r="AU13" s="114"/>
      <c r="AV13" s="114"/>
      <c r="AW13" s="114"/>
      <c r="AX13" s="114"/>
      <c r="AY13" s="114"/>
      <c r="AZ13" s="114"/>
      <c r="BA13" s="114"/>
      <c r="BB13" s="114"/>
      <c r="BC13" s="114"/>
      <c r="BD13" s="114"/>
      <c r="BE13" s="114"/>
      <c r="BF13" s="114"/>
      <c r="BG13" s="114"/>
      <c r="BH13" s="114"/>
      <c r="BI13" s="114"/>
      <c r="BJ13" s="114"/>
      <c r="BK13" s="114"/>
      <c r="BL13" s="114"/>
      <c r="BM13" s="114"/>
      <c r="BN13" s="114"/>
      <c r="BO13" s="114"/>
      <c r="BP13" s="114"/>
      <c r="BQ13" s="114"/>
      <c r="BR13" s="114"/>
      <c r="BS13" s="114"/>
      <c r="BT13" s="114"/>
      <c r="BU13" s="114"/>
      <c r="BV13" s="114"/>
      <c r="BW13" s="114"/>
      <c r="BX13" s="114"/>
      <c r="BY13" s="114"/>
      <c r="BZ13" s="114"/>
      <c r="CA13" s="114"/>
      <c r="CB13" s="114"/>
      <c r="CC13" s="114"/>
      <c r="CD13" s="114"/>
      <c r="CE13" s="114"/>
      <c r="CF13" s="114"/>
      <c r="CG13" s="114"/>
      <c r="CH13" s="114"/>
      <c r="CI13" s="114"/>
      <c r="CJ13" s="114"/>
      <c r="CK13" s="114"/>
      <c r="CL13" s="114"/>
      <c r="CM13" s="114"/>
      <c r="CN13" s="114"/>
    </row>
    <row r="14" spans="1:92" s="127" customFormat="1" ht="11.25">
      <c r="A14" s="103">
        <v>9</v>
      </c>
      <c r="B14" s="58"/>
      <c r="C14" s="90" t="s">
        <v>497</v>
      </c>
      <c r="D14" s="62" t="s">
        <v>497</v>
      </c>
      <c r="E14" s="81">
        <v>42118</v>
      </c>
      <c r="F14" s="46" t="s">
        <v>59</v>
      </c>
      <c r="G14" s="41">
        <v>206</v>
      </c>
      <c r="H14" s="124">
        <v>168</v>
      </c>
      <c r="I14" s="59">
        <v>2</v>
      </c>
      <c r="J14" s="84">
        <v>168945.06</v>
      </c>
      <c r="K14" s="85">
        <v>16467</v>
      </c>
      <c r="L14" s="97">
        <v>168</v>
      </c>
      <c r="M14" s="98">
        <v>11.403580609621741</v>
      </c>
      <c r="N14" s="63">
        <v>261446.62</v>
      </c>
      <c r="O14" s="95">
        <v>-0.3538066776307913</v>
      </c>
      <c r="P14" s="63">
        <v>621257.19</v>
      </c>
      <c r="Q14" s="64">
        <v>62310</v>
      </c>
      <c r="R14" s="96">
        <f t="shared" si="0"/>
        <v>9.970425132402502</v>
      </c>
      <c r="S14" s="114"/>
      <c r="T14" s="114"/>
      <c r="U14" s="114"/>
      <c r="V14" s="114"/>
      <c r="W14" s="114"/>
      <c r="X14" s="114"/>
      <c r="Y14" s="114"/>
      <c r="Z14" s="114"/>
      <c r="AA14" s="114"/>
      <c r="AB14" s="114"/>
      <c r="AC14" s="114"/>
      <c r="AD14" s="114"/>
      <c r="AE14" s="114"/>
      <c r="AF14" s="114"/>
      <c r="AG14" s="114"/>
      <c r="AH14" s="114"/>
      <c r="AI14" s="114"/>
      <c r="AJ14" s="114"/>
      <c r="AK14" s="114"/>
      <c r="AL14" s="114"/>
      <c r="AM14" s="114"/>
      <c r="AN14" s="114"/>
      <c r="AO14" s="114"/>
      <c r="AP14" s="114"/>
      <c r="AQ14" s="114"/>
      <c r="AR14" s="114"/>
      <c r="AS14" s="114"/>
      <c r="AT14" s="114"/>
      <c r="AU14" s="114"/>
      <c r="AV14" s="114"/>
      <c r="AW14" s="114"/>
      <c r="AX14" s="114"/>
      <c r="AY14" s="114"/>
      <c r="AZ14" s="114"/>
      <c r="BA14" s="114"/>
      <c r="BB14" s="114"/>
      <c r="BC14" s="114"/>
      <c r="BD14" s="114"/>
      <c r="BE14" s="114"/>
      <c r="BF14" s="114"/>
      <c r="BG14" s="114"/>
      <c r="BH14" s="114"/>
      <c r="BI14" s="114"/>
      <c r="BJ14" s="114"/>
      <c r="BK14" s="114"/>
      <c r="BL14" s="114"/>
      <c r="BM14" s="114"/>
      <c r="BN14" s="114"/>
      <c r="BO14" s="114"/>
      <c r="BP14" s="114"/>
      <c r="BQ14" s="114"/>
      <c r="BR14" s="114"/>
      <c r="BS14" s="114"/>
      <c r="BT14" s="114"/>
      <c r="BU14" s="114"/>
      <c r="BV14" s="114"/>
      <c r="BW14" s="114"/>
      <c r="BX14" s="114"/>
      <c r="BY14" s="114"/>
      <c r="BZ14" s="114"/>
      <c r="CA14" s="114"/>
      <c r="CB14" s="114"/>
      <c r="CC14" s="114"/>
      <c r="CD14" s="114"/>
      <c r="CE14" s="114"/>
      <c r="CF14" s="114"/>
      <c r="CG14" s="114"/>
      <c r="CH14" s="114"/>
      <c r="CI14" s="114"/>
      <c r="CJ14" s="114"/>
      <c r="CK14" s="114"/>
      <c r="CL14" s="114"/>
      <c r="CM14" s="114"/>
      <c r="CN14" s="114"/>
    </row>
    <row r="15" spans="1:92" s="127" customFormat="1" ht="11.25">
      <c r="A15" s="103">
        <v>10</v>
      </c>
      <c r="B15" s="236"/>
      <c r="C15" s="237" t="s">
        <v>457</v>
      </c>
      <c r="D15" s="238" t="s">
        <v>458</v>
      </c>
      <c r="E15" s="239">
        <v>42111</v>
      </c>
      <c r="F15" s="240" t="s">
        <v>16</v>
      </c>
      <c r="G15" s="241">
        <v>218</v>
      </c>
      <c r="H15" s="242">
        <v>124</v>
      </c>
      <c r="I15" s="243">
        <v>3</v>
      </c>
      <c r="J15" s="217">
        <v>127031.5</v>
      </c>
      <c r="K15" s="218">
        <v>10780</v>
      </c>
      <c r="L15" s="219">
        <v>124</v>
      </c>
      <c r="M15" s="220">
        <v>10.587902215930745</v>
      </c>
      <c r="N15" s="221">
        <v>255812.12</v>
      </c>
      <c r="O15" s="222">
        <v>-0.503418759048633</v>
      </c>
      <c r="P15" s="221">
        <v>1336325.2</v>
      </c>
      <c r="Q15" s="244">
        <v>128669</v>
      </c>
      <c r="R15" s="245">
        <f t="shared" si="0"/>
        <v>10.385758807482766</v>
      </c>
      <c r="S15" s="114"/>
      <c r="T15" s="114"/>
      <c r="U15" s="114"/>
      <c r="V15" s="114"/>
      <c r="W15" s="114"/>
      <c r="X15" s="114"/>
      <c r="Y15" s="114"/>
      <c r="Z15" s="114"/>
      <c r="AA15" s="114"/>
      <c r="AB15" s="114"/>
      <c r="AC15" s="114"/>
      <c r="AD15" s="114"/>
      <c r="AE15" s="114"/>
      <c r="AF15" s="114"/>
      <c r="AG15" s="114"/>
      <c r="AH15" s="114"/>
      <c r="AI15" s="114"/>
      <c r="AJ15" s="114"/>
      <c r="AK15" s="114"/>
      <c r="AL15" s="114"/>
      <c r="AM15" s="114"/>
      <c r="AN15" s="114"/>
      <c r="AO15" s="114"/>
      <c r="AP15" s="114"/>
      <c r="AQ15" s="114"/>
      <c r="AR15" s="114"/>
      <c r="AS15" s="114"/>
      <c r="AT15" s="114"/>
      <c r="AU15" s="114"/>
      <c r="AV15" s="114"/>
      <c r="AW15" s="114"/>
      <c r="AX15" s="114"/>
      <c r="AY15" s="114"/>
      <c r="AZ15" s="114"/>
      <c r="BA15" s="114"/>
      <c r="BB15" s="114"/>
      <c r="BC15" s="114"/>
      <c r="BD15" s="114"/>
      <c r="BE15" s="114"/>
      <c r="BF15" s="114"/>
      <c r="BG15" s="114"/>
      <c r="BH15" s="114"/>
      <c r="BI15" s="114"/>
      <c r="BJ15" s="114"/>
      <c r="BK15" s="114"/>
      <c r="BL15" s="114"/>
      <c r="BM15" s="114"/>
      <c r="BN15" s="114"/>
      <c r="BO15" s="114"/>
      <c r="BP15" s="114"/>
      <c r="BQ15" s="114"/>
      <c r="BR15" s="114"/>
      <c r="BS15" s="114"/>
      <c r="BT15" s="114"/>
      <c r="BU15" s="114"/>
      <c r="BV15" s="114"/>
      <c r="BW15" s="114"/>
      <c r="BX15" s="114"/>
      <c r="BY15" s="114"/>
      <c r="BZ15" s="114"/>
      <c r="CA15" s="114"/>
      <c r="CB15" s="114"/>
      <c r="CC15" s="114"/>
      <c r="CD15" s="114"/>
      <c r="CE15" s="114"/>
      <c r="CF15" s="114"/>
      <c r="CG15" s="114"/>
      <c r="CH15" s="114"/>
      <c r="CI15" s="114"/>
      <c r="CJ15" s="114"/>
      <c r="CK15" s="114"/>
      <c r="CL15" s="114"/>
      <c r="CM15" s="114"/>
      <c r="CN15" s="114"/>
    </row>
    <row r="16" spans="1:92" s="127" customFormat="1" ht="11.25">
      <c r="A16" s="103">
        <v>11</v>
      </c>
      <c r="B16" s="226"/>
      <c r="C16" s="227" t="s">
        <v>456</v>
      </c>
      <c r="D16" s="228" t="s">
        <v>456</v>
      </c>
      <c r="E16" s="229">
        <v>42111</v>
      </c>
      <c r="F16" s="230" t="s">
        <v>26</v>
      </c>
      <c r="G16" s="231">
        <v>134</v>
      </c>
      <c r="H16" s="232">
        <v>56</v>
      </c>
      <c r="I16" s="233">
        <v>3</v>
      </c>
      <c r="J16" s="204">
        <v>108485</v>
      </c>
      <c r="K16" s="215">
        <v>9454</v>
      </c>
      <c r="L16" s="205">
        <v>56</v>
      </c>
      <c r="M16" s="206">
        <v>11.371132014271813</v>
      </c>
      <c r="N16" s="216">
        <v>221454.74</v>
      </c>
      <c r="O16" s="207">
        <v>-0.5101256356039161</v>
      </c>
      <c r="P16" s="216">
        <v>1079628.05</v>
      </c>
      <c r="Q16" s="234">
        <v>100391</v>
      </c>
      <c r="R16" s="235">
        <f t="shared" si="0"/>
        <v>10.754231455010908</v>
      </c>
      <c r="S16" s="114"/>
      <c r="T16" s="114"/>
      <c r="U16" s="114"/>
      <c r="V16" s="114"/>
      <c r="W16" s="114"/>
      <c r="X16" s="114"/>
      <c r="Y16" s="114"/>
      <c r="Z16" s="114"/>
      <c r="AA16" s="114"/>
      <c r="AB16" s="114"/>
      <c r="AC16" s="114"/>
      <c r="AD16" s="114"/>
      <c r="AE16" s="114"/>
      <c r="AF16" s="114"/>
      <c r="AG16" s="114"/>
      <c r="AH16" s="114"/>
      <c r="AI16" s="114"/>
      <c r="AJ16" s="114"/>
      <c r="AK16" s="114"/>
      <c r="AL16" s="114"/>
      <c r="AM16" s="114"/>
      <c r="AN16" s="114"/>
      <c r="AO16" s="114"/>
      <c r="AP16" s="114"/>
      <c r="AQ16" s="114"/>
      <c r="AR16" s="114"/>
      <c r="AS16" s="114"/>
      <c r="AT16" s="114"/>
      <c r="AU16" s="114"/>
      <c r="AV16" s="114"/>
      <c r="AW16" s="114"/>
      <c r="AX16" s="114"/>
      <c r="AY16" s="114"/>
      <c r="AZ16" s="114"/>
      <c r="BA16" s="114"/>
      <c r="BB16" s="114"/>
      <c r="BC16" s="114"/>
      <c r="BD16" s="114"/>
      <c r="BE16" s="114"/>
      <c r="BF16" s="114"/>
      <c r="BG16" s="114"/>
      <c r="BH16" s="114"/>
      <c r="BI16" s="114"/>
      <c r="BJ16" s="114"/>
      <c r="BK16" s="114"/>
      <c r="BL16" s="114"/>
      <c r="BM16" s="114"/>
      <c r="BN16" s="114"/>
      <c r="BO16" s="114"/>
      <c r="BP16" s="114"/>
      <c r="BQ16" s="114"/>
      <c r="BR16" s="114"/>
      <c r="BS16" s="114"/>
      <c r="BT16" s="114"/>
      <c r="BU16" s="114"/>
      <c r="BV16" s="114"/>
      <c r="BW16" s="114"/>
      <c r="BX16" s="114"/>
      <c r="BY16" s="114"/>
      <c r="BZ16" s="114"/>
      <c r="CA16" s="114"/>
      <c r="CB16" s="114"/>
      <c r="CC16" s="114"/>
      <c r="CD16" s="114"/>
      <c r="CE16" s="114"/>
      <c r="CF16" s="114"/>
      <c r="CG16" s="114"/>
      <c r="CH16" s="114"/>
      <c r="CI16" s="114"/>
      <c r="CJ16" s="114"/>
      <c r="CK16" s="114"/>
      <c r="CL16" s="114"/>
      <c r="CM16" s="114"/>
      <c r="CN16" s="114"/>
    </row>
    <row r="17" spans="1:92" s="127" customFormat="1" ht="11.25">
      <c r="A17" s="103">
        <v>12</v>
      </c>
      <c r="B17" s="78" t="s">
        <v>185</v>
      </c>
      <c r="C17" s="90" t="s">
        <v>515</v>
      </c>
      <c r="D17" s="62" t="s">
        <v>515</v>
      </c>
      <c r="E17" s="81">
        <v>42125</v>
      </c>
      <c r="F17" s="46" t="s">
        <v>59</v>
      </c>
      <c r="G17" s="41">
        <v>109</v>
      </c>
      <c r="H17" s="124">
        <v>109</v>
      </c>
      <c r="I17" s="59">
        <v>1</v>
      </c>
      <c r="J17" s="84">
        <v>80526.42</v>
      </c>
      <c r="K17" s="87">
        <v>6844</v>
      </c>
      <c r="L17" s="97">
        <v>109</v>
      </c>
      <c r="M17" s="98">
        <v>9.997534548757542</v>
      </c>
      <c r="N17" s="54"/>
      <c r="O17" s="95"/>
      <c r="P17" s="63">
        <v>80526.42</v>
      </c>
      <c r="Q17" s="64">
        <v>6844</v>
      </c>
      <c r="R17" s="96">
        <f t="shared" si="0"/>
        <v>11.765987726475744</v>
      </c>
      <c r="S17" s="114"/>
      <c r="T17" s="114"/>
      <c r="U17" s="114"/>
      <c r="V17" s="114"/>
      <c r="W17" s="114"/>
      <c r="X17" s="114"/>
      <c r="Y17" s="114"/>
      <c r="Z17" s="114"/>
      <c r="AA17" s="114"/>
      <c r="AB17" s="114"/>
      <c r="AC17" s="114"/>
      <c r="AD17" s="114"/>
      <c r="AE17" s="114"/>
      <c r="AF17" s="114"/>
      <c r="AG17" s="114"/>
      <c r="AH17" s="114"/>
      <c r="AI17" s="114"/>
      <c r="AJ17" s="114"/>
      <c r="AK17" s="114"/>
      <c r="AL17" s="114"/>
      <c r="AM17" s="114"/>
      <c r="AN17" s="114"/>
      <c r="AO17" s="114"/>
      <c r="AP17" s="114"/>
      <c r="AQ17" s="114"/>
      <c r="AR17" s="114"/>
      <c r="AS17" s="114"/>
      <c r="AT17" s="114"/>
      <c r="AU17" s="114"/>
      <c r="AV17" s="114"/>
      <c r="AW17" s="114"/>
      <c r="AX17" s="114"/>
      <c r="AY17" s="114"/>
      <c r="AZ17" s="114"/>
      <c r="BA17" s="114"/>
      <c r="BB17" s="114"/>
      <c r="BC17" s="114"/>
      <c r="BD17" s="114"/>
      <c r="BE17" s="114"/>
      <c r="BF17" s="114"/>
      <c r="BG17" s="114"/>
      <c r="BH17" s="114"/>
      <c r="BI17" s="114"/>
      <c r="BJ17" s="114"/>
      <c r="BK17" s="114"/>
      <c r="BL17" s="114"/>
      <c r="BM17" s="114"/>
      <c r="BN17" s="114"/>
      <c r="BO17" s="114"/>
      <c r="BP17" s="114"/>
      <c r="BQ17" s="114"/>
      <c r="BR17" s="114"/>
      <c r="BS17" s="114"/>
      <c r="BT17" s="114"/>
      <c r="BU17" s="114"/>
      <c r="BV17" s="114"/>
      <c r="BW17" s="114"/>
      <c r="BX17" s="114"/>
      <c r="BY17" s="114"/>
      <c r="BZ17" s="114"/>
      <c r="CA17" s="114"/>
      <c r="CB17" s="114"/>
      <c r="CC17" s="114"/>
      <c r="CD17" s="114"/>
      <c r="CE17" s="114"/>
      <c r="CF17" s="114"/>
      <c r="CG17" s="114"/>
      <c r="CH17" s="114"/>
      <c r="CI17" s="114"/>
      <c r="CJ17" s="114"/>
      <c r="CK17" s="114"/>
      <c r="CL17" s="114"/>
      <c r="CM17" s="114"/>
      <c r="CN17" s="114"/>
    </row>
    <row r="18" spans="1:92" s="127" customFormat="1" ht="11.25">
      <c r="A18" s="103">
        <v>13</v>
      </c>
      <c r="B18" s="58"/>
      <c r="C18" s="90" t="s">
        <v>455</v>
      </c>
      <c r="D18" s="62" t="s">
        <v>455</v>
      </c>
      <c r="E18" s="81">
        <v>42111</v>
      </c>
      <c r="F18" s="46" t="s">
        <v>20</v>
      </c>
      <c r="G18" s="41">
        <v>195</v>
      </c>
      <c r="H18" s="124">
        <v>61</v>
      </c>
      <c r="I18" s="59">
        <v>3</v>
      </c>
      <c r="J18" s="84">
        <v>60893.5</v>
      </c>
      <c r="K18" s="85">
        <v>5206</v>
      </c>
      <c r="L18" s="97">
        <v>61</v>
      </c>
      <c r="M18" s="98">
        <v>12.51172464375524</v>
      </c>
      <c r="N18" s="63">
        <v>219630.2</v>
      </c>
      <c r="O18" s="95">
        <v>-0.7227453237305252</v>
      </c>
      <c r="P18" s="63">
        <v>1123814.14</v>
      </c>
      <c r="Q18" s="64">
        <v>107247</v>
      </c>
      <c r="R18" s="96">
        <f t="shared" si="0"/>
        <v>10.47874663160741</v>
      </c>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4"/>
      <c r="BA18" s="114"/>
      <c r="BB18" s="114"/>
      <c r="BC18" s="114"/>
      <c r="BD18" s="114"/>
      <c r="BE18" s="114"/>
      <c r="BF18" s="114"/>
      <c r="BG18" s="114"/>
      <c r="BH18" s="114"/>
      <c r="BI18" s="114"/>
      <c r="BJ18" s="114"/>
      <c r="BK18" s="114"/>
      <c r="BL18" s="114"/>
      <c r="BM18" s="114"/>
      <c r="BN18" s="114"/>
      <c r="BO18" s="114"/>
      <c r="BP18" s="114"/>
      <c r="BQ18" s="114"/>
      <c r="BR18" s="114"/>
      <c r="BS18" s="114"/>
      <c r="BT18" s="114"/>
      <c r="BU18" s="114"/>
      <c r="BV18" s="114"/>
      <c r="BW18" s="114"/>
      <c r="BX18" s="114"/>
      <c r="BY18" s="114"/>
      <c r="BZ18" s="114"/>
      <c r="CA18" s="114"/>
      <c r="CB18" s="114"/>
      <c r="CC18" s="114"/>
      <c r="CD18" s="114"/>
      <c r="CE18" s="114"/>
      <c r="CF18" s="114"/>
      <c r="CG18" s="114"/>
      <c r="CH18" s="114"/>
      <c r="CI18" s="114"/>
      <c r="CJ18" s="114"/>
      <c r="CK18" s="114"/>
      <c r="CL18" s="114"/>
      <c r="CM18" s="114"/>
      <c r="CN18" s="114"/>
    </row>
    <row r="19" spans="1:92" s="127" customFormat="1" ht="11.25">
      <c r="A19" s="103">
        <v>14</v>
      </c>
      <c r="B19" s="58"/>
      <c r="C19" s="90" t="s">
        <v>478</v>
      </c>
      <c r="D19" s="62" t="s">
        <v>476</v>
      </c>
      <c r="E19" s="81">
        <v>42117</v>
      </c>
      <c r="F19" s="46" t="s">
        <v>20</v>
      </c>
      <c r="G19" s="41">
        <v>152</v>
      </c>
      <c r="H19" s="124">
        <v>96</v>
      </c>
      <c r="I19" s="59">
        <v>3</v>
      </c>
      <c r="J19" s="84">
        <v>55697</v>
      </c>
      <c r="K19" s="87">
        <v>4582</v>
      </c>
      <c r="L19" s="97">
        <v>96</v>
      </c>
      <c r="M19" s="98">
        <v>12.767108851971237</v>
      </c>
      <c r="N19" s="54">
        <v>210355.2</v>
      </c>
      <c r="O19" s="95">
        <v>-0.7352240400997931</v>
      </c>
      <c r="P19" s="63">
        <v>572594.15</v>
      </c>
      <c r="Q19" s="64">
        <v>49838</v>
      </c>
      <c r="R19" s="96">
        <f t="shared" si="0"/>
        <v>11.489107708977086</v>
      </c>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4"/>
      <c r="BA19" s="114"/>
      <c r="BB19" s="114"/>
      <c r="BC19" s="114"/>
      <c r="BD19" s="114"/>
      <c r="BE19" s="114"/>
      <c r="BF19" s="114"/>
      <c r="BG19" s="114"/>
      <c r="BH19" s="114"/>
      <c r="BI19" s="114"/>
      <c r="BJ19" s="114"/>
      <c r="BK19" s="114"/>
      <c r="BL19" s="114"/>
      <c r="BM19" s="114"/>
      <c r="BN19" s="114"/>
      <c r="BO19" s="114"/>
      <c r="BP19" s="114"/>
      <c r="BQ19" s="114"/>
      <c r="BR19" s="114"/>
      <c r="BS19" s="114"/>
      <c r="BT19" s="114"/>
      <c r="BU19" s="114"/>
      <c r="BV19" s="114"/>
      <c r="BW19" s="114"/>
      <c r="BX19" s="114"/>
      <c r="BY19" s="114"/>
      <c r="BZ19" s="114"/>
      <c r="CA19" s="114"/>
      <c r="CB19" s="114"/>
      <c r="CC19" s="114"/>
      <c r="CD19" s="114"/>
      <c r="CE19" s="114"/>
      <c r="CF19" s="114"/>
      <c r="CG19" s="114"/>
      <c r="CH19" s="114"/>
      <c r="CI19" s="114"/>
      <c r="CJ19" s="114"/>
      <c r="CK19" s="114"/>
      <c r="CL19" s="114"/>
      <c r="CM19" s="114"/>
      <c r="CN19" s="114"/>
    </row>
    <row r="20" spans="1:92" s="127" customFormat="1" ht="11.25">
      <c r="A20" s="103">
        <v>15</v>
      </c>
      <c r="B20" s="78" t="s">
        <v>185</v>
      </c>
      <c r="C20" s="92" t="s">
        <v>509</v>
      </c>
      <c r="D20" s="62" t="s">
        <v>511</v>
      </c>
      <c r="E20" s="81">
        <v>42125</v>
      </c>
      <c r="F20" s="46" t="s">
        <v>17</v>
      </c>
      <c r="G20" s="41">
        <v>13</v>
      </c>
      <c r="H20" s="124">
        <v>35</v>
      </c>
      <c r="I20" s="59">
        <v>1</v>
      </c>
      <c r="J20" s="84">
        <v>48893.8</v>
      </c>
      <c r="K20" s="85">
        <v>3522</v>
      </c>
      <c r="L20" s="97">
        <v>35</v>
      </c>
      <c r="M20" s="98">
        <v>11.499019755692958</v>
      </c>
      <c r="N20" s="63"/>
      <c r="O20" s="95"/>
      <c r="P20" s="63">
        <v>48893.8</v>
      </c>
      <c r="Q20" s="64">
        <v>3522</v>
      </c>
      <c r="R20" s="96">
        <f t="shared" si="0"/>
        <v>13.882396365701307</v>
      </c>
      <c r="S20" s="114"/>
      <c r="T20" s="114"/>
      <c r="U20" s="114"/>
      <c r="V20" s="114"/>
      <c r="W20" s="114"/>
      <c r="X20" s="114"/>
      <c r="Y20" s="114"/>
      <c r="Z20" s="114"/>
      <c r="AA20" s="114"/>
      <c r="AB20" s="114"/>
      <c r="AC20" s="114"/>
      <c r="AD20" s="114"/>
      <c r="AE20" s="114"/>
      <c r="AF20" s="114"/>
      <c r="AG20" s="114"/>
      <c r="AH20" s="114"/>
      <c r="AI20" s="114"/>
      <c r="AJ20" s="114"/>
      <c r="AK20" s="114"/>
      <c r="AL20" s="114"/>
      <c r="AM20" s="114"/>
      <c r="AN20" s="114"/>
      <c r="AO20" s="114"/>
      <c r="AP20" s="114"/>
      <c r="AQ20" s="114"/>
      <c r="AR20" s="114"/>
      <c r="AS20" s="114"/>
      <c r="AT20" s="114"/>
      <c r="AU20" s="114"/>
      <c r="AV20" s="114"/>
      <c r="AW20" s="114"/>
      <c r="AX20" s="114"/>
      <c r="AY20" s="114"/>
      <c r="AZ20" s="114"/>
      <c r="BA20" s="114"/>
      <c r="BB20" s="114"/>
      <c r="BC20" s="114"/>
      <c r="BD20" s="114"/>
      <c r="BE20" s="114"/>
      <c r="BF20" s="114"/>
      <c r="BG20" s="114"/>
      <c r="BH20" s="114"/>
      <c r="BI20" s="114"/>
      <c r="BJ20" s="114"/>
      <c r="BK20" s="114"/>
      <c r="BL20" s="114"/>
      <c r="BM20" s="114"/>
      <c r="BN20" s="114"/>
      <c r="BO20" s="114"/>
      <c r="BP20" s="114"/>
      <c r="BQ20" s="114"/>
      <c r="BR20" s="114"/>
      <c r="BS20" s="114"/>
      <c r="BT20" s="114"/>
      <c r="BU20" s="114"/>
      <c r="BV20" s="114"/>
      <c r="BW20" s="114"/>
      <c r="BX20" s="114"/>
      <c r="BY20" s="114"/>
      <c r="BZ20" s="114"/>
      <c r="CA20" s="114"/>
      <c r="CB20" s="114"/>
      <c r="CC20" s="114"/>
      <c r="CD20" s="114"/>
      <c r="CE20" s="114"/>
      <c r="CF20" s="114"/>
      <c r="CG20" s="114"/>
      <c r="CH20" s="114"/>
      <c r="CI20" s="114"/>
      <c r="CJ20" s="114"/>
      <c r="CK20" s="114"/>
      <c r="CL20" s="114"/>
      <c r="CM20" s="114"/>
      <c r="CN20" s="114"/>
    </row>
    <row r="21" spans="1:92" s="127" customFormat="1" ht="11.25">
      <c r="A21" s="103">
        <v>16</v>
      </c>
      <c r="B21" s="58"/>
      <c r="C21" s="92" t="s">
        <v>486</v>
      </c>
      <c r="D21" s="62" t="s">
        <v>488</v>
      </c>
      <c r="E21" s="81">
        <v>42118</v>
      </c>
      <c r="F21" s="46" t="s">
        <v>17</v>
      </c>
      <c r="G21" s="41">
        <v>13</v>
      </c>
      <c r="H21" s="124">
        <v>24</v>
      </c>
      <c r="I21" s="59">
        <v>2</v>
      </c>
      <c r="J21" s="84">
        <v>35576</v>
      </c>
      <c r="K21" s="87">
        <v>2376</v>
      </c>
      <c r="L21" s="97">
        <v>24</v>
      </c>
      <c r="M21" s="98">
        <v>13.260482074134089</v>
      </c>
      <c r="N21" s="54">
        <v>77870.5</v>
      </c>
      <c r="O21" s="95">
        <v>-0.5431389293763363</v>
      </c>
      <c r="P21" s="63">
        <v>154987.9</v>
      </c>
      <c r="Q21" s="64">
        <v>11920</v>
      </c>
      <c r="R21" s="96">
        <f t="shared" si="0"/>
        <v>13.002340604026845</v>
      </c>
      <c r="S21" s="114"/>
      <c r="T21" s="114"/>
      <c r="U21" s="114"/>
      <c r="V21" s="114"/>
      <c r="W21" s="114"/>
      <c r="X21" s="114"/>
      <c r="Y21" s="114"/>
      <c r="Z21" s="114"/>
      <c r="AA21" s="114"/>
      <c r="AB21" s="114"/>
      <c r="AC21" s="114"/>
      <c r="AD21" s="114"/>
      <c r="AE21" s="114"/>
      <c r="AF21" s="114"/>
      <c r="AG21" s="114"/>
      <c r="AH21" s="114"/>
      <c r="AI21" s="114"/>
      <c r="AJ21" s="114"/>
      <c r="AK21" s="114"/>
      <c r="AL21" s="114"/>
      <c r="AM21" s="114"/>
      <c r="AN21" s="114"/>
      <c r="AO21" s="114"/>
      <c r="AP21" s="114"/>
      <c r="AQ21" s="114"/>
      <c r="AR21" s="114"/>
      <c r="AS21" s="114"/>
      <c r="AT21" s="114"/>
      <c r="AU21" s="114"/>
      <c r="AV21" s="114"/>
      <c r="AW21" s="114"/>
      <c r="AX21" s="114"/>
      <c r="AY21" s="114"/>
      <c r="AZ21" s="114"/>
      <c r="BA21" s="114"/>
      <c r="BB21" s="114"/>
      <c r="BC21" s="114"/>
      <c r="BD21" s="114"/>
      <c r="BE21" s="114"/>
      <c r="BF21" s="114"/>
      <c r="BG21" s="114"/>
      <c r="BH21" s="114"/>
      <c r="BI21" s="114"/>
      <c r="BJ21" s="114"/>
      <c r="BK21" s="114"/>
      <c r="BL21" s="114"/>
      <c r="BM21" s="114"/>
      <c r="BN21" s="114"/>
      <c r="BO21" s="114"/>
      <c r="BP21" s="114"/>
      <c r="BQ21" s="114"/>
      <c r="BR21" s="114"/>
      <c r="BS21" s="114"/>
      <c r="BT21" s="114"/>
      <c r="BU21" s="114"/>
      <c r="BV21" s="114"/>
      <c r="BW21" s="114"/>
      <c r="BX21" s="114"/>
      <c r="BY21" s="114"/>
      <c r="BZ21" s="114"/>
      <c r="CA21" s="114"/>
      <c r="CB21" s="114"/>
      <c r="CC21" s="114"/>
      <c r="CD21" s="114"/>
      <c r="CE21" s="114"/>
      <c r="CF21" s="114"/>
      <c r="CG21" s="114"/>
      <c r="CH21" s="114"/>
      <c r="CI21" s="114"/>
      <c r="CJ21" s="114"/>
      <c r="CK21" s="114"/>
      <c r="CL21" s="114"/>
      <c r="CM21" s="114"/>
      <c r="CN21" s="114"/>
    </row>
    <row r="22" spans="1:92" s="127" customFormat="1" ht="11.25">
      <c r="A22" s="103">
        <v>17</v>
      </c>
      <c r="B22" s="41"/>
      <c r="C22" s="91" t="s">
        <v>422</v>
      </c>
      <c r="D22" s="45" t="s">
        <v>423</v>
      </c>
      <c r="E22" s="82">
        <v>42090</v>
      </c>
      <c r="F22" s="46" t="s">
        <v>32</v>
      </c>
      <c r="G22" s="128">
        <v>203</v>
      </c>
      <c r="H22" s="41">
        <v>17</v>
      </c>
      <c r="I22" s="59">
        <v>6</v>
      </c>
      <c r="J22" s="84">
        <v>32572.5</v>
      </c>
      <c r="K22" s="85">
        <v>2283</v>
      </c>
      <c r="L22" s="97">
        <v>17</v>
      </c>
      <c r="M22" s="98">
        <v>15.321691176470589</v>
      </c>
      <c r="N22" s="63">
        <v>63176</v>
      </c>
      <c r="O22" s="95">
        <v>-0.4844165505888312</v>
      </c>
      <c r="P22" s="54">
        <v>2468089.79</v>
      </c>
      <c r="Q22" s="55">
        <v>197913</v>
      </c>
      <c r="R22" s="96">
        <f t="shared" si="0"/>
        <v>12.470579446524484</v>
      </c>
      <c r="S22" s="114"/>
      <c r="T22" s="114"/>
      <c r="U22" s="114"/>
      <c r="V22" s="114"/>
      <c r="W22" s="114"/>
      <c r="X22" s="114"/>
      <c r="Y22" s="114"/>
      <c r="Z22" s="114"/>
      <c r="AA22" s="114"/>
      <c r="AB22" s="114"/>
      <c r="AC22" s="114"/>
      <c r="AD22" s="114"/>
      <c r="AE22" s="114"/>
      <c r="AF22" s="114"/>
      <c r="AG22" s="114"/>
      <c r="AH22" s="114"/>
      <c r="AI22" s="114"/>
      <c r="AJ22" s="114"/>
      <c r="AK22" s="114"/>
      <c r="AL22" s="114"/>
      <c r="AM22" s="114"/>
      <c r="AN22" s="114"/>
      <c r="AO22" s="114"/>
      <c r="AP22" s="114"/>
      <c r="AQ22" s="114"/>
      <c r="AR22" s="114"/>
      <c r="AS22" s="114"/>
      <c r="AT22" s="114"/>
      <c r="AU22" s="114"/>
      <c r="AV22" s="114"/>
      <c r="AW22" s="114"/>
      <c r="AX22" s="114"/>
      <c r="AY22" s="114"/>
      <c r="AZ22" s="114"/>
      <c r="BA22" s="114"/>
      <c r="BB22" s="114"/>
      <c r="BC22" s="114"/>
      <c r="BD22" s="114"/>
      <c r="BE22" s="114"/>
      <c r="BF22" s="114"/>
      <c r="BG22" s="114"/>
      <c r="BH22" s="114"/>
      <c r="BI22" s="114"/>
      <c r="BJ22" s="114"/>
      <c r="BK22" s="114"/>
      <c r="BL22" s="114"/>
      <c r="BM22" s="114"/>
      <c r="BN22" s="114"/>
      <c r="BO22" s="114"/>
      <c r="BP22" s="114"/>
      <c r="BQ22" s="114"/>
      <c r="BR22" s="114"/>
      <c r="BS22" s="114"/>
      <c r="BT22" s="114"/>
      <c r="BU22" s="114"/>
      <c r="BV22" s="114"/>
      <c r="BW22" s="114"/>
      <c r="BX22" s="114"/>
      <c r="BY22" s="114"/>
      <c r="BZ22" s="114"/>
      <c r="CA22" s="114"/>
      <c r="CB22" s="114"/>
      <c r="CC22" s="114"/>
      <c r="CD22" s="114"/>
      <c r="CE22" s="114"/>
      <c r="CF22" s="114"/>
      <c r="CG22" s="114"/>
      <c r="CH22" s="114"/>
      <c r="CI22" s="114"/>
      <c r="CJ22" s="114"/>
      <c r="CK22" s="114"/>
      <c r="CL22" s="114"/>
      <c r="CM22" s="114"/>
      <c r="CN22" s="114"/>
    </row>
    <row r="23" spans="1:92" s="127" customFormat="1" ht="11.25">
      <c r="A23" s="103">
        <v>18</v>
      </c>
      <c r="B23" s="58"/>
      <c r="C23" s="90" t="s">
        <v>502</v>
      </c>
      <c r="D23" s="62" t="s">
        <v>501</v>
      </c>
      <c r="E23" s="81">
        <v>42118</v>
      </c>
      <c r="F23" s="46" t="s">
        <v>6</v>
      </c>
      <c r="G23" s="41">
        <v>96</v>
      </c>
      <c r="H23" s="124">
        <v>38</v>
      </c>
      <c r="I23" s="59">
        <v>2</v>
      </c>
      <c r="J23" s="84">
        <v>32131</v>
      </c>
      <c r="K23" s="87">
        <v>2331</v>
      </c>
      <c r="L23" s="97">
        <v>38</v>
      </c>
      <c r="M23" s="98">
        <v>12.948829398880505</v>
      </c>
      <c r="N23" s="54">
        <v>106747</v>
      </c>
      <c r="O23" s="95">
        <v>-0.6989985667044507</v>
      </c>
      <c r="P23" s="66">
        <v>207415</v>
      </c>
      <c r="Q23" s="67">
        <v>17746</v>
      </c>
      <c r="R23" s="96">
        <f t="shared" si="0"/>
        <v>11.687986025019724</v>
      </c>
      <c r="S23" s="114"/>
      <c r="T23" s="114"/>
      <c r="U23" s="114"/>
      <c r="V23" s="114"/>
      <c r="W23" s="114"/>
      <c r="X23" s="114"/>
      <c r="Y23" s="114"/>
      <c r="Z23" s="114"/>
      <c r="AA23" s="114"/>
      <c r="AB23" s="114"/>
      <c r="AC23" s="114"/>
      <c r="AD23" s="114"/>
      <c r="AE23" s="114"/>
      <c r="AF23" s="114"/>
      <c r="AG23" s="114"/>
      <c r="AH23" s="114"/>
      <c r="AI23" s="114"/>
      <c r="AJ23" s="114"/>
      <c r="AK23" s="114"/>
      <c r="AL23" s="114"/>
      <c r="AM23" s="114"/>
      <c r="AN23" s="114"/>
      <c r="AO23" s="114"/>
      <c r="AP23" s="114"/>
      <c r="AQ23" s="114"/>
      <c r="AR23" s="114"/>
      <c r="AS23" s="114"/>
      <c r="AT23" s="114"/>
      <c r="AU23" s="114"/>
      <c r="AV23" s="114"/>
      <c r="AW23" s="114"/>
      <c r="AX23" s="114"/>
      <c r="AY23" s="114"/>
      <c r="AZ23" s="114"/>
      <c r="BA23" s="114"/>
      <c r="BB23" s="114"/>
      <c r="BC23" s="114"/>
      <c r="BD23" s="114"/>
      <c r="BE23" s="114"/>
      <c r="BF23" s="114"/>
      <c r="BG23" s="114"/>
      <c r="BH23" s="114"/>
      <c r="BI23" s="114"/>
      <c r="BJ23" s="114"/>
      <c r="BK23" s="114"/>
      <c r="BL23" s="114"/>
      <c r="BM23" s="114"/>
      <c r="BN23" s="114"/>
      <c r="BO23" s="114"/>
      <c r="BP23" s="114"/>
      <c r="BQ23" s="114"/>
      <c r="BR23" s="114"/>
      <c r="BS23" s="114"/>
      <c r="BT23" s="114"/>
      <c r="BU23" s="114"/>
      <c r="BV23" s="114"/>
      <c r="BW23" s="114"/>
      <c r="BX23" s="114"/>
      <c r="BY23" s="114"/>
      <c r="BZ23" s="114"/>
      <c r="CA23" s="114"/>
      <c r="CB23" s="114"/>
      <c r="CC23" s="114"/>
      <c r="CD23" s="114"/>
      <c r="CE23" s="114"/>
      <c r="CF23" s="114"/>
      <c r="CG23" s="114"/>
      <c r="CH23" s="114"/>
      <c r="CI23" s="114"/>
      <c r="CJ23" s="114"/>
      <c r="CK23" s="114"/>
      <c r="CL23" s="114"/>
      <c r="CM23" s="114"/>
      <c r="CN23" s="114"/>
    </row>
    <row r="24" spans="1:92" s="127" customFormat="1" ht="11.25">
      <c r="A24" s="103">
        <v>19</v>
      </c>
      <c r="B24" s="58"/>
      <c r="C24" s="90" t="s">
        <v>489</v>
      </c>
      <c r="D24" s="212" t="s">
        <v>491</v>
      </c>
      <c r="E24" s="81">
        <v>42118</v>
      </c>
      <c r="F24" s="46" t="s">
        <v>263</v>
      </c>
      <c r="G24" s="41">
        <v>80</v>
      </c>
      <c r="H24" s="124">
        <v>56</v>
      </c>
      <c r="I24" s="59">
        <v>2</v>
      </c>
      <c r="J24" s="84">
        <v>26826</v>
      </c>
      <c r="K24" s="85">
        <v>2316</v>
      </c>
      <c r="L24" s="97">
        <v>56</v>
      </c>
      <c r="M24" s="98">
        <v>6.497072380715086</v>
      </c>
      <c r="N24" s="63">
        <v>79217.5</v>
      </c>
      <c r="O24" s="95">
        <v>-0.6613627039479912</v>
      </c>
      <c r="P24" s="63">
        <v>221171.5</v>
      </c>
      <c r="Q24" s="64">
        <v>20673</v>
      </c>
      <c r="R24" s="96">
        <f t="shared" si="0"/>
        <v>10.698568180718812</v>
      </c>
      <c r="S24" s="114"/>
      <c r="T24" s="114"/>
      <c r="U24" s="114"/>
      <c r="V24" s="114"/>
      <c r="W24" s="114"/>
      <c r="X24" s="114"/>
      <c r="Y24" s="114"/>
      <c r="Z24" s="114"/>
      <c r="AA24" s="114"/>
      <c r="AB24" s="114"/>
      <c r="AC24" s="114"/>
      <c r="AD24" s="114"/>
      <c r="AE24" s="114"/>
      <c r="AF24" s="114"/>
      <c r="AG24" s="114"/>
      <c r="AH24" s="114"/>
      <c r="AI24" s="114"/>
      <c r="AJ24" s="114"/>
      <c r="AK24" s="114"/>
      <c r="AL24" s="114"/>
      <c r="AM24" s="114"/>
      <c r="AN24" s="114"/>
      <c r="AO24" s="114"/>
      <c r="AP24" s="114"/>
      <c r="AQ24" s="114"/>
      <c r="AR24" s="114"/>
      <c r="AS24" s="114"/>
      <c r="AT24" s="114"/>
      <c r="AU24" s="114"/>
      <c r="AV24" s="114"/>
      <c r="AW24" s="114"/>
      <c r="AX24" s="114"/>
      <c r="AY24" s="114"/>
      <c r="AZ24" s="114"/>
      <c r="BA24" s="114"/>
      <c r="BB24" s="114"/>
      <c r="BC24" s="114"/>
      <c r="BD24" s="114"/>
      <c r="BE24" s="114"/>
      <c r="BF24" s="114"/>
      <c r="BG24" s="114"/>
      <c r="BH24" s="114"/>
      <c r="BI24" s="114"/>
      <c r="BJ24" s="114"/>
      <c r="BK24" s="114"/>
      <c r="BL24" s="114"/>
      <c r="BM24" s="114"/>
      <c r="BN24" s="114"/>
      <c r="BO24" s="114"/>
      <c r="BP24" s="114"/>
      <c r="BQ24" s="114"/>
      <c r="BR24" s="114"/>
      <c r="BS24" s="114"/>
      <c r="BT24" s="114"/>
      <c r="BU24" s="114"/>
      <c r="BV24" s="114"/>
      <c r="BW24" s="114"/>
      <c r="BX24" s="114"/>
      <c r="BY24" s="114"/>
      <c r="BZ24" s="114"/>
      <c r="CA24" s="114"/>
      <c r="CB24" s="114"/>
      <c r="CC24" s="114"/>
      <c r="CD24" s="114"/>
      <c r="CE24" s="114"/>
      <c r="CF24" s="114"/>
      <c r="CG24" s="114"/>
      <c r="CH24" s="114"/>
      <c r="CI24" s="114"/>
      <c r="CJ24" s="114"/>
      <c r="CK24" s="114"/>
      <c r="CL24" s="114"/>
      <c r="CM24" s="114"/>
      <c r="CN24" s="114"/>
    </row>
    <row r="25" spans="1:92" s="127" customFormat="1" ht="11.25">
      <c r="A25" s="103">
        <v>20</v>
      </c>
      <c r="B25" s="58"/>
      <c r="C25" s="90" t="s">
        <v>492</v>
      </c>
      <c r="D25" s="213" t="s">
        <v>492</v>
      </c>
      <c r="E25" s="81">
        <v>42118</v>
      </c>
      <c r="F25" s="46" t="s">
        <v>16</v>
      </c>
      <c r="G25" s="41">
        <v>12</v>
      </c>
      <c r="H25" s="124">
        <v>14</v>
      </c>
      <c r="I25" s="59">
        <v>2</v>
      </c>
      <c r="J25" s="84">
        <v>25176</v>
      </c>
      <c r="K25" s="87">
        <v>1672</v>
      </c>
      <c r="L25" s="97">
        <v>14</v>
      </c>
      <c r="M25" s="98">
        <v>13.798032786885246</v>
      </c>
      <c r="N25" s="54">
        <v>33805</v>
      </c>
      <c r="O25" s="95">
        <v>-0.2552580979145097</v>
      </c>
      <c r="P25" s="63">
        <v>79353.5</v>
      </c>
      <c r="Q25" s="64">
        <v>5208</v>
      </c>
      <c r="R25" s="96">
        <f t="shared" si="0"/>
        <v>15.236847158218126</v>
      </c>
      <c r="S25" s="114"/>
      <c r="T25" s="114"/>
      <c r="U25" s="114"/>
      <c r="V25" s="114"/>
      <c r="W25" s="114"/>
      <c r="X25" s="114"/>
      <c r="Y25" s="114"/>
      <c r="Z25" s="114"/>
      <c r="AA25" s="114"/>
      <c r="AB25" s="114"/>
      <c r="AC25" s="114"/>
      <c r="AD25" s="114"/>
      <c r="AE25" s="114"/>
      <c r="AF25" s="114"/>
      <c r="AG25" s="114"/>
      <c r="AH25" s="114"/>
      <c r="AI25" s="114"/>
      <c r="AJ25" s="114"/>
      <c r="AK25" s="114"/>
      <c r="AL25" s="114"/>
      <c r="AM25" s="114"/>
      <c r="AN25" s="114"/>
      <c r="AO25" s="114"/>
      <c r="AP25" s="114"/>
      <c r="AQ25" s="114"/>
      <c r="AR25" s="114"/>
      <c r="AS25" s="114"/>
      <c r="AT25" s="114"/>
      <c r="AU25" s="114"/>
      <c r="AV25" s="114"/>
      <c r="AW25" s="114"/>
      <c r="AX25" s="114"/>
      <c r="AY25" s="114"/>
      <c r="AZ25" s="114"/>
      <c r="BA25" s="114"/>
      <c r="BB25" s="114"/>
      <c r="BC25" s="114"/>
      <c r="BD25" s="114"/>
      <c r="BE25" s="114"/>
      <c r="BF25" s="114"/>
      <c r="BG25" s="114"/>
      <c r="BH25" s="114"/>
      <c r="BI25" s="114"/>
      <c r="BJ25" s="114"/>
      <c r="BK25" s="114"/>
      <c r="BL25" s="114"/>
      <c r="BM25" s="114"/>
      <c r="BN25" s="114"/>
      <c r="BO25" s="114"/>
      <c r="BP25" s="114"/>
      <c r="BQ25" s="114"/>
      <c r="BR25" s="114"/>
      <c r="BS25" s="114"/>
      <c r="BT25" s="114"/>
      <c r="BU25" s="114"/>
      <c r="BV25" s="114"/>
      <c r="BW25" s="114"/>
      <c r="BX25" s="114"/>
      <c r="BY25" s="114"/>
      <c r="BZ25" s="114"/>
      <c r="CA25" s="114"/>
      <c r="CB25" s="114"/>
      <c r="CC25" s="114"/>
      <c r="CD25" s="114"/>
      <c r="CE25" s="114"/>
      <c r="CF25" s="114"/>
      <c r="CG25" s="114"/>
      <c r="CH25" s="114"/>
      <c r="CI25" s="114"/>
      <c r="CJ25" s="114"/>
      <c r="CK25" s="114"/>
      <c r="CL25" s="114"/>
      <c r="CM25" s="114"/>
      <c r="CN25" s="114"/>
    </row>
    <row r="26" spans="1:92" s="127" customFormat="1" ht="11.25">
      <c r="A26" s="103">
        <v>21</v>
      </c>
      <c r="B26" s="41"/>
      <c r="C26" s="91" t="s">
        <v>483</v>
      </c>
      <c r="D26" s="45" t="s">
        <v>485</v>
      </c>
      <c r="E26" s="82">
        <v>42118</v>
      </c>
      <c r="F26" s="46" t="s">
        <v>32</v>
      </c>
      <c r="G26" s="128">
        <v>47</v>
      </c>
      <c r="H26" s="41">
        <v>13</v>
      </c>
      <c r="I26" s="59">
        <v>2</v>
      </c>
      <c r="J26" s="84">
        <v>20478.5</v>
      </c>
      <c r="K26" s="87">
        <v>1149</v>
      </c>
      <c r="L26" s="97">
        <v>13</v>
      </c>
      <c r="M26" s="98">
        <v>11.55367412140575</v>
      </c>
      <c r="N26" s="54">
        <v>31784</v>
      </c>
      <c r="O26" s="95">
        <v>-0.3556978353888749</v>
      </c>
      <c r="P26" s="54">
        <v>75379.24</v>
      </c>
      <c r="Q26" s="55">
        <v>5378</v>
      </c>
      <c r="R26" s="96">
        <f t="shared" si="0"/>
        <v>14.016221643733731</v>
      </c>
      <c r="S26" s="114"/>
      <c r="T26" s="114"/>
      <c r="U26" s="114"/>
      <c r="V26" s="114"/>
      <c r="W26" s="114"/>
      <c r="X26" s="114"/>
      <c r="Y26" s="114"/>
      <c r="Z26" s="114"/>
      <c r="AA26" s="114"/>
      <c r="AB26" s="114"/>
      <c r="AC26" s="114"/>
      <c r="AD26" s="114"/>
      <c r="AE26" s="114"/>
      <c r="AF26" s="114"/>
      <c r="AG26" s="114"/>
      <c r="AH26" s="114"/>
      <c r="AI26" s="114"/>
      <c r="AJ26" s="114"/>
      <c r="AK26" s="114"/>
      <c r="AL26" s="114"/>
      <c r="AM26" s="114"/>
      <c r="AN26" s="114"/>
      <c r="AO26" s="114"/>
      <c r="AP26" s="114"/>
      <c r="AQ26" s="114"/>
      <c r="AR26" s="114"/>
      <c r="AS26" s="114"/>
      <c r="AT26" s="114"/>
      <c r="AU26" s="114"/>
      <c r="AV26" s="114"/>
      <c r="AW26" s="114"/>
      <c r="AX26" s="114"/>
      <c r="AY26" s="114"/>
      <c r="AZ26" s="114"/>
      <c r="BA26" s="114"/>
      <c r="BB26" s="114"/>
      <c r="BC26" s="114"/>
      <c r="BD26" s="114"/>
      <c r="BE26" s="114"/>
      <c r="BF26" s="114"/>
      <c r="BG26" s="114"/>
      <c r="BH26" s="114"/>
      <c r="BI26" s="114"/>
      <c r="BJ26" s="114"/>
      <c r="BK26" s="114"/>
      <c r="BL26" s="114"/>
      <c r="BM26" s="114"/>
      <c r="BN26" s="114"/>
      <c r="BO26" s="114"/>
      <c r="BP26" s="114"/>
      <c r="BQ26" s="114"/>
      <c r="BR26" s="114"/>
      <c r="BS26" s="114"/>
      <c r="BT26" s="114"/>
      <c r="BU26" s="114"/>
      <c r="BV26" s="114"/>
      <c r="BW26" s="114"/>
      <c r="BX26" s="114"/>
      <c r="BY26" s="114"/>
      <c r="BZ26" s="114"/>
      <c r="CA26" s="114"/>
      <c r="CB26" s="114"/>
      <c r="CC26" s="114"/>
      <c r="CD26" s="114"/>
      <c r="CE26" s="114"/>
      <c r="CF26" s="114"/>
      <c r="CG26" s="114"/>
      <c r="CH26" s="114"/>
      <c r="CI26" s="114"/>
      <c r="CJ26" s="114"/>
      <c r="CK26" s="114"/>
      <c r="CL26" s="114"/>
      <c r="CM26" s="114"/>
      <c r="CN26" s="114"/>
    </row>
    <row r="27" spans="1:92" s="127" customFormat="1" ht="11.25">
      <c r="A27" s="103">
        <v>22</v>
      </c>
      <c r="B27" s="58"/>
      <c r="C27" s="91" t="s">
        <v>479</v>
      </c>
      <c r="D27" s="45" t="s">
        <v>479</v>
      </c>
      <c r="E27" s="82">
        <v>42118</v>
      </c>
      <c r="F27" s="46" t="s">
        <v>7</v>
      </c>
      <c r="G27" s="128">
        <v>31</v>
      </c>
      <c r="H27" s="41">
        <v>18</v>
      </c>
      <c r="I27" s="59">
        <v>2</v>
      </c>
      <c r="J27" s="84">
        <v>20156</v>
      </c>
      <c r="K27" s="85">
        <v>1264</v>
      </c>
      <c r="L27" s="97">
        <v>18</v>
      </c>
      <c r="M27" s="98">
        <v>15.08611111111111</v>
      </c>
      <c r="N27" s="63">
        <v>38773</v>
      </c>
      <c r="O27" s="95">
        <v>-0.4801537152141954</v>
      </c>
      <c r="P27" s="54">
        <v>85622</v>
      </c>
      <c r="Q27" s="55">
        <v>6201</v>
      </c>
      <c r="R27" s="96">
        <f t="shared" si="0"/>
        <v>13.807772939848412</v>
      </c>
      <c r="S27" s="114"/>
      <c r="T27" s="114"/>
      <c r="U27" s="114"/>
      <c r="V27" s="114"/>
      <c r="W27" s="114"/>
      <c r="X27" s="114"/>
      <c r="Y27" s="114"/>
      <c r="Z27" s="114"/>
      <c r="AA27" s="114"/>
      <c r="AB27" s="114"/>
      <c r="AC27" s="114"/>
      <c r="AD27" s="114"/>
      <c r="AE27" s="114"/>
      <c r="AF27" s="114"/>
      <c r="AG27" s="114"/>
      <c r="AH27" s="114"/>
      <c r="AI27" s="114"/>
      <c r="AJ27" s="114"/>
      <c r="AK27" s="114"/>
      <c r="AL27" s="114"/>
      <c r="AM27" s="114"/>
      <c r="AN27" s="114"/>
      <c r="AO27" s="114"/>
      <c r="AP27" s="114"/>
      <c r="AQ27" s="114"/>
      <c r="AR27" s="114"/>
      <c r="AS27" s="114"/>
      <c r="AT27" s="114"/>
      <c r="AU27" s="114"/>
      <c r="AV27" s="114"/>
      <c r="AW27" s="114"/>
      <c r="AX27" s="114"/>
      <c r="AY27" s="114"/>
      <c r="AZ27" s="114"/>
      <c r="BA27" s="114"/>
      <c r="BB27" s="114"/>
      <c r="BC27" s="114"/>
      <c r="BD27" s="114"/>
      <c r="BE27" s="114"/>
      <c r="BF27" s="114"/>
      <c r="BG27" s="114"/>
      <c r="BH27" s="114"/>
      <c r="BI27" s="114"/>
      <c r="BJ27" s="114"/>
      <c r="BK27" s="114"/>
      <c r="BL27" s="114"/>
      <c r="BM27" s="114"/>
      <c r="BN27" s="114"/>
      <c r="BO27" s="114"/>
      <c r="BP27" s="114"/>
      <c r="BQ27" s="114"/>
      <c r="BR27" s="114"/>
      <c r="BS27" s="114"/>
      <c r="BT27" s="114"/>
      <c r="BU27" s="114"/>
      <c r="BV27" s="114"/>
      <c r="BW27" s="114"/>
      <c r="BX27" s="114"/>
      <c r="BY27" s="114"/>
      <c r="BZ27" s="114"/>
      <c r="CA27" s="114"/>
      <c r="CB27" s="114"/>
      <c r="CC27" s="114"/>
      <c r="CD27" s="114"/>
      <c r="CE27" s="114"/>
      <c r="CF27" s="114"/>
      <c r="CG27" s="114"/>
      <c r="CH27" s="114"/>
      <c r="CI27" s="114"/>
      <c r="CJ27" s="114"/>
      <c r="CK27" s="114"/>
      <c r="CL27" s="114"/>
      <c r="CM27" s="114"/>
      <c r="CN27" s="114"/>
    </row>
    <row r="28" spans="1:92" s="127" customFormat="1" ht="11.25">
      <c r="A28" s="103">
        <v>23</v>
      </c>
      <c r="B28" s="58"/>
      <c r="C28" s="91" t="s">
        <v>480</v>
      </c>
      <c r="D28" s="45" t="s">
        <v>480</v>
      </c>
      <c r="E28" s="82">
        <v>42118</v>
      </c>
      <c r="F28" s="46" t="s">
        <v>7</v>
      </c>
      <c r="G28" s="128">
        <v>16</v>
      </c>
      <c r="H28" s="41">
        <v>13</v>
      </c>
      <c r="I28" s="59">
        <v>2</v>
      </c>
      <c r="J28" s="84">
        <v>18883</v>
      </c>
      <c r="K28" s="85">
        <v>1109</v>
      </c>
      <c r="L28" s="97">
        <v>13</v>
      </c>
      <c r="M28" s="98">
        <v>9.943847806075484</v>
      </c>
      <c r="N28" s="63">
        <v>25843</v>
      </c>
      <c r="O28" s="95">
        <v>-0.26931857756452426</v>
      </c>
      <c r="P28" s="54">
        <v>60966</v>
      </c>
      <c r="Q28" s="55">
        <v>4159</v>
      </c>
      <c r="R28" s="96">
        <f t="shared" si="0"/>
        <v>14.658812214474633</v>
      </c>
      <c r="S28" s="114"/>
      <c r="T28" s="114"/>
      <c r="U28" s="114"/>
      <c r="V28" s="114"/>
      <c r="W28" s="114"/>
      <c r="X28" s="114"/>
      <c r="Y28" s="114"/>
      <c r="Z28" s="114"/>
      <c r="AA28" s="114"/>
      <c r="AB28" s="114"/>
      <c r="AC28" s="114"/>
      <c r="AD28" s="114"/>
      <c r="AE28" s="114"/>
      <c r="AF28" s="114"/>
      <c r="AG28" s="114"/>
      <c r="AH28" s="114"/>
      <c r="AI28" s="114"/>
      <c r="AJ28" s="114"/>
      <c r="AK28" s="114"/>
      <c r="AL28" s="114"/>
      <c r="AM28" s="114"/>
      <c r="AN28" s="114"/>
      <c r="AO28" s="114"/>
      <c r="AP28" s="114"/>
      <c r="AQ28" s="114"/>
      <c r="AR28" s="114"/>
      <c r="AS28" s="114"/>
      <c r="AT28" s="114"/>
      <c r="AU28" s="114"/>
      <c r="AV28" s="114"/>
      <c r="AW28" s="114"/>
      <c r="AX28" s="114"/>
      <c r="AY28" s="114"/>
      <c r="AZ28" s="114"/>
      <c r="BA28" s="114"/>
      <c r="BB28" s="114"/>
      <c r="BC28" s="114"/>
      <c r="BD28" s="114"/>
      <c r="BE28" s="114"/>
      <c r="BF28" s="114"/>
      <c r="BG28" s="114"/>
      <c r="BH28" s="114"/>
      <c r="BI28" s="114"/>
      <c r="BJ28" s="114"/>
      <c r="BK28" s="114"/>
      <c r="BL28" s="114"/>
      <c r="BM28" s="114"/>
      <c r="BN28" s="114"/>
      <c r="BO28" s="114"/>
      <c r="BP28" s="114"/>
      <c r="BQ28" s="114"/>
      <c r="BR28" s="114"/>
      <c r="BS28" s="114"/>
      <c r="BT28" s="114"/>
      <c r="BU28" s="114"/>
      <c r="BV28" s="114"/>
      <c r="BW28" s="114"/>
      <c r="BX28" s="114"/>
      <c r="BY28" s="114"/>
      <c r="BZ28" s="114"/>
      <c r="CA28" s="114"/>
      <c r="CB28" s="114"/>
      <c r="CC28" s="114"/>
      <c r="CD28" s="114"/>
      <c r="CE28" s="114"/>
      <c r="CF28" s="114"/>
      <c r="CG28" s="114"/>
      <c r="CH28" s="114"/>
      <c r="CI28" s="114"/>
      <c r="CJ28" s="114"/>
      <c r="CK28" s="114"/>
      <c r="CL28" s="114"/>
      <c r="CM28" s="114"/>
      <c r="CN28" s="114"/>
    </row>
    <row r="29" spans="1:92" s="127" customFormat="1" ht="11.25">
      <c r="A29" s="103">
        <v>24</v>
      </c>
      <c r="B29" s="58"/>
      <c r="C29" s="90" t="s">
        <v>444</v>
      </c>
      <c r="D29" s="62" t="s">
        <v>446</v>
      </c>
      <c r="E29" s="81">
        <v>42104</v>
      </c>
      <c r="F29" s="46" t="s">
        <v>59</v>
      </c>
      <c r="G29" s="41">
        <v>27</v>
      </c>
      <c r="H29" s="124">
        <v>3</v>
      </c>
      <c r="I29" s="59">
        <v>4</v>
      </c>
      <c r="J29" s="84">
        <v>11880</v>
      </c>
      <c r="K29" s="85">
        <v>581</v>
      </c>
      <c r="L29" s="97">
        <v>3</v>
      </c>
      <c r="M29" s="98">
        <v>18.39628681177977</v>
      </c>
      <c r="N29" s="63">
        <v>19671</v>
      </c>
      <c r="O29" s="95">
        <v>-0.3960652737532408</v>
      </c>
      <c r="P29" s="63">
        <v>201194.08</v>
      </c>
      <c r="Q29" s="64">
        <v>12376</v>
      </c>
      <c r="R29" s="96">
        <f t="shared" si="0"/>
        <v>16.256793794440853</v>
      </c>
      <c r="S29" s="114"/>
      <c r="T29" s="114"/>
      <c r="U29" s="114"/>
      <c r="V29" s="114"/>
      <c r="W29" s="114"/>
      <c r="X29" s="114"/>
      <c r="Y29" s="114"/>
      <c r="Z29" s="114"/>
      <c r="AA29" s="114"/>
      <c r="AB29" s="114"/>
      <c r="AC29" s="114"/>
      <c r="AD29" s="114"/>
      <c r="AE29" s="114"/>
      <c r="AF29" s="114"/>
      <c r="AG29" s="114"/>
      <c r="AH29" s="114"/>
      <c r="AI29" s="114"/>
      <c r="AJ29" s="114"/>
      <c r="AK29" s="114"/>
      <c r="AL29" s="114"/>
      <c r="AM29" s="114"/>
      <c r="AN29" s="114"/>
      <c r="AO29" s="114"/>
      <c r="AP29" s="114"/>
      <c r="AQ29" s="114"/>
      <c r="AR29" s="114"/>
      <c r="AS29" s="114"/>
      <c r="AT29" s="114"/>
      <c r="AU29" s="114"/>
      <c r="AV29" s="114"/>
      <c r="AW29" s="114"/>
      <c r="AX29" s="114"/>
      <c r="AY29" s="114"/>
      <c r="AZ29" s="114"/>
      <c r="BA29" s="114"/>
      <c r="BB29" s="114"/>
      <c r="BC29" s="114"/>
      <c r="BD29" s="114"/>
      <c r="BE29" s="114"/>
      <c r="BF29" s="114"/>
      <c r="BG29" s="114"/>
      <c r="BH29" s="114"/>
      <c r="BI29" s="114"/>
      <c r="BJ29" s="114"/>
      <c r="BK29" s="114"/>
      <c r="BL29" s="114"/>
      <c r="BM29" s="114"/>
      <c r="BN29" s="114"/>
      <c r="BO29" s="114"/>
      <c r="BP29" s="114"/>
      <c r="BQ29" s="114"/>
      <c r="BR29" s="114"/>
      <c r="BS29" s="114"/>
      <c r="BT29" s="114"/>
      <c r="BU29" s="114"/>
      <c r="BV29" s="114"/>
      <c r="BW29" s="114"/>
      <c r="BX29" s="114"/>
      <c r="BY29" s="114"/>
      <c r="BZ29" s="114"/>
      <c r="CA29" s="114"/>
      <c r="CB29" s="114"/>
      <c r="CC29" s="114"/>
      <c r="CD29" s="114"/>
      <c r="CE29" s="114"/>
      <c r="CF29" s="114"/>
      <c r="CG29" s="114"/>
      <c r="CH29" s="114"/>
      <c r="CI29" s="114"/>
      <c r="CJ29" s="114"/>
      <c r="CK29" s="114"/>
      <c r="CL29" s="114"/>
      <c r="CM29" s="114"/>
      <c r="CN29" s="114"/>
    </row>
    <row r="30" spans="1:92" s="127" customFormat="1" ht="11.25">
      <c r="A30" s="103">
        <v>25</v>
      </c>
      <c r="B30" s="58"/>
      <c r="C30" s="91" t="s">
        <v>471</v>
      </c>
      <c r="D30" s="45" t="s">
        <v>471</v>
      </c>
      <c r="E30" s="82">
        <v>42111</v>
      </c>
      <c r="F30" s="46" t="s">
        <v>7</v>
      </c>
      <c r="G30" s="128">
        <v>65</v>
      </c>
      <c r="H30" s="41">
        <v>14</v>
      </c>
      <c r="I30" s="59">
        <v>3</v>
      </c>
      <c r="J30" s="84">
        <v>5735</v>
      </c>
      <c r="K30" s="85">
        <v>618</v>
      </c>
      <c r="L30" s="97">
        <v>14</v>
      </c>
      <c r="M30" s="98">
        <v>16.819967923015238</v>
      </c>
      <c r="N30" s="63">
        <v>92021</v>
      </c>
      <c r="O30" s="95">
        <v>-0.9376772693189598</v>
      </c>
      <c r="P30" s="54">
        <v>595886</v>
      </c>
      <c r="Q30" s="55">
        <v>59469</v>
      </c>
      <c r="R30" s="96">
        <f t="shared" si="0"/>
        <v>10.020111318502076</v>
      </c>
      <c r="S30" s="114"/>
      <c r="T30" s="114"/>
      <c r="U30" s="114"/>
      <c r="V30" s="114"/>
      <c r="W30" s="114"/>
      <c r="X30" s="114"/>
      <c r="Y30" s="114"/>
      <c r="Z30" s="114"/>
      <c r="AA30" s="114"/>
      <c r="AB30" s="114"/>
      <c r="AC30" s="114"/>
      <c r="AD30" s="114"/>
      <c r="AE30" s="114"/>
      <c r="AF30" s="114"/>
      <c r="AG30" s="114"/>
      <c r="AH30" s="114"/>
      <c r="AI30" s="114"/>
      <c r="AJ30" s="114"/>
      <c r="AK30" s="114"/>
      <c r="AL30" s="114"/>
      <c r="AM30" s="114"/>
      <c r="AN30" s="114"/>
      <c r="AO30" s="114"/>
      <c r="AP30" s="114"/>
      <c r="AQ30" s="114"/>
      <c r="AR30" s="114"/>
      <c r="AS30" s="114"/>
      <c r="AT30" s="114"/>
      <c r="AU30" s="114"/>
      <c r="AV30" s="114"/>
      <c r="AW30" s="114"/>
      <c r="AX30" s="114"/>
      <c r="AY30" s="114"/>
      <c r="AZ30" s="114"/>
      <c r="BA30" s="114"/>
      <c r="BB30" s="114"/>
      <c r="BC30" s="114"/>
      <c r="BD30" s="114"/>
      <c r="BE30" s="114"/>
      <c r="BF30" s="114"/>
      <c r="BG30" s="114"/>
      <c r="BH30" s="114"/>
      <c r="BI30" s="114"/>
      <c r="BJ30" s="114"/>
      <c r="BK30" s="114"/>
      <c r="BL30" s="114"/>
      <c r="BM30" s="114"/>
      <c r="BN30" s="114"/>
      <c r="BO30" s="114"/>
      <c r="BP30" s="114"/>
      <c r="BQ30" s="114"/>
      <c r="BR30" s="114"/>
      <c r="BS30" s="114"/>
      <c r="BT30" s="114"/>
      <c r="BU30" s="114"/>
      <c r="BV30" s="114"/>
      <c r="BW30" s="114"/>
      <c r="BX30" s="114"/>
      <c r="BY30" s="114"/>
      <c r="BZ30" s="114"/>
      <c r="CA30" s="114"/>
      <c r="CB30" s="114"/>
      <c r="CC30" s="114"/>
      <c r="CD30" s="114"/>
      <c r="CE30" s="114"/>
      <c r="CF30" s="114"/>
      <c r="CG30" s="114"/>
      <c r="CH30" s="114"/>
      <c r="CI30" s="114"/>
      <c r="CJ30" s="114"/>
      <c r="CK30" s="114"/>
      <c r="CL30" s="114"/>
      <c r="CM30" s="114"/>
      <c r="CN30" s="114"/>
    </row>
    <row r="31" spans="1:92" s="127" customFormat="1" ht="11.25">
      <c r="A31" s="103">
        <v>26</v>
      </c>
      <c r="B31" s="58"/>
      <c r="C31" s="90" t="s">
        <v>460</v>
      </c>
      <c r="D31" s="212" t="s">
        <v>460</v>
      </c>
      <c r="E31" s="81">
        <v>42111</v>
      </c>
      <c r="F31" s="46" t="s">
        <v>16</v>
      </c>
      <c r="G31" s="41">
        <v>37</v>
      </c>
      <c r="H31" s="124">
        <v>16</v>
      </c>
      <c r="I31" s="59">
        <v>3</v>
      </c>
      <c r="J31" s="84">
        <v>5575</v>
      </c>
      <c r="K31" s="85">
        <v>530</v>
      </c>
      <c r="L31" s="97">
        <v>16</v>
      </c>
      <c r="M31" s="98">
        <v>8.873961218836564</v>
      </c>
      <c r="N31" s="63">
        <v>20918</v>
      </c>
      <c r="O31" s="95">
        <v>-0.7334831245817</v>
      </c>
      <c r="P31" s="63">
        <v>119832.03</v>
      </c>
      <c r="Q31" s="64">
        <v>12583</v>
      </c>
      <c r="R31" s="96">
        <f t="shared" si="0"/>
        <v>9.52332750536438</v>
      </c>
      <c r="S31" s="114"/>
      <c r="T31" s="114"/>
      <c r="U31" s="114"/>
      <c r="V31" s="114"/>
      <c r="W31" s="114"/>
      <c r="X31" s="114"/>
      <c r="Y31" s="114"/>
      <c r="Z31" s="114"/>
      <c r="AA31" s="114"/>
      <c r="AB31" s="114"/>
      <c r="AC31" s="114"/>
      <c r="AD31" s="114"/>
      <c r="AE31" s="114"/>
      <c r="AF31" s="114"/>
      <c r="AG31" s="114"/>
      <c r="AH31" s="114"/>
      <c r="AI31" s="114"/>
      <c r="AJ31" s="114"/>
      <c r="AK31" s="114"/>
      <c r="AL31" s="114"/>
      <c r="AM31" s="114"/>
      <c r="AN31" s="114"/>
      <c r="AO31" s="114"/>
      <c r="AP31" s="114"/>
      <c r="AQ31" s="114"/>
      <c r="AR31" s="114"/>
      <c r="AS31" s="114"/>
      <c r="AT31" s="114"/>
      <c r="AU31" s="114"/>
      <c r="AV31" s="114"/>
      <c r="AW31" s="114"/>
      <c r="AX31" s="114"/>
      <c r="AY31" s="114"/>
      <c r="AZ31" s="114"/>
      <c r="BA31" s="114"/>
      <c r="BB31" s="114"/>
      <c r="BC31" s="114"/>
      <c r="BD31" s="114"/>
      <c r="BE31" s="114"/>
      <c r="BF31" s="114"/>
      <c r="BG31" s="114"/>
      <c r="BH31" s="114"/>
      <c r="BI31" s="114"/>
      <c r="BJ31" s="114"/>
      <c r="BK31" s="114"/>
      <c r="BL31" s="114"/>
      <c r="BM31" s="114"/>
      <c r="BN31" s="114"/>
      <c r="BO31" s="114"/>
      <c r="BP31" s="114"/>
      <c r="BQ31" s="114"/>
      <c r="BR31" s="114"/>
      <c r="BS31" s="114"/>
      <c r="BT31" s="114"/>
      <c r="BU31" s="114"/>
      <c r="BV31" s="114"/>
      <c r="BW31" s="114"/>
      <c r="BX31" s="114"/>
      <c r="BY31" s="114"/>
      <c r="BZ31" s="114"/>
      <c r="CA31" s="114"/>
      <c r="CB31" s="114"/>
      <c r="CC31" s="114"/>
      <c r="CD31" s="114"/>
      <c r="CE31" s="114"/>
      <c r="CF31" s="114"/>
      <c r="CG31" s="114"/>
      <c r="CH31" s="114"/>
      <c r="CI31" s="114"/>
      <c r="CJ31" s="114"/>
      <c r="CK31" s="114"/>
      <c r="CL31" s="114"/>
      <c r="CM31" s="114"/>
      <c r="CN31" s="114"/>
    </row>
    <row r="32" spans="1:92" s="127" customFormat="1" ht="11.25">
      <c r="A32" s="103">
        <v>27</v>
      </c>
      <c r="B32" s="58"/>
      <c r="C32" s="90" t="s">
        <v>419</v>
      </c>
      <c r="D32" s="62" t="s">
        <v>419</v>
      </c>
      <c r="E32" s="81">
        <v>42090</v>
      </c>
      <c r="F32" s="46" t="s">
        <v>59</v>
      </c>
      <c r="G32" s="41">
        <v>264</v>
      </c>
      <c r="H32" s="124">
        <v>18</v>
      </c>
      <c r="I32" s="59">
        <v>6</v>
      </c>
      <c r="J32" s="84">
        <v>4692</v>
      </c>
      <c r="K32" s="85">
        <v>524</v>
      </c>
      <c r="L32" s="97">
        <v>18</v>
      </c>
      <c r="M32" s="98">
        <v>6.182764363030808</v>
      </c>
      <c r="N32" s="63">
        <v>11362</v>
      </c>
      <c r="O32" s="95">
        <v>-0.5870445344129555</v>
      </c>
      <c r="P32" s="63">
        <v>2360187.34</v>
      </c>
      <c r="Q32" s="64">
        <v>224442</v>
      </c>
      <c r="R32" s="96">
        <f t="shared" si="0"/>
        <v>10.515800696839271</v>
      </c>
      <c r="S32" s="114"/>
      <c r="T32" s="114"/>
      <c r="U32" s="114"/>
      <c r="V32" s="114"/>
      <c r="W32" s="114"/>
      <c r="X32" s="114"/>
      <c r="Y32" s="114"/>
      <c r="Z32" s="114"/>
      <c r="AA32" s="114"/>
      <c r="AB32" s="114"/>
      <c r="AC32" s="114"/>
      <c r="AD32" s="114"/>
      <c r="AE32" s="114"/>
      <c r="AF32" s="114"/>
      <c r="AG32" s="114"/>
      <c r="AH32" s="114"/>
      <c r="AI32" s="114"/>
      <c r="AJ32" s="114"/>
      <c r="AK32" s="114"/>
      <c r="AL32" s="114"/>
      <c r="AM32" s="114"/>
      <c r="AN32" s="114"/>
      <c r="AO32" s="114"/>
      <c r="AP32" s="114"/>
      <c r="AQ32" s="114"/>
      <c r="AR32" s="114"/>
      <c r="AS32" s="114"/>
      <c r="AT32" s="114"/>
      <c r="AU32" s="114"/>
      <c r="AV32" s="114"/>
      <c r="AW32" s="114"/>
      <c r="AX32" s="114"/>
      <c r="AY32" s="114"/>
      <c r="AZ32" s="114"/>
      <c r="BA32" s="114"/>
      <c r="BB32" s="114"/>
      <c r="BC32" s="114"/>
      <c r="BD32" s="114"/>
      <c r="BE32" s="114"/>
      <c r="BF32" s="114"/>
      <c r="BG32" s="114"/>
      <c r="BH32" s="114"/>
      <c r="BI32" s="114"/>
      <c r="BJ32" s="114"/>
      <c r="BK32" s="114"/>
      <c r="BL32" s="114"/>
      <c r="BM32" s="114"/>
      <c r="BN32" s="114"/>
      <c r="BO32" s="114"/>
      <c r="BP32" s="114"/>
      <c r="BQ32" s="114"/>
      <c r="BR32" s="114"/>
      <c r="BS32" s="114"/>
      <c r="BT32" s="114"/>
      <c r="BU32" s="114"/>
      <c r="BV32" s="114"/>
      <c r="BW32" s="114"/>
      <c r="BX32" s="114"/>
      <c r="BY32" s="114"/>
      <c r="BZ32" s="114"/>
      <c r="CA32" s="114"/>
      <c r="CB32" s="114"/>
      <c r="CC32" s="114"/>
      <c r="CD32" s="114"/>
      <c r="CE32" s="114"/>
      <c r="CF32" s="114"/>
      <c r="CG32" s="114"/>
      <c r="CH32" s="114"/>
      <c r="CI32" s="114"/>
      <c r="CJ32" s="114"/>
      <c r="CK32" s="114"/>
      <c r="CL32" s="114"/>
      <c r="CM32" s="114"/>
      <c r="CN32" s="114"/>
    </row>
    <row r="33" spans="1:92" s="127" customFormat="1" ht="11.25">
      <c r="A33" s="103">
        <v>28</v>
      </c>
      <c r="B33" s="58"/>
      <c r="C33" s="90" t="s">
        <v>396</v>
      </c>
      <c r="D33" s="62" t="s">
        <v>396</v>
      </c>
      <c r="E33" s="81">
        <v>42076</v>
      </c>
      <c r="F33" s="46" t="s">
        <v>59</v>
      </c>
      <c r="G33" s="41">
        <v>302</v>
      </c>
      <c r="H33" s="124">
        <v>25</v>
      </c>
      <c r="I33" s="59">
        <v>8</v>
      </c>
      <c r="J33" s="84">
        <v>4424</v>
      </c>
      <c r="K33" s="85">
        <v>455</v>
      </c>
      <c r="L33" s="97">
        <v>25</v>
      </c>
      <c r="M33" s="98">
        <v>11.663096397273613</v>
      </c>
      <c r="N33" s="63">
        <v>44749.5</v>
      </c>
      <c r="O33" s="95">
        <v>-0.9011385602073766</v>
      </c>
      <c r="P33" s="63">
        <v>13056456.9</v>
      </c>
      <c r="Q33" s="64">
        <v>1682293</v>
      </c>
      <c r="R33" s="96">
        <f t="shared" si="0"/>
        <v>7.761107547852841</v>
      </c>
      <c r="S33" s="114"/>
      <c r="T33" s="114"/>
      <c r="U33" s="114"/>
      <c r="V33" s="114"/>
      <c r="W33" s="114"/>
      <c r="X33" s="114"/>
      <c r="Y33" s="114"/>
      <c r="Z33" s="114"/>
      <c r="AA33" s="114"/>
      <c r="AB33" s="114"/>
      <c r="AC33" s="114"/>
      <c r="AD33" s="114"/>
      <c r="AE33" s="114"/>
      <c r="AF33" s="114"/>
      <c r="AG33" s="114"/>
      <c r="AH33" s="114"/>
      <c r="AI33" s="114"/>
      <c r="AJ33" s="114"/>
      <c r="AK33" s="114"/>
      <c r="AL33" s="114"/>
      <c r="AM33" s="114"/>
      <c r="AN33" s="114"/>
      <c r="AO33" s="114"/>
      <c r="AP33" s="114"/>
      <c r="AQ33" s="114"/>
      <c r="AR33" s="114"/>
      <c r="AS33" s="114"/>
      <c r="AT33" s="114"/>
      <c r="AU33" s="114"/>
      <c r="AV33" s="114"/>
      <c r="AW33" s="114"/>
      <c r="AX33" s="114"/>
      <c r="AY33" s="114"/>
      <c r="AZ33" s="114"/>
      <c r="BA33" s="114"/>
      <c r="BB33" s="114"/>
      <c r="BC33" s="114"/>
      <c r="BD33" s="114"/>
      <c r="BE33" s="114"/>
      <c r="BF33" s="114"/>
      <c r="BG33" s="114"/>
      <c r="BH33" s="114"/>
      <c r="BI33" s="114"/>
      <c r="BJ33" s="114"/>
      <c r="BK33" s="114"/>
      <c r="BL33" s="114"/>
      <c r="BM33" s="114"/>
      <c r="BN33" s="114"/>
      <c r="BO33" s="114"/>
      <c r="BP33" s="114"/>
      <c r="BQ33" s="114"/>
      <c r="BR33" s="114"/>
      <c r="BS33" s="114"/>
      <c r="BT33" s="114"/>
      <c r="BU33" s="114"/>
      <c r="BV33" s="114"/>
      <c r="BW33" s="114"/>
      <c r="BX33" s="114"/>
      <c r="BY33" s="114"/>
      <c r="BZ33" s="114"/>
      <c r="CA33" s="114"/>
      <c r="CB33" s="114"/>
      <c r="CC33" s="114"/>
      <c r="CD33" s="114"/>
      <c r="CE33" s="114"/>
      <c r="CF33" s="114"/>
      <c r="CG33" s="114"/>
      <c r="CH33" s="114"/>
      <c r="CI33" s="114"/>
      <c r="CJ33" s="114"/>
      <c r="CK33" s="114"/>
      <c r="CL33" s="114"/>
      <c r="CM33" s="114"/>
      <c r="CN33" s="114"/>
    </row>
    <row r="34" spans="1:92" s="127" customFormat="1" ht="11.25">
      <c r="A34" s="103">
        <v>29</v>
      </c>
      <c r="B34" s="78" t="s">
        <v>185</v>
      </c>
      <c r="C34" s="90" t="s">
        <v>519</v>
      </c>
      <c r="D34" s="212" t="s">
        <v>521</v>
      </c>
      <c r="E34" s="81">
        <v>42125</v>
      </c>
      <c r="F34" s="46" t="s">
        <v>16</v>
      </c>
      <c r="G34" s="41">
        <v>6</v>
      </c>
      <c r="H34" s="124">
        <v>6</v>
      </c>
      <c r="I34" s="59">
        <v>1</v>
      </c>
      <c r="J34" s="84">
        <v>4307</v>
      </c>
      <c r="K34" s="87">
        <v>271</v>
      </c>
      <c r="L34" s="97">
        <v>6</v>
      </c>
      <c r="M34" s="98">
        <v>13.681494661921707</v>
      </c>
      <c r="N34" s="54"/>
      <c r="O34" s="95"/>
      <c r="P34" s="63">
        <v>4307</v>
      </c>
      <c r="Q34" s="64">
        <v>271</v>
      </c>
      <c r="R34" s="96">
        <f t="shared" si="0"/>
        <v>15.892988929889299</v>
      </c>
      <c r="S34" s="114"/>
      <c r="T34" s="114"/>
      <c r="U34" s="114"/>
      <c r="V34" s="114"/>
      <c r="W34" s="114"/>
      <c r="X34" s="114"/>
      <c r="Y34" s="114"/>
      <c r="Z34" s="114"/>
      <c r="AA34" s="114"/>
      <c r="AB34" s="114"/>
      <c r="AC34" s="114"/>
      <c r="AD34" s="114"/>
      <c r="AE34" s="114"/>
      <c r="AF34" s="114"/>
      <c r="AG34" s="114"/>
      <c r="AH34" s="114"/>
      <c r="AI34" s="114"/>
      <c r="AJ34" s="114"/>
      <c r="AK34" s="114"/>
      <c r="AL34" s="114"/>
      <c r="AM34" s="114"/>
      <c r="AN34" s="114"/>
      <c r="AO34" s="114"/>
      <c r="AP34" s="114"/>
      <c r="AQ34" s="114"/>
      <c r="AR34" s="114"/>
      <c r="AS34" s="114"/>
      <c r="AT34" s="114"/>
      <c r="AU34" s="114"/>
      <c r="AV34" s="114"/>
      <c r="AW34" s="114"/>
      <c r="AX34" s="114"/>
      <c r="AY34" s="114"/>
      <c r="AZ34" s="114"/>
      <c r="BA34" s="114"/>
      <c r="BB34" s="114"/>
      <c r="BC34" s="114"/>
      <c r="BD34" s="114"/>
      <c r="BE34" s="114"/>
      <c r="BF34" s="114"/>
      <c r="BG34" s="114"/>
      <c r="BH34" s="114"/>
      <c r="BI34" s="114"/>
      <c r="BJ34" s="114"/>
      <c r="BK34" s="114"/>
      <c r="BL34" s="114"/>
      <c r="BM34" s="114"/>
      <c r="BN34" s="114"/>
      <c r="BO34" s="114"/>
      <c r="BP34" s="114"/>
      <c r="BQ34" s="114"/>
      <c r="BR34" s="114"/>
      <c r="BS34" s="114"/>
      <c r="BT34" s="114"/>
      <c r="BU34" s="114"/>
      <c r="BV34" s="114"/>
      <c r="BW34" s="114"/>
      <c r="BX34" s="114"/>
      <c r="BY34" s="114"/>
      <c r="BZ34" s="114"/>
      <c r="CA34" s="114"/>
      <c r="CB34" s="114"/>
      <c r="CC34" s="114"/>
      <c r="CD34" s="114"/>
      <c r="CE34" s="114"/>
      <c r="CF34" s="114"/>
      <c r="CG34" s="114"/>
      <c r="CH34" s="114"/>
      <c r="CI34" s="114"/>
      <c r="CJ34" s="114"/>
      <c r="CK34" s="114"/>
      <c r="CL34" s="114"/>
      <c r="CM34" s="114"/>
      <c r="CN34" s="114"/>
    </row>
    <row r="35" spans="1:92" s="127" customFormat="1" ht="11.25">
      <c r="A35" s="103">
        <v>30</v>
      </c>
      <c r="B35" s="78" t="s">
        <v>185</v>
      </c>
      <c r="C35" s="90" t="s">
        <v>517</v>
      </c>
      <c r="D35" s="212" t="s">
        <v>517</v>
      </c>
      <c r="E35" s="81">
        <v>42125</v>
      </c>
      <c r="F35" s="46" t="s">
        <v>16</v>
      </c>
      <c r="G35" s="41">
        <v>12</v>
      </c>
      <c r="H35" s="124">
        <v>12</v>
      </c>
      <c r="I35" s="59">
        <v>1</v>
      </c>
      <c r="J35" s="84">
        <v>3995</v>
      </c>
      <c r="K35" s="87">
        <v>323</v>
      </c>
      <c r="L35" s="97">
        <v>12</v>
      </c>
      <c r="M35" s="98">
        <v>16.312074829931973</v>
      </c>
      <c r="N35" s="54"/>
      <c r="O35" s="95"/>
      <c r="P35" s="63">
        <v>4953</v>
      </c>
      <c r="Q35" s="64">
        <v>404</v>
      </c>
      <c r="R35" s="96">
        <f t="shared" si="0"/>
        <v>12.259900990099009</v>
      </c>
      <c r="S35" s="114"/>
      <c r="T35" s="114"/>
      <c r="U35" s="114"/>
      <c r="V35" s="114"/>
      <c r="W35" s="114"/>
      <c r="X35" s="114"/>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c r="AV35" s="114"/>
      <c r="AW35" s="114"/>
      <c r="AX35" s="114"/>
      <c r="AY35" s="114"/>
      <c r="AZ35" s="114"/>
      <c r="BA35" s="114"/>
      <c r="BB35" s="114"/>
      <c r="BC35" s="114"/>
      <c r="BD35" s="114"/>
      <c r="BE35" s="114"/>
      <c r="BF35" s="114"/>
      <c r="BG35" s="114"/>
      <c r="BH35" s="114"/>
      <c r="BI35" s="114"/>
      <c r="BJ35" s="114"/>
      <c r="BK35" s="114"/>
      <c r="BL35" s="114"/>
      <c r="BM35" s="114"/>
      <c r="BN35" s="114"/>
      <c r="BO35" s="114"/>
      <c r="BP35" s="114"/>
      <c r="BQ35" s="114"/>
      <c r="BR35" s="114"/>
      <c r="BS35" s="114"/>
      <c r="BT35" s="114"/>
      <c r="BU35" s="114"/>
      <c r="BV35" s="114"/>
      <c r="BW35" s="114"/>
      <c r="BX35" s="114"/>
      <c r="BY35" s="114"/>
      <c r="BZ35" s="114"/>
      <c r="CA35" s="114"/>
      <c r="CB35" s="114"/>
      <c r="CC35" s="114"/>
      <c r="CD35" s="114"/>
      <c r="CE35" s="114"/>
      <c r="CF35" s="114"/>
      <c r="CG35" s="114"/>
      <c r="CH35" s="114"/>
      <c r="CI35" s="114"/>
      <c r="CJ35" s="114"/>
      <c r="CK35" s="114"/>
      <c r="CL35" s="114"/>
      <c r="CM35" s="114"/>
      <c r="CN35" s="114"/>
    </row>
    <row r="36" spans="1:92" s="127" customFormat="1" ht="11.25">
      <c r="A36" s="103">
        <v>31</v>
      </c>
      <c r="B36" s="58"/>
      <c r="C36" s="90" t="s">
        <v>438</v>
      </c>
      <c r="D36" s="62" t="s">
        <v>238</v>
      </c>
      <c r="E36" s="81">
        <v>42104</v>
      </c>
      <c r="F36" s="46" t="s">
        <v>20</v>
      </c>
      <c r="G36" s="41">
        <v>68</v>
      </c>
      <c r="H36" s="124">
        <v>1</v>
      </c>
      <c r="I36" s="59">
        <v>4</v>
      </c>
      <c r="J36" s="84">
        <v>3887</v>
      </c>
      <c r="K36" s="85">
        <v>185</v>
      </c>
      <c r="L36" s="97">
        <v>1</v>
      </c>
      <c r="M36" s="98">
        <v>8.780476626947754</v>
      </c>
      <c r="N36" s="63">
        <v>13670</v>
      </c>
      <c r="O36" s="95">
        <v>-0.7156547183613753</v>
      </c>
      <c r="P36" s="63">
        <v>317086</v>
      </c>
      <c r="Q36" s="64">
        <v>23803</v>
      </c>
      <c r="R36" s="96">
        <f t="shared" si="0"/>
        <v>13.321262025795068</v>
      </c>
      <c r="S36" s="114"/>
      <c r="T36" s="114"/>
      <c r="U36" s="114"/>
      <c r="V36" s="114"/>
      <c r="W36" s="114"/>
      <c r="X36" s="114"/>
      <c r="Y36" s="114"/>
      <c r="Z36" s="114"/>
      <c r="AA36" s="114"/>
      <c r="AB36" s="114"/>
      <c r="AC36" s="114"/>
      <c r="AD36" s="114"/>
      <c r="AE36" s="114"/>
      <c r="AF36" s="114"/>
      <c r="AG36" s="114"/>
      <c r="AH36" s="114"/>
      <c r="AI36" s="114"/>
      <c r="AJ36" s="114"/>
      <c r="AK36" s="114"/>
      <c r="AL36" s="114"/>
      <c r="AM36" s="114"/>
      <c r="AN36" s="114"/>
      <c r="AO36" s="114"/>
      <c r="AP36" s="114"/>
      <c r="AQ36" s="114"/>
      <c r="AR36" s="114"/>
      <c r="AS36" s="114"/>
      <c r="AT36" s="114"/>
      <c r="AU36" s="114"/>
      <c r="AV36" s="114"/>
      <c r="AW36" s="114"/>
      <c r="AX36" s="114"/>
      <c r="AY36" s="114"/>
      <c r="AZ36" s="114"/>
      <c r="BA36" s="114"/>
      <c r="BB36" s="114"/>
      <c r="BC36" s="114"/>
      <c r="BD36" s="114"/>
      <c r="BE36" s="114"/>
      <c r="BF36" s="114"/>
      <c r="BG36" s="114"/>
      <c r="BH36" s="114"/>
      <c r="BI36" s="114"/>
      <c r="BJ36" s="114"/>
      <c r="BK36" s="114"/>
      <c r="BL36" s="114"/>
      <c r="BM36" s="114"/>
      <c r="BN36" s="114"/>
      <c r="BO36" s="114"/>
      <c r="BP36" s="114"/>
      <c r="BQ36" s="114"/>
      <c r="BR36" s="114"/>
      <c r="BS36" s="114"/>
      <c r="BT36" s="114"/>
      <c r="BU36" s="114"/>
      <c r="BV36" s="114"/>
      <c r="BW36" s="114"/>
      <c r="BX36" s="114"/>
      <c r="BY36" s="114"/>
      <c r="BZ36" s="114"/>
      <c r="CA36" s="114"/>
      <c r="CB36" s="114"/>
      <c r="CC36" s="114"/>
      <c r="CD36" s="114"/>
      <c r="CE36" s="114"/>
      <c r="CF36" s="114"/>
      <c r="CG36" s="114"/>
      <c r="CH36" s="114"/>
      <c r="CI36" s="114"/>
      <c r="CJ36" s="114"/>
      <c r="CK36" s="114"/>
      <c r="CL36" s="114"/>
      <c r="CM36" s="114"/>
      <c r="CN36" s="114"/>
    </row>
    <row r="37" spans="1:92" s="127" customFormat="1" ht="11.25">
      <c r="A37" s="103">
        <v>32</v>
      </c>
      <c r="B37" s="58"/>
      <c r="C37" s="90" t="s">
        <v>413</v>
      </c>
      <c r="D37" s="62" t="s">
        <v>413</v>
      </c>
      <c r="E37" s="81">
        <v>42090</v>
      </c>
      <c r="F37" s="46" t="s">
        <v>20</v>
      </c>
      <c r="G37" s="41">
        <v>270</v>
      </c>
      <c r="H37" s="124">
        <v>17</v>
      </c>
      <c r="I37" s="59">
        <v>6</v>
      </c>
      <c r="J37" s="84">
        <v>3601</v>
      </c>
      <c r="K37" s="85">
        <v>415</v>
      </c>
      <c r="L37" s="97">
        <v>17</v>
      </c>
      <c r="M37" s="98">
        <v>11.291605301914581</v>
      </c>
      <c r="N37" s="63">
        <v>3724</v>
      </c>
      <c r="O37" s="95">
        <v>-0.033029001074113856</v>
      </c>
      <c r="P37" s="63">
        <v>1134283.89</v>
      </c>
      <c r="Q37" s="64">
        <v>114441</v>
      </c>
      <c r="R37" s="96">
        <f t="shared" si="0"/>
        <v>9.911516764096783</v>
      </c>
      <c r="S37" s="114"/>
      <c r="T37" s="114"/>
      <c r="U37" s="114"/>
      <c r="V37" s="114"/>
      <c r="W37" s="114"/>
      <c r="X37" s="114"/>
      <c r="Y37" s="114"/>
      <c r="Z37" s="114"/>
      <c r="AA37" s="114"/>
      <c r="AB37" s="114"/>
      <c r="AC37" s="114"/>
      <c r="AD37" s="114"/>
      <c r="AE37" s="114"/>
      <c r="AF37" s="114"/>
      <c r="AG37" s="114"/>
      <c r="AH37" s="114"/>
      <c r="AI37" s="114"/>
      <c r="AJ37" s="114"/>
      <c r="AK37" s="114"/>
      <c r="AL37" s="114"/>
      <c r="AM37" s="114"/>
      <c r="AN37" s="114"/>
      <c r="AO37" s="114"/>
      <c r="AP37" s="114"/>
      <c r="AQ37" s="114"/>
      <c r="AR37" s="114"/>
      <c r="AS37" s="114"/>
      <c r="AT37" s="114"/>
      <c r="AU37" s="114"/>
      <c r="AV37" s="114"/>
      <c r="AW37" s="114"/>
      <c r="AX37" s="114"/>
      <c r="AY37" s="114"/>
      <c r="AZ37" s="114"/>
      <c r="BA37" s="114"/>
      <c r="BB37" s="114"/>
      <c r="BC37" s="114"/>
      <c r="BD37" s="114"/>
      <c r="BE37" s="114"/>
      <c r="BF37" s="114"/>
      <c r="BG37" s="114"/>
      <c r="BH37" s="114"/>
      <c r="BI37" s="114"/>
      <c r="BJ37" s="114"/>
      <c r="BK37" s="114"/>
      <c r="BL37" s="114"/>
      <c r="BM37" s="114"/>
      <c r="BN37" s="114"/>
      <c r="BO37" s="114"/>
      <c r="BP37" s="114"/>
      <c r="BQ37" s="114"/>
      <c r="BR37" s="114"/>
      <c r="BS37" s="114"/>
      <c r="BT37" s="114"/>
      <c r="BU37" s="114"/>
      <c r="BV37" s="114"/>
      <c r="BW37" s="114"/>
      <c r="BX37" s="114"/>
      <c r="BY37" s="114"/>
      <c r="BZ37" s="114"/>
      <c r="CA37" s="114"/>
      <c r="CB37" s="114"/>
      <c r="CC37" s="114"/>
      <c r="CD37" s="114"/>
      <c r="CE37" s="114"/>
      <c r="CF37" s="114"/>
      <c r="CG37" s="114"/>
      <c r="CH37" s="114"/>
      <c r="CI37" s="114"/>
      <c r="CJ37" s="114"/>
      <c r="CK37" s="114"/>
      <c r="CL37" s="114"/>
      <c r="CM37" s="114"/>
      <c r="CN37" s="114"/>
    </row>
    <row r="38" spans="1:92" s="127" customFormat="1" ht="11.25">
      <c r="A38" s="103">
        <v>33</v>
      </c>
      <c r="B38" s="58"/>
      <c r="C38" s="90" t="s">
        <v>344</v>
      </c>
      <c r="D38" s="62" t="s">
        <v>345</v>
      </c>
      <c r="E38" s="81">
        <v>42055</v>
      </c>
      <c r="F38" s="46" t="s">
        <v>6</v>
      </c>
      <c r="G38" s="41">
        <v>40</v>
      </c>
      <c r="H38" s="124">
        <v>5</v>
      </c>
      <c r="I38" s="59">
        <v>11</v>
      </c>
      <c r="J38" s="84">
        <v>3235</v>
      </c>
      <c r="K38" s="85">
        <v>439</v>
      </c>
      <c r="L38" s="97">
        <v>5</v>
      </c>
      <c r="M38" s="98">
        <v>17.28066037735849</v>
      </c>
      <c r="N38" s="63">
        <v>4444</v>
      </c>
      <c r="O38" s="95">
        <v>-0.27205220522052204</v>
      </c>
      <c r="P38" s="66">
        <v>2134832</v>
      </c>
      <c r="Q38" s="67">
        <v>152145</v>
      </c>
      <c r="R38" s="96">
        <f>P38/Q38</f>
        <v>14.031561996779388</v>
      </c>
      <c r="S38" s="114"/>
      <c r="T38" s="114"/>
      <c r="U38" s="114"/>
      <c r="V38" s="114"/>
      <c r="W38" s="114"/>
      <c r="X38" s="114"/>
      <c r="Y38" s="114"/>
      <c r="Z38" s="114"/>
      <c r="AA38" s="114"/>
      <c r="AB38" s="114"/>
      <c r="AC38" s="114"/>
      <c r="AD38" s="114"/>
      <c r="AE38" s="114"/>
      <c r="AF38" s="114"/>
      <c r="AG38" s="114"/>
      <c r="AH38" s="114"/>
      <c r="AI38" s="114"/>
      <c r="AJ38" s="114"/>
      <c r="AK38" s="114"/>
      <c r="AL38" s="114"/>
      <c r="AM38" s="114"/>
      <c r="AN38" s="114"/>
      <c r="AO38" s="114"/>
      <c r="AP38" s="114"/>
      <c r="AQ38" s="114"/>
      <c r="AR38" s="114"/>
      <c r="AS38" s="114"/>
      <c r="AT38" s="114"/>
      <c r="AU38" s="114"/>
      <c r="AV38" s="114"/>
      <c r="AW38" s="114"/>
      <c r="AX38" s="114"/>
      <c r="AY38" s="114"/>
      <c r="AZ38" s="114"/>
      <c r="BA38" s="114"/>
      <c r="BB38" s="114"/>
      <c r="BC38" s="114"/>
      <c r="BD38" s="114"/>
      <c r="BE38" s="114"/>
      <c r="BF38" s="114"/>
      <c r="BG38" s="114"/>
      <c r="BH38" s="114"/>
      <c r="BI38" s="114"/>
      <c r="BJ38" s="114"/>
      <c r="BK38" s="114"/>
      <c r="BL38" s="114"/>
      <c r="BM38" s="114"/>
      <c r="BN38" s="114"/>
      <c r="BO38" s="114"/>
      <c r="BP38" s="114"/>
      <c r="BQ38" s="114"/>
      <c r="BR38" s="114"/>
      <c r="BS38" s="114"/>
      <c r="BT38" s="114"/>
      <c r="BU38" s="114"/>
      <c r="BV38" s="114"/>
      <c r="BW38" s="114"/>
      <c r="BX38" s="114"/>
      <c r="BY38" s="114"/>
      <c r="BZ38" s="114"/>
      <c r="CA38" s="114"/>
      <c r="CB38" s="114"/>
      <c r="CC38" s="114"/>
      <c r="CD38" s="114"/>
      <c r="CE38" s="114"/>
      <c r="CF38" s="114"/>
      <c r="CG38" s="114"/>
      <c r="CH38" s="114"/>
      <c r="CI38" s="114"/>
      <c r="CJ38" s="114"/>
      <c r="CK38" s="114"/>
      <c r="CL38" s="114"/>
      <c r="CM38" s="114"/>
      <c r="CN38" s="114"/>
    </row>
    <row r="39" spans="1:92" s="127" customFormat="1" ht="11.25">
      <c r="A39" s="103">
        <v>34</v>
      </c>
      <c r="B39" s="41"/>
      <c r="C39" s="91" t="s">
        <v>390</v>
      </c>
      <c r="D39" s="45" t="s">
        <v>392</v>
      </c>
      <c r="E39" s="82">
        <v>42076</v>
      </c>
      <c r="F39" s="46" t="s">
        <v>32</v>
      </c>
      <c r="G39" s="128">
        <v>140</v>
      </c>
      <c r="H39" s="41">
        <v>2</v>
      </c>
      <c r="I39" s="59">
        <v>8</v>
      </c>
      <c r="J39" s="84">
        <v>3120</v>
      </c>
      <c r="K39" s="85">
        <v>170</v>
      </c>
      <c r="L39" s="97">
        <v>2</v>
      </c>
      <c r="M39" s="98">
        <v>7.605296343001261</v>
      </c>
      <c r="N39" s="63">
        <v>5959.5</v>
      </c>
      <c r="O39" s="95">
        <v>-0.47646614648879937</v>
      </c>
      <c r="P39" s="54">
        <v>2245611.29</v>
      </c>
      <c r="Q39" s="55">
        <v>172904</v>
      </c>
      <c r="R39" s="96">
        <f aca="true" t="shared" si="1" ref="R39:R48">P39/Q39</f>
        <v>12.987619083422015</v>
      </c>
      <c r="S39" s="114"/>
      <c r="T39" s="114"/>
      <c r="U39" s="114"/>
      <c r="V39" s="114"/>
      <c r="W39" s="114"/>
      <c r="X39" s="114"/>
      <c r="Y39" s="114"/>
      <c r="Z39" s="114"/>
      <c r="AA39" s="114"/>
      <c r="AB39" s="114"/>
      <c r="AC39" s="114"/>
      <c r="AD39" s="114"/>
      <c r="AE39" s="114"/>
      <c r="AF39" s="114"/>
      <c r="AG39" s="114"/>
      <c r="AH39" s="114"/>
      <c r="AI39" s="114"/>
      <c r="AJ39" s="114"/>
      <c r="AK39" s="114"/>
      <c r="AL39" s="114"/>
      <c r="AM39" s="114"/>
      <c r="AN39" s="114"/>
      <c r="AO39" s="114"/>
      <c r="AP39" s="114"/>
      <c r="AQ39" s="114"/>
      <c r="AR39" s="114"/>
      <c r="AS39" s="114"/>
      <c r="AT39" s="114"/>
      <c r="AU39" s="114"/>
      <c r="AV39" s="114"/>
      <c r="AW39" s="114"/>
      <c r="AX39" s="114"/>
      <c r="AY39" s="114"/>
      <c r="AZ39" s="114"/>
      <c r="BA39" s="114"/>
      <c r="BB39" s="114"/>
      <c r="BC39" s="114"/>
      <c r="BD39" s="114"/>
      <c r="BE39" s="114"/>
      <c r="BF39" s="114"/>
      <c r="BG39" s="114"/>
      <c r="BH39" s="114"/>
      <c r="BI39" s="114"/>
      <c r="BJ39" s="114"/>
      <c r="BK39" s="114"/>
      <c r="BL39" s="114"/>
      <c r="BM39" s="114"/>
      <c r="BN39" s="114"/>
      <c r="BO39" s="114"/>
      <c r="BP39" s="114"/>
      <c r="BQ39" s="114"/>
      <c r="BR39" s="114"/>
      <c r="BS39" s="114"/>
      <c r="BT39" s="114"/>
      <c r="BU39" s="114"/>
      <c r="BV39" s="114"/>
      <c r="BW39" s="114"/>
      <c r="BX39" s="114"/>
      <c r="BY39" s="114"/>
      <c r="BZ39" s="114"/>
      <c r="CA39" s="114"/>
      <c r="CB39" s="114"/>
      <c r="CC39" s="114"/>
      <c r="CD39" s="114"/>
      <c r="CE39" s="114"/>
      <c r="CF39" s="114"/>
      <c r="CG39" s="114"/>
      <c r="CH39" s="114"/>
      <c r="CI39" s="114"/>
      <c r="CJ39" s="114"/>
      <c r="CK39" s="114"/>
      <c r="CL39" s="114"/>
      <c r="CM39" s="114"/>
      <c r="CN39" s="114"/>
    </row>
    <row r="40" spans="1:92" s="127" customFormat="1" ht="11.25">
      <c r="A40" s="103">
        <v>35</v>
      </c>
      <c r="B40" s="58"/>
      <c r="C40" s="90" t="s">
        <v>503</v>
      </c>
      <c r="D40" s="212" t="s">
        <v>494</v>
      </c>
      <c r="E40" s="81">
        <v>42118</v>
      </c>
      <c r="F40" s="46" t="s">
        <v>16</v>
      </c>
      <c r="G40" s="41">
        <v>7</v>
      </c>
      <c r="H40" s="124">
        <v>6</v>
      </c>
      <c r="I40" s="59">
        <v>2</v>
      </c>
      <c r="J40" s="84">
        <v>2209</v>
      </c>
      <c r="K40" s="85">
        <v>187</v>
      </c>
      <c r="L40" s="97">
        <v>6</v>
      </c>
      <c r="M40" s="98">
        <v>19.411149825783973</v>
      </c>
      <c r="N40" s="63">
        <v>7986</v>
      </c>
      <c r="O40" s="95">
        <v>-0.7233909341347358</v>
      </c>
      <c r="P40" s="63">
        <v>14187</v>
      </c>
      <c r="Q40" s="64">
        <v>1214</v>
      </c>
      <c r="R40" s="96">
        <f t="shared" si="1"/>
        <v>11.686161449752882</v>
      </c>
      <c r="S40" s="114"/>
      <c r="T40" s="114"/>
      <c r="U40" s="114"/>
      <c r="V40" s="114"/>
      <c r="W40" s="114"/>
      <c r="X40" s="114"/>
      <c r="Y40" s="114"/>
      <c r="Z40" s="114"/>
      <c r="AA40" s="114"/>
      <c r="AB40" s="114"/>
      <c r="AC40" s="114"/>
      <c r="AD40" s="114"/>
      <c r="AE40" s="114"/>
      <c r="AF40" s="114"/>
      <c r="AG40" s="114"/>
      <c r="AH40" s="114"/>
      <c r="AI40" s="114"/>
      <c r="AJ40" s="114"/>
      <c r="AK40" s="114"/>
      <c r="AL40" s="114"/>
      <c r="AM40" s="114"/>
      <c r="AN40" s="114"/>
      <c r="AO40" s="114"/>
      <c r="AP40" s="114"/>
      <c r="AQ40" s="114"/>
      <c r="AR40" s="114"/>
      <c r="AS40" s="114"/>
      <c r="AT40" s="114"/>
      <c r="AU40" s="114"/>
      <c r="AV40" s="114"/>
      <c r="AW40" s="114"/>
      <c r="AX40" s="114"/>
      <c r="AY40" s="114"/>
      <c r="AZ40" s="114"/>
      <c r="BA40" s="114"/>
      <c r="BB40" s="114"/>
      <c r="BC40" s="114"/>
      <c r="BD40" s="114"/>
      <c r="BE40" s="114"/>
      <c r="BF40" s="114"/>
      <c r="BG40" s="114"/>
      <c r="BH40" s="114"/>
      <c r="BI40" s="114"/>
      <c r="BJ40" s="114"/>
      <c r="BK40" s="114"/>
      <c r="BL40" s="114"/>
      <c r="BM40" s="114"/>
      <c r="BN40" s="114"/>
      <c r="BO40" s="114"/>
      <c r="BP40" s="114"/>
      <c r="BQ40" s="114"/>
      <c r="BR40" s="114"/>
      <c r="BS40" s="114"/>
      <c r="BT40" s="114"/>
      <c r="BU40" s="114"/>
      <c r="BV40" s="114"/>
      <c r="BW40" s="114"/>
      <c r="BX40" s="114"/>
      <c r="BY40" s="114"/>
      <c r="BZ40" s="114"/>
      <c r="CA40" s="114"/>
      <c r="CB40" s="114"/>
      <c r="CC40" s="114"/>
      <c r="CD40" s="114"/>
      <c r="CE40" s="114"/>
      <c r="CF40" s="114"/>
      <c r="CG40" s="114"/>
      <c r="CH40" s="114"/>
      <c r="CI40" s="114"/>
      <c r="CJ40" s="114"/>
      <c r="CK40" s="114"/>
      <c r="CL40" s="114"/>
      <c r="CM40" s="114"/>
      <c r="CN40" s="114"/>
    </row>
    <row r="41" spans="1:92" s="127" customFormat="1" ht="11.25">
      <c r="A41" s="103">
        <v>36</v>
      </c>
      <c r="B41" s="58"/>
      <c r="C41" s="90" t="s">
        <v>468</v>
      </c>
      <c r="D41" s="62" t="s">
        <v>466</v>
      </c>
      <c r="E41" s="81">
        <v>42111</v>
      </c>
      <c r="F41" s="46" t="s">
        <v>18</v>
      </c>
      <c r="G41" s="41">
        <v>30</v>
      </c>
      <c r="H41" s="124">
        <v>4</v>
      </c>
      <c r="I41" s="59">
        <v>3</v>
      </c>
      <c r="J41" s="84">
        <v>2132</v>
      </c>
      <c r="K41" s="85">
        <v>120</v>
      </c>
      <c r="L41" s="97">
        <v>16</v>
      </c>
      <c r="M41" s="98">
        <v>7.096484375</v>
      </c>
      <c r="N41" s="63">
        <v>20341</v>
      </c>
      <c r="O41" s="95">
        <v>-0.9203578978417973</v>
      </c>
      <c r="P41" s="63">
        <v>145723</v>
      </c>
      <c r="Q41" s="64">
        <v>10294</v>
      </c>
      <c r="R41" s="96">
        <f t="shared" si="1"/>
        <v>14.15611035554692</v>
      </c>
      <c r="S41" s="114"/>
      <c r="T41" s="114"/>
      <c r="U41" s="114"/>
      <c r="V41" s="114"/>
      <c r="W41" s="114"/>
      <c r="X41" s="114"/>
      <c r="Y41" s="114"/>
      <c r="Z41" s="114"/>
      <c r="AA41" s="114"/>
      <c r="AB41" s="114"/>
      <c r="AC41" s="114"/>
      <c r="AD41" s="114"/>
      <c r="AE41" s="114"/>
      <c r="AF41" s="114"/>
      <c r="AG41" s="114"/>
      <c r="AH41" s="114"/>
      <c r="AI41" s="114"/>
      <c r="AJ41" s="114"/>
      <c r="AK41" s="114"/>
      <c r="AL41" s="114"/>
      <c r="AM41" s="114"/>
      <c r="AN41" s="114"/>
      <c r="AO41" s="114"/>
      <c r="AP41" s="114"/>
      <c r="AQ41" s="114"/>
      <c r="AR41" s="114"/>
      <c r="AS41" s="114"/>
      <c r="AT41" s="114"/>
      <c r="AU41" s="114"/>
      <c r="AV41" s="114"/>
      <c r="AW41" s="114"/>
      <c r="AX41" s="114"/>
      <c r="AY41" s="114"/>
      <c r="AZ41" s="114"/>
      <c r="BA41" s="114"/>
      <c r="BB41" s="114"/>
      <c r="BC41" s="114"/>
      <c r="BD41" s="114"/>
      <c r="BE41" s="114"/>
      <c r="BF41" s="114"/>
      <c r="BG41" s="114"/>
      <c r="BH41" s="114"/>
      <c r="BI41" s="114"/>
      <c r="BJ41" s="114"/>
      <c r="BK41" s="114"/>
      <c r="BL41" s="114"/>
      <c r="BM41" s="114"/>
      <c r="BN41" s="114"/>
      <c r="BO41" s="114"/>
      <c r="BP41" s="114"/>
      <c r="BQ41" s="114"/>
      <c r="BR41" s="114"/>
      <c r="BS41" s="114"/>
      <c r="BT41" s="114"/>
      <c r="BU41" s="114"/>
      <c r="BV41" s="114"/>
      <c r="BW41" s="114"/>
      <c r="BX41" s="114"/>
      <c r="BY41" s="114"/>
      <c r="BZ41" s="114"/>
      <c r="CA41" s="114"/>
      <c r="CB41" s="114"/>
      <c r="CC41" s="114"/>
      <c r="CD41" s="114"/>
      <c r="CE41" s="114"/>
      <c r="CF41" s="114"/>
      <c r="CG41" s="114"/>
      <c r="CH41" s="114"/>
      <c r="CI41" s="114"/>
      <c r="CJ41" s="114"/>
      <c r="CK41" s="114"/>
      <c r="CL41" s="114"/>
      <c r="CM41" s="114"/>
      <c r="CN41" s="114"/>
    </row>
    <row r="42" spans="1:92" s="127" customFormat="1" ht="11.25">
      <c r="A42" s="103">
        <v>37</v>
      </c>
      <c r="B42" s="58"/>
      <c r="C42" s="91" t="s">
        <v>85</v>
      </c>
      <c r="D42" s="45" t="s">
        <v>86</v>
      </c>
      <c r="E42" s="82">
        <v>41971</v>
      </c>
      <c r="F42" s="46" t="s">
        <v>32</v>
      </c>
      <c r="G42" s="128">
        <v>217</v>
      </c>
      <c r="H42" s="41">
        <v>4</v>
      </c>
      <c r="I42" s="59">
        <v>23</v>
      </c>
      <c r="J42" s="84">
        <v>1905</v>
      </c>
      <c r="K42" s="85">
        <v>207</v>
      </c>
      <c r="L42" s="97">
        <v>4</v>
      </c>
      <c r="M42" s="98">
        <v>20.693877551020407</v>
      </c>
      <c r="N42" s="63">
        <v>2034</v>
      </c>
      <c r="O42" s="95">
        <v>-0.06342182890855458</v>
      </c>
      <c r="P42" s="54">
        <v>5113779.34</v>
      </c>
      <c r="Q42" s="55">
        <v>449176</v>
      </c>
      <c r="R42" s="96">
        <f t="shared" si="1"/>
        <v>11.38480092435927</v>
      </c>
      <c r="S42" s="114"/>
      <c r="T42" s="114"/>
      <c r="U42" s="114"/>
      <c r="V42" s="114"/>
      <c r="W42" s="114"/>
      <c r="X42" s="114"/>
      <c r="Y42" s="114"/>
      <c r="Z42" s="114"/>
      <c r="AA42" s="114"/>
      <c r="AB42" s="114"/>
      <c r="AC42" s="114"/>
      <c r="AD42" s="114"/>
      <c r="AE42" s="114"/>
      <c r="AF42" s="114"/>
      <c r="AG42" s="114"/>
      <c r="AH42" s="114"/>
      <c r="AI42" s="114"/>
      <c r="AJ42" s="114"/>
      <c r="AK42" s="114"/>
      <c r="AL42" s="114"/>
      <c r="AM42" s="114"/>
      <c r="AN42" s="114"/>
      <c r="AO42" s="114"/>
      <c r="AP42" s="114"/>
      <c r="AQ42" s="114"/>
      <c r="AR42" s="114"/>
      <c r="AS42" s="114"/>
      <c r="AT42" s="114"/>
      <c r="AU42" s="114"/>
      <c r="AV42" s="114"/>
      <c r="AW42" s="114"/>
      <c r="AX42" s="114"/>
      <c r="AY42" s="114"/>
      <c r="AZ42" s="114"/>
      <c r="BA42" s="114"/>
      <c r="BB42" s="114"/>
      <c r="BC42" s="114"/>
      <c r="BD42" s="114"/>
      <c r="BE42" s="114"/>
      <c r="BF42" s="114"/>
      <c r="BG42" s="114"/>
      <c r="BH42" s="114"/>
      <c r="BI42" s="114"/>
      <c r="BJ42" s="114"/>
      <c r="BK42" s="114"/>
      <c r="BL42" s="114"/>
      <c r="BM42" s="114"/>
      <c r="BN42" s="114"/>
      <c r="BO42" s="114"/>
      <c r="BP42" s="114"/>
      <c r="BQ42" s="114"/>
      <c r="BR42" s="114"/>
      <c r="BS42" s="114"/>
      <c r="BT42" s="114"/>
      <c r="BU42" s="114"/>
      <c r="BV42" s="114"/>
      <c r="BW42" s="114"/>
      <c r="BX42" s="114"/>
      <c r="BY42" s="114"/>
      <c r="BZ42" s="114"/>
      <c r="CA42" s="114"/>
      <c r="CB42" s="114"/>
      <c r="CC42" s="114"/>
      <c r="CD42" s="114"/>
      <c r="CE42" s="114"/>
      <c r="CF42" s="114"/>
      <c r="CG42" s="114"/>
      <c r="CH42" s="114"/>
      <c r="CI42" s="114"/>
      <c r="CJ42" s="114"/>
      <c r="CK42" s="114"/>
      <c r="CL42" s="114"/>
      <c r="CM42" s="114"/>
      <c r="CN42" s="114"/>
    </row>
    <row r="43" spans="1:92" s="127" customFormat="1" ht="11.25">
      <c r="A43" s="103">
        <v>38</v>
      </c>
      <c r="B43" s="58"/>
      <c r="C43" s="90" t="s">
        <v>442</v>
      </c>
      <c r="D43" s="62" t="s">
        <v>442</v>
      </c>
      <c r="E43" s="81">
        <v>42104</v>
      </c>
      <c r="F43" s="46" t="s">
        <v>59</v>
      </c>
      <c r="G43" s="41">
        <v>240</v>
      </c>
      <c r="H43" s="124">
        <v>3</v>
      </c>
      <c r="I43" s="59">
        <v>4</v>
      </c>
      <c r="J43" s="84">
        <v>1800</v>
      </c>
      <c r="K43" s="85">
        <v>170</v>
      </c>
      <c r="L43" s="97">
        <v>3</v>
      </c>
      <c r="M43" s="98">
        <v>8.966150870406189</v>
      </c>
      <c r="N43" s="63">
        <v>43675</v>
      </c>
      <c r="O43" s="95">
        <v>-0.9587864911276474</v>
      </c>
      <c r="P43" s="63">
        <v>1454296.45</v>
      </c>
      <c r="Q43" s="64">
        <v>133247</v>
      </c>
      <c r="R43" s="96">
        <f t="shared" si="1"/>
        <v>10.914290378019768</v>
      </c>
      <c r="S43" s="114"/>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c r="BI43" s="114"/>
      <c r="BJ43" s="114"/>
      <c r="BK43" s="114"/>
      <c r="BL43" s="114"/>
      <c r="BM43" s="114"/>
      <c r="BN43" s="114"/>
      <c r="BO43" s="114"/>
      <c r="BP43" s="114"/>
      <c r="BQ43" s="114"/>
      <c r="BR43" s="114"/>
      <c r="BS43" s="114"/>
      <c r="BT43" s="114"/>
      <c r="BU43" s="114"/>
      <c r="BV43" s="114"/>
      <c r="BW43" s="114"/>
      <c r="BX43" s="114"/>
      <c r="BY43" s="114"/>
      <c r="BZ43" s="114"/>
      <c r="CA43" s="114"/>
      <c r="CB43" s="114"/>
      <c r="CC43" s="114"/>
      <c r="CD43" s="114"/>
      <c r="CE43" s="114"/>
      <c r="CF43" s="114"/>
      <c r="CG43" s="114"/>
      <c r="CH43" s="114"/>
      <c r="CI43" s="114"/>
      <c r="CJ43" s="114"/>
      <c r="CK43" s="114"/>
      <c r="CL43" s="114"/>
      <c r="CM43" s="114"/>
      <c r="CN43" s="114"/>
    </row>
    <row r="44" spans="1:92" s="127" customFormat="1" ht="11.25">
      <c r="A44" s="103">
        <v>39</v>
      </c>
      <c r="B44" s="58"/>
      <c r="C44" s="92" t="s">
        <v>393</v>
      </c>
      <c r="D44" s="62" t="s">
        <v>395</v>
      </c>
      <c r="E44" s="81">
        <v>42076</v>
      </c>
      <c r="F44" s="46" t="s">
        <v>17</v>
      </c>
      <c r="G44" s="41">
        <v>66</v>
      </c>
      <c r="H44" s="124">
        <v>4</v>
      </c>
      <c r="I44" s="59">
        <v>8</v>
      </c>
      <c r="J44" s="84">
        <v>1582</v>
      </c>
      <c r="K44" s="89">
        <v>181</v>
      </c>
      <c r="L44" s="97">
        <v>4</v>
      </c>
      <c r="M44" s="98">
        <v>6.005008347245409</v>
      </c>
      <c r="N44" s="63">
        <v>3300.5</v>
      </c>
      <c r="O44" s="95">
        <v>-0.5206786850477201</v>
      </c>
      <c r="P44" s="63">
        <v>751866.67</v>
      </c>
      <c r="Q44" s="64">
        <v>74229</v>
      </c>
      <c r="R44" s="96">
        <f t="shared" si="1"/>
        <v>10.129015209688935</v>
      </c>
      <c r="S44" s="114"/>
      <c r="T44" s="114"/>
      <c r="U44" s="114"/>
      <c r="V44" s="114"/>
      <c r="W44" s="114"/>
      <c r="X44" s="114"/>
      <c r="Y44" s="114"/>
      <c r="Z44" s="114"/>
      <c r="AA44" s="114"/>
      <c r="AB44" s="114"/>
      <c r="AC44" s="114"/>
      <c r="AD44" s="114"/>
      <c r="AE44" s="114"/>
      <c r="AF44" s="114"/>
      <c r="AG44" s="114"/>
      <c r="AH44" s="114"/>
      <c r="AI44" s="114"/>
      <c r="AJ44" s="114"/>
      <c r="AK44" s="114"/>
      <c r="AL44" s="114"/>
      <c r="AM44" s="114"/>
      <c r="AN44" s="114"/>
      <c r="AO44" s="114"/>
      <c r="AP44" s="114"/>
      <c r="AQ44" s="114"/>
      <c r="AR44" s="114"/>
      <c r="AS44" s="114"/>
      <c r="AT44" s="114"/>
      <c r="AU44" s="114"/>
      <c r="AV44" s="114"/>
      <c r="AW44" s="114"/>
      <c r="AX44" s="114"/>
      <c r="AY44" s="114"/>
      <c r="AZ44" s="114"/>
      <c r="BA44" s="114"/>
      <c r="BB44" s="114"/>
      <c r="BC44" s="114"/>
      <c r="BD44" s="114"/>
      <c r="BE44" s="114"/>
      <c r="BF44" s="114"/>
      <c r="BG44" s="114"/>
      <c r="BH44" s="114"/>
      <c r="BI44" s="114"/>
      <c r="BJ44" s="114"/>
      <c r="BK44" s="114"/>
      <c r="BL44" s="114"/>
      <c r="BM44" s="114"/>
      <c r="BN44" s="114"/>
      <c r="BO44" s="114"/>
      <c r="BP44" s="114"/>
      <c r="BQ44" s="114"/>
      <c r="BR44" s="114"/>
      <c r="BS44" s="114"/>
      <c r="BT44" s="114"/>
      <c r="BU44" s="114"/>
      <c r="BV44" s="114"/>
      <c r="BW44" s="114"/>
      <c r="BX44" s="114"/>
      <c r="BY44" s="114"/>
      <c r="BZ44" s="114"/>
      <c r="CA44" s="114"/>
      <c r="CB44" s="114"/>
      <c r="CC44" s="114"/>
      <c r="CD44" s="114"/>
      <c r="CE44" s="114"/>
      <c r="CF44" s="114"/>
      <c r="CG44" s="114"/>
      <c r="CH44" s="114"/>
      <c r="CI44" s="114"/>
      <c r="CJ44" s="114"/>
      <c r="CK44" s="114"/>
      <c r="CL44" s="114"/>
      <c r="CM44" s="114"/>
      <c r="CN44" s="114"/>
    </row>
    <row r="45" spans="1:92" s="127" customFormat="1" ht="11.25">
      <c r="A45" s="103">
        <v>40</v>
      </c>
      <c r="B45" s="58"/>
      <c r="C45" s="90" t="s">
        <v>420</v>
      </c>
      <c r="D45" s="62" t="s">
        <v>420</v>
      </c>
      <c r="E45" s="81">
        <v>42090</v>
      </c>
      <c r="F45" s="46" t="s">
        <v>6</v>
      </c>
      <c r="G45" s="41">
        <v>27</v>
      </c>
      <c r="H45" s="124">
        <v>1</v>
      </c>
      <c r="I45" s="59">
        <v>6</v>
      </c>
      <c r="J45" s="84">
        <v>1528</v>
      </c>
      <c r="K45" s="85">
        <v>72</v>
      </c>
      <c r="L45" s="97">
        <v>1</v>
      </c>
      <c r="M45" s="98">
        <v>12.555555555555555</v>
      </c>
      <c r="N45" s="63">
        <v>4872</v>
      </c>
      <c r="O45" s="95">
        <v>-0.6863711001642037</v>
      </c>
      <c r="P45" s="66">
        <v>294910</v>
      </c>
      <c r="Q45" s="67">
        <v>18833</v>
      </c>
      <c r="R45" s="96">
        <f t="shared" si="1"/>
        <v>15.659215207348803</v>
      </c>
      <c r="S45" s="114"/>
      <c r="T45" s="114"/>
      <c r="U45" s="114"/>
      <c r="V45" s="114"/>
      <c r="W45" s="114"/>
      <c r="X45" s="114"/>
      <c r="Y45" s="114"/>
      <c r="Z45" s="114"/>
      <c r="AA45" s="114"/>
      <c r="AB45" s="114"/>
      <c r="AC45" s="114"/>
      <c r="AD45" s="114"/>
      <c r="AE45" s="114"/>
      <c r="AF45" s="114"/>
      <c r="AG45" s="114"/>
      <c r="AH45" s="114"/>
      <c r="AI45" s="114"/>
      <c r="AJ45" s="114"/>
      <c r="AK45" s="114"/>
      <c r="AL45" s="114"/>
      <c r="AM45" s="114"/>
      <c r="AN45" s="114"/>
      <c r="AO45" s="114"/>
      <c r="AP45" s="114"/>
      <c r="AQ45" s="114"/>
      <c r="AR45" s="114"/>
      <c r="AS45" s="114"/>
      <c r="AT45" s="114"/>
      <c r="AU45" s="114"/>
      <c r="AV45" s="114"/>
      <c r="AW45" s="114"/>
      <c r="AX45" s="114"/>
      <c r="AY45" s="114"/>
      <c r="AZ45" s="114"/>
      <c r="BA45" s="114"/>
      <c r="BB45" s="114"/>
      <c r="BC45" s="114"/>
      <c r="BD45" s="114"/>
      <c r="BE45" s="114"/>
      <c r="BF45" s="114"/>
      <c r="BG45" s="114"/>
      <c r="BH45" s="114"/>
      <c r="BI45" s="114"/>
      <c r="BJ45" s="114"/>
      <c r="BK45" s="114"/>
      <c r="BL45" s="114"/>
      <c r="BM45" s="114"/>
      <c r="BN45" s="114"/>
      <c r="BO45" s="114"/>
      <c r="BP45" s="114"/>
      <c r="BQ45" s="114"/>
      <c r="BR45" s="114"/>
      <c r="BS45" s="114"/>
      <c r="BT45" s="114"/>
      <c r="BU45" s="114"/>
      <c r="BV45" s="114"/>
      <c r="BW45" s="114"/>
      <c r="BX45" s="114"/>
      <c r="BY45" s="114"/>
      <c r="BZ45" s="114"/>
      <c r="CA45" s="114"/>
      <c r="CB45" s="114"/>
      <c r="CC45" s="114"/>
      <c r="CD45" s="114"/>
      <c r="CE45" s="114"/>
      <c r="CF45" s="114"/>
      <c r="CG45" s="114"/>
      <c r="CH45" s="114"/>
      <c r="CI45" s="114"/>
      <c r="CJ45" s="114"/>
      <c r="CK45" s="114"/>
      <c r="CL45" s="114"/>
      <c r="CM45" s="114"/>
      <c r="CN45" s="114"/>
    </row>
    <row r="46" spans="1:92" s="127" customFormat="1" ht="11.25">
      <c r="A46" s="103">
        <v>41</v>
      </c>
      <c r="B46" s="41"/>
      <c r="C46" s="91" t="s">
        <v>347</v>
      </c>
      <c r="D46" s="45" t="s">
        <v>347</v>
      </c>
      <c r="E46" s="82">
        <v>42055</v>
      </c>
      <c r="F46" s="46" t="s">
        <v>32</v>
      </c>
      <c r="G46" s="128">
        <v>258</v>
      </c>
      <c r="H46" s="41">
        <v>5</v>
      </c>
      <c r="I46" s="59">
        <v>11</v>
      </c>
      <c r="J46" s="84">
        <v>1358</v>
      </c>
      <c r="K46" s="87">
        <v>110</v>
      </c>
      <c r="L46" s="97">
        <v>5</v>
      </c>
      <c r="M46" s="98">
        <v>15.396341463414634</v>
      </c>
      <c r="N46" s="54">
        <v>1533</v>
      </c>
      <c r="O46" s="95">
        <v>-0.1141552511415525</v>
      </c>
      <c r="P46" s="54">
        <v>4956779.76</v>
      </c>
      <c r="Q46" s="55">
        <v>481466</v>
      </c>
      <c r="R46" s="96">
        <f t="shared" si="1"/>
        <v>10.295181300444892</v>
      </c>
      <c r="S46" s="114"/>
      <c r="T46" s="114"/>
      <c r="U46" s="114"/>
      <c r="V46" s="114"/>
      <c r="W46" s="114"/>
      <c r="X46" s="114"/>
      <c r="Y46" s="114"/>
      <c r="Z46" s="114"/>
      <c r="AA46" s="114"/>
      <c r="AB46" s="114"/>
      <c r="AC46" s="114"/>
      <c r="AD46" s="114"/>
      <c r="AE46" s="114"/>
      <c r="AF46" s="114"/>
      <c r="AG46" s="114"/>
      <c r="AH46" s="114"/>
      <c r="AI46" s="114"/>
      <c r="AJ46" s="114"/>
      <c r="AK46" s="114"/>
      <c r="AL46" s="114"/>
      <c r="AM46" s="114"/>
      <c r="AN46" s="114"/>
      <c r="AO46" s="114"/>
      <c r="AP46" s="114"/>
      <c r="AQ46" s="114"/>
      <c r="AR46" s="114"/>
      <c r="AS46" s="114"/>
      <c r="AT46" s="114"/>
      <c r="AU46" s="114"/>
      <c r="AV46" s="114"/>
      <c r="AW46" s="114"/>
      <c r="AX46" s="114"/>
      <c r="AY46" s="114"/>
      <c r="AZ46" s="114"/>
      <c r="BA46" s="114"/>
      <c r="BB46" s="114"/>
      <c r="BC46" s="114"/>
      <c r="BD46" s="114"/>
      <c r="BE46" s="114"/>
      <c r="BF46" s="114"/>
      <c r="BG46" s="114"/>
      <c r="BH46" s="114"/>
      <c r="BI46" s="114"/>
      <c r="BJ46" s="114"/>
      <c r="BK46" s="114"/>
      <c r="BL46" s="114"/>
      <c r="BM46" s="114"/>
      <c r="BN46" s="114"/>
      <c r="BO46" s="114"/>
      <c r="BP46" s="114"/>
      <c r="BQ46" s="114"/>
      <c r="BR46" s="114"/>
      <c r="BS46" s="114"/>
      <c r="BT46" s="114"/>
      <c r="BU46" s="114"/>
      <c r="BV46" s="114"/>
      <c r="BW46" s="114"/>
      <c r="BX46" s="114"/>
      <c r="BY46" s="114"/>
      <c r="BZ46" s="114"/>
      <c r="CA46" s="114"/>
      <c r="CB46" s="114"/>
      <c r="CC46" s="114"/>
      <c r="CD46" s="114"/>
      <c r="CE46" s="114"/>
      <c r="CF46" s="114"/>
      <c r="CG46" s="114"/>
      <c r="CH46" s="114"/>
      <c r="CI46" s="114"/>
      <c r="CJ46" s="114"/>
      <c r="CK46" s="114"/>
      <c r="CL46" s="114"/>
      <c r="CM46" s="114"/>
      <c r="CN46" s="114"/>
    </row>
    <row r="47" spans="1:92" s="127" customFormat="1" ht="11.25">
      <c r="A47" s="103">
        <v>42</v>
      </c>
      <c r="B47" s="58"/>
      <c r="C47" s="91" t="s">
        <v>135</v>
      </c>
      <c r="D47" s="45" t="s">
        <v>136</v>
      </c>
      <c r="E47" s="82">
        <v>42006</v>
      </c>
      <c r="F47" s="46" t="s">
        <v>32</v>
      </c>
      <c r="G47" s="128">
        <v>117</v>
      </c>
      <c r="H47" s="41">
        <v>2</v>
      </c>
      <c r="I47" s="59">
        <v>8</v>
      </c>
      <c r="J47" s="86">
        <v>1194</v>
      </c>
      <c r="K47" s="87">
        <v>119</v>
      </c>
      <c r="L47" s="97">
        <v>2</v>
      </c>
      <c r="M47" s="98">
        <v>5.725173210161663</v>
      </c>
      <c r="N47" s="54">
        <v>600</v>
      </c>
      <c r="O47" s="95">
        <v>0.99</v>
      </c>
      <c r="P47" s="54">
        <v>1384580.12</v>
      </c>
      <c r="Q47" s="55">
        <v>115002</v>
      </c>
      <c r="R47" s="96">
        <f t="shared" si="1"/>
        <v>12.039617745778335</v>
      </c>
      <c r="S47" s="114"/>
      <c r="T47" s="114"/>
      <c r="U47" s="114"/>
      <c r="V47" s="114"/>
      <c r="W47" s="114"/>
      <c r="X47" s="114"/>
      <c r="Y47" s="114"/>
      <c r="Z47" s="114"/>
      <c r="AA47" s="114"/>
      <c r="AB47" s="114"/>
      <c r="AC47" s="114"/>
      <c r="AD47" s="114"/>
      <c r="AE47" s="114"/>
      <c r="AF47" s="114"/>
      <c r="AG47" s="114"/>
      <c r="AH47" s="114"/>
      <c r="AI47" s="114"/>
      <c r="AJ47" s="114"/>
      <c r="AK47" s="114"/>
      <c r="AL47" s="114"/>
      <c r="AM47" s="114"/>
      <c r="AN47" s="114"/>
      <c r="AO47" s="114"/>
      <c r="AP47" s="114"/>
      <c r="AQ47" s="114"/>
      <c r="AR47" s="114"/>
      <c r="AS47" s="114"/>
      <c r="AT47" s="114"/>
      <c r="AU47" s="114"/>
      <c r="AV47" s="114"/>
      <c r="AW47" s="114"/>
      <c r="AX47" s="114"/>
      <c r="AY47" s="114"/>
      <c r="AZ47" s="114"/>
      <c r="BA47" s="114"/>
      <c r="BB47" s="114"/>
      <c r="BC47" s="114"/>
      <c r="BD47" s="114"/>
      <c r="BE47" s="114"/>
      <c r="BF47" s="114"/>
      <c r="BG47" s="114"/>
      <c r="BH47" s="114"/>
      <c r="BI47" s="114"/>
      <c r="BJ47" s="114"/>
      <c r="BK47" s="114"/>
      <c r="BL47" s="114"/>
      <c r="BM47" s="114"/>
      <c r="BN47" s="114"/>
      <c r="BO47" s="114"/>
      <c r="BP47" s="114"/>
      <c r="BQ47" s="114"/>
      <c r="BR47" s="114"/>
      <c r="BS47" s="114"/>
      <c r="BT47" s="114"/>
      <c r="BU47" s="114"/>
      <c r="BV47" s="114"/>
      <c r="BW47" s="114"/>
      <c r="BX47" s="114"/>
      <c r="BY47" s="114"/>
      <c r="BZ47" s="114"/>
      <c r="CA47" s="114"/>
      <c r="CB47" s="114"/>
      <c r="CC47" s="114"/>
      <c r="CD47" s="114"/>
      <c r="CE47" s="114"/>
      <c r="CF47" s="114"/>
      <c r="CG47" s="114"/>
      <c r="CH47" s="114"/>
      <c r="CI47" s="114"/>
      <c r="CJ47" s="114"/>
      <c r="CK47" s="114"/>
      <c r="CL47" s="114"/>
      <c r="CM47" s="114"/>
      <c r="CN47" s="114"/>
    </row>
    <row r="48" spans="1:92" s="127" customFormat="1" ht="11.25">
      <c r="A48" s="103">
        <v>43</v>
      </c>
      <c r="B48" s="58"/>
      <c r="C48" s="90" t="s">
        <v>401</v>
      </c>
      <c r="D48" s="62" t="s">
        <v>401</v>
      </c>
      <c r="E48" s="81">
        <v>42081</v>
      </c>
      <c r="F48" s="46" t="s">
        <v>6</v>
      </c>
      <c r="G48" s="41">
        <v>296</v>
      </c>
      <c r="H48" s="124">
        <v>9</v>
      </c>
      <c r="I48" s="59">
        <v>7</v>
      </c>
      <c r="J48" s="84">
        <v>689</v>
      </c>
      <c r="K48" s="85">
        <v>79</v>
      </c>
      <c r="L48" s="97">
        <v>9</v>
      </c>
      <c r="M48" s="98">
        <v>8.1578073089701</v>
      </c>
      <c r="N48" s="63">
        <v>9900</v>
      </c>
      <c r="O48" s="95">
        <v>-0.9304040404040405</v>
      </c>
      <c r="P48" s="66">
        <v>6506252</v>
      </c>
      <c r="Q48" s="67">
        <v>808609</v>
      </c>
      <c r="R48" s="96">
        <f t="shared" si="1"/>
        <v>8.046227533950278</v>
      </c>
      <c r="S48" s="114"/>
      <c r="T48" s="114"/>
      <c r="U48" s="114"/>
      <c r="V48" s="114"/>
      <c r="W48" s="114"/>
      <c r="X48" s="114"/>
      <c r="Y48" s="114"/>
      <c r="Z48" s="114"/>
      <c r="AA48" s="114"/>
      <c r="AB48" s="114"/>
      <c r="AC48" s="114"/>
      <c r="AD48" s="114"/>
      <c r="AE48" s="114"/>
      <c r="AF48" s="114"/>
      <c r="AG48" s="114"/>
      <c r="AH48" s="114"/>
      <c r="AI48" s="114"/>
      <c r="AJ48" s="114"/>
      <c r="AK48" s="114"/>
      <c r="AL48" s="114"/>
      <c r="AM48" s="114"/>
      <c r="AN48" s="114"/>
      <c r="AO48" s="114"/>
      <c r="AP48" s="114"/>
      <c r="AQ48" s="114"/>
      <c r="AR48" s="114"/>
      <c r="AS48" s="114"/>
      <c r="AT48" s="114"/>
      <c r="AU48" s="114"/>
      <c r="AV48" s="114"/>
      <c r="AW48" s="114"/>
      <c r="AX48" s="114"/>
      <c r="AY48" s="114"/>
      <c r="AZ48" s="114"/>
      <c r="BA48" s="114"/>
      <c r="BB48" s="114"/>
      <c r="BC48" s="114"/>
      <c r="BD48" s="114"/>
      <c r="BE48" s="114"/>
      <c r="BF48" s="114"/>
      <c r="BG48" s="114"/>
      <c r="BH48" s="114"/>
      <c r="BI48" s="114"/>
      <c r="BJ48" s="114"/>
      <c r="BK48" s="114"/>
      <c r="BL48" s="114"/>
      <c r="BM48" s="114"/>
      <c r="BN48" s="114"/>
      <c r="BO48" s="114"/>
      <c r="BP48" s="114"/>
      <c r="BQ48" s="114"/>
      <c r="BR48" s="114"/>
      <c r="BS48" s="114"/>
      <c r="BT48" s="114"/>
      <c r="BU48" s="114"/>
      <c r="BV48" s="114"/>
      <c r="BW48" s="114"/>
      <c r="BX48" s="114"/>
      <c r="BY48" s="114"/>
      <c r="BZ48" s="114"/>
      <c r="CA48" s="114"/>
      <c r="CB48" s="114"/>
      <c r="CC48" s="114"/>
      <c r="CD48" s="114"/>
      <c r="CE48" s="114"/>
      <c r="CF48" s="114"/>
      <c r="CG48" s="114"/>
      <c r="CH48" s="114"/>
      <c r="CI48" s="114"/>
      <c r="CJ48" s="114"/>
      <c r="CK48" s="114"/>
      <c r="CL48" s="114"/>
      <c r="CM48" s="114"/>
      <c r="CN48" s="114"/>
    </row>
    <row r="49" spans="1:92" s="127" customFormat="1" ht="11.25">
      <c r="A49" s="103">
        <v>44</v>
      </c>
      <c r="B49" s="58"/>
      <c r="C49" s="90" t="s">
        <v>475</v>
      </c>
      <c r="D49" s="62" t="s">
        <v>473</v>
      </c>
      <c r="E49" s="81">
        <v>42111</v>
      </c>
      <c r="F49" s="46" t="s">
        <v>19</v>
      </c>
      <c r="G49" s="41">
        <v>82</v>
      </c>
      <c r="H49" s="124">
        <v>5</v>
      </c>
      <c r="I49" s="59">
        <v>3</v>
      </c>
      <c r="J49" s="86">
        <v>680.5</v>
      </c>
      <c r="K49" s="87">
        <v>83</v>
      </c>
      <c r="L49" s="97">
        <v>5</v>
      </c>
      <c r="M49" s="98">
        <v>5</v>
      </c>
      <c r="N49" s="54">
        <v>6433.5</v>
      </c>
      <c r="O49" s="95">
        <v>-0.8942255381984923</v>
      </c>
      <c r="P49" s="63">
        <v>127646.06</v>
      </c>
      <c r="Q49" s="64">
        <v>11416</v>
      </c>
      <c r="R49" s="96">
        <f aca="true" t="shared" si="2" ref="R49:R61">P49/Q49</f>
        <v>11.181329712683953</v>
      </c>
      <c r="S49" s="114"/>
      <c r="T49" s="114"/>
      <c r="U49" s="114"/>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c r="AS49" s="114"/>
      <c r="AT49" s="114"/>
      <c r="AU49" s="114"/>
      <c r="AV49" s="114"/>
      <c r="AW49" s="114"/>
      <c r="AX49" s="114"/>
      <c r="AY49" s="114"/>
      <c r="AZ49" s="114"/>
      <c r="BA49" s="114"/>
      <c r="BB49" s="114"/>
      <c r="BC49" s="114"/>
      <c r="BD49" s="114"/>
      <c r="BE49" s="114"/>
      <c r="BF49" s="114"/>
      <c r="BG49" s="114"/>
      <c r="BH49" s="114"/>
      <c r="BI49" s="114"/>
      <c r="BJ49" s="114"/>
      <c r="BK49" s="114"/>
      <c r="BL49" s="114"/>
      <c r="BM49" s="114"/>
      <c r="BN49" s="114"/>
      <c r="BO49" s="114"/>
      <c r="BP49" s="114"/>
      <c r="BQ49" s="114"/>
      <c r="BR49" s="114"/>
      <c r="BS49" s="114"/>
      <c r="BT49" s="114"/>
      <c r="BU49" s="114"/>
      <c r="BV49" s="114"/>
      <c r="BW49" s="114"/>
      <c r="BX49" s="114"/>
      <c r="BY49" s="114"/>
      <c r="BZ49" s="114"/>
      <c r="CA49" s="114"/>
      <c r="CB49" s="114"/>
      <c r="CC49" s="114"/>
      <c r="CD49" s="114"/>
      <c r="CE49" s="114"/>
      <c r="CF49" s="114"/>
      <c r="CG49" s="114"/>
      <c r="CH49" s="114"/>
      <c r="CI49" s="114"/>
      <c r="CJ49" s="114"/>
      <c r="CK49" s="114"/>
      <c r="CL49" s="114"/>
      <c r="CM49" s="114"/>
      <c r="CN49" s="114"/>
    </row>
    <row r="50" spans="1:92" s="127" customFormat="1" ht="11.25">
      <c r="A50" s="103">
        <v>45</v>
      </c>
      <c r="B50" s="58"/>
      <c r="C50" s="90" t="s">
        <v>308</v>
      </c>
      <c r="D50" s="62" t="s">
        <v>308</v>
      </c>
      <c r="E50" s="81">
        <v>42034</v>
      </c>
      <c r="F50" s="46" t="s">
        <v>59</v>
      </c>
      <c r="G50" s="41">
        <v>248</v>
      </c>
      <c r="H50" s="124">
        <v>3</v>
      </c>
      <c r="I50" s="59">
        <v>14</v>
      </c>
      <c r="J50" s="84">
        <v>642</v>
      </c>
      <c r="K50" s="85">
        <v>109</v>
      </c>
      <c r="L50" s="97">
        <v>3</v>
      </c>
      <c r="M50" s="98">
        <v>6.957534246575342</v>
      </c>
      <c r="N50" s="63">
        <v>635</v>
      </c>
      <c r="O50" s="95">
        <v>0.011023622047244094</v>
      </c>
      <c r="P50" s="63">
        <v>10383818.95</v>
      </c>
      <c r="Q50" s="64">
        <v>1014199</v>
      </c>
      <c r="R50" s="96">
        <f t="shared" si="2"/>
        <v>10.238443293673134</v>
      </c>
      <c r="S50" s="114"/>
      <c r="T50" s="114"/>
      <c r="U50" s="114"/>
      <c r="V50" s="114"/>
      <c r="W50" s="114"/>
      <c r="X50" s="114"/>
      <c r="Y50" s="114"/>
      <c r="Z50" s="114"/>
      <c r="AA50" s="114"/>
      <c r="AB50" s="114"/>
      <c r="AC50" s="114"/>
      <c r="AD50" s="114"/>
      <c r="AE50" s="114"/>
      <c r="AF50" s="114"/>
      <c r="AG50" s="114"/>
      <c r="AH50" s="114"/>
      <c r="AI50" s="114"/>
      <c r="AJ50" s="114"/>
      <c r="AK50" s="114"/>
      <c r="AL50" s="114"/>
      <c r="AM50" s="114"/>
      <c r="AN50" s="114"/>
      <c r="AO50" s="114"/>
      <c r="AP50" s="114"/>
      <c r="AQ50" s="114"/>
      <c r="AR50" s="114"/>
      <c r="AS50" s="114"/>
      <c r="AT50" s="114"/>
      <c r="AU50" s="114"/>
      <c r="AV50" s="114"/>
      <c r="AW50" s="114"/>
      <c r="AX50" s="114"/>
      <c r="AY50" s="114"/>
      <c r="AZ50" s="114"/>
      <c r="BA50" s="114"/>
      <c r="BB50" s="114"/>
      <c r="BC50" s="114"/>
      <c r="BD50" s="114"/>
      <c r="BE50" s="114"/>
      <c r="BF50" s="114"/>
      <c r="BG50" s="114"/>
      <c r="BH50" s="114"/>
      <c r="BI50" s="114"/>
      <c r="BJ50" s="114"/>
      <c r="BK50" s="114"/>
      <c r="BL50" s="114"/>
      <c r="BM50" s="114"/>
      <c r="BN50" s="114"/>
      <c r="BO50" s="114"/>
      <c r="BP50" s="114"/>
      <c r="BQ50" s="114"/>
      <c r="BR50" s="114"/>
      <c r="BS50" s="114"/>
      <c r="BT50" s="114"/>
      <c r="BU50" s="114"/>
      <c r="BV50" s="114"/>
      <c r="BW50" s="114"/>
      <c r="BX50" s="114"/>
      <c r="BY50" s="114"/>
      <c r="BZ50" s="114"/>
      <c r="CA50" s="114"/>
      <c r="CB50" s="114"/>
      <c r="CC50" s="114"/>
      <c r="CD50" s="114"/>
      <c r="CE50" s="114"/>
      <c r="CF50" s="114"/>
      <c r="CG50" s="114"/>
      <c r="CH50" s="114"/>
      <c r="CI50" s="114"/>
      <c r="CJ50" s="114"/>
      <c r="CK50" s="114"/>
      <c r="CL50" s="114"/>
      <c r="CM50" s="114"/>
      <c r="CN50" s="114"/>
    </row>
    <row r="51" spans="1:92" s="127" customFormat="1" ht="11.25">
      <c r="A51" s="103">
        <v>46</v>
      </c>
      <c r="B51" s="58"/>
      <c r="C51" s="90" t="s">
        <v>431</v>
      </c>
      <c r="D51" s="62" t="s">
        <v>431</v>
      </c>
      <c r="E51" s="81">
        <v>42097</v>
      </c>
      <c r="F51" s="46" t="s">
        <v>6</v>
      </c>
      <c r="G51" s="41">
        <v>103</v>
      </c>
      <c r="H51" s="124">
        <v>3</v>
      </c>
      <c r="I51" s="59">
        <v>5</v>
      </c>
      <c r="J51" s="84">
        <v>526</v>
      </c>
      <c r="K51" s="85">
        <v>163</v>
      </c>
      <c r="L51" s="97">
        <v>3</v>
      </c>
      <c r="M51" s="98">
        <v>8.926991150442477</v>
      </c>
      <c r="N51" s="63">
        <v>1226</v>
      </c>
      <c r="O51" s="95">
        <v>-0.5709624796084829</v>
      </c>
      <c r="P51" s="66">
        <v>86645</v>
      </c>
      <c r="Q51" s="67">
        <v>8475</v>
      </c>
      <c r="R51" s="96">
        <f t="shared" si="2"/>
        <v>10.223598820058998</v>
      </c>
      <c r="S51" s="114"/>
      <c r="T51" s="114"/>
      <c r="U51" s="114"/>
      <c r="V51" s="114"/>
      <c r="W51" s="114"/>
      <c r="X51" s="114"/>
      <c r="Y51" s="114"/>
      <c r="Z51" s="114"/>
      <c r="AA51" s="114"/>
      <c r="AB51" s="114"/>
      <c r="AC51" s="114"/>
      <c r="AD51" s="114"/>
      <c r="AE51" s="114"/>
      <c r="AF51" s="114"/>
      <c r="AG51" s="114"/>
      <c r="AH51" s="114"/>
      <c r="AI51" s="114"/>
      <c r="AJ51" s="114"/>
      <c r="AK51" s="114"/>
      <c r="AL51" s="114"/>
      <c r="AM51" s="114"/>
      <c r="AN51" s="114"/>
      <c r="AO51" s="114"/>
      <c r="AP51" s="114"/>
      <c r="AQ51" s="114"/>
      <c r="AR51" s="114"/>
      <c r="AS51" s="114"/>
      <c r="AT51" s="114"/>
      <c r="AU51" s="114"/>
      <c r="AV51" s="114"/>
      <c r="AW51" s="114"/>
      <c r="AX51" s="114"/>
      <c r="AY51" s="114"/>
      <c r="AZ51" s="114"/>
      <c r="BA51" s="114"/>
      <c r="BB51" s="114"/>
      <c r="BC51" s="114"/>
      <c r="BD51" s="114"/>
      <c r="BE51" s="114"/>
      <c r="BF51" s="114"/>
      <c r="BG51" s="114"/>
      <c r="BH51" s="114"/>
      <c r="BI51" s="114"/>
      <c r="BJ51" s="114"/>
      <c r="BK51" s="114"/>
      <c r="BL51" s="114"/>
      <c r="BM51" s="114"/>
      <c r="BN51" s="114"/>
      <c r="BO51" s="114"/>
      <c r="BP51" s="114"/>
      <c r="BQ51" s="114"/>
      <c r="BR51" s="114"/>
      <c r="BS51" s="114"/>
      <c r="BT51" s="114"/>
      <c r="BU51" s="114"/>
      <c r="BV51" s="114"/>
      <c r="BW51" s="114"/>
      <c r="BX51" s="114"/>
      <c r="BY51" s="114"/>
      <c r="BZ51" s="114"/>
      <c r="CA51" s="114"/>
      <c r="CB51" s="114"/>
      <c r="CC51" s="114"/>
      <c r="CD51" s="114"/>
      <c r="CE51" s="114"/>
      <c r="CF51" s="114"/>
      <c r="CG51" s="114"/>
      <c r="CH51" s="114"/>
      <c r="CI51" s="114"/>
      <c r="CJ51" s="114"/>
      <c r="CK51" s="114"/>
      <c r="CL51" s="114"/>
      <c r="CM51" s="114"/>
      <c r="CN51" s="114"/>
    </row>
    <row r="52" spans="1:92" s="127" customFormat="1" ht="11.25">
      <c r="A52" s="103">
        <v>47</v>
      </c>
      <c r="B52" s="58"/>
      <c r="C52" s="90" t="s">
        <v>450</v>
      </c>
      <c r="D52" s="62" t="s">
        <v>450</v>
      </c>
      <c r="E52" s="81">
        <v>42104</v>
      </c>
      <c r="F52" s="46" t="s">
        <v>6</v>
      </c>
      <c r="G52" s="41">
        <v>154</v>
      </c>
      <c r="H52" s="124">
        <v>4</v>
      </c>
      <c r="I52" s="59">
        <v>4</v>
      </c>
      <c r="J52" s="84">
        <v>510</v>
      </c>
      <c r="K52" s="85">
        <v>70</v>
      </c>
      <c r="L52" s="97">
        <v>4</v>
      </c>
      <c r="M52" s="98">
        <v>5.2724043715847</v>
      </c>
      <c r="N52" s="63">
        <v>603</v>
      </c>
      <c r="O52" s="95">
        <v>-0.15422885572139303</v>
      </c>
      <c r="P52" s="66">
        <v>167538</v>
      </c>
      <c r="Q52" s="67">
        <v>16415</v>
      </c>
      <c r="R52" s="96">
        <f t="shared" si="2"/>
        <v>10.206396588486141</v>
      </c>
      <c r="S52" s="114"/>
      <c r="T52" s="114"/>
      <c r="U52" s="114"/>
      <c r="V52" s="114"/>
      <c r="W52" s="114"/>
      <c r="X52" s="114"/>
      <c r="Y52" s="114"/>
      <c r="Z52" s="114"/>
      <c r="AA52" s="114"/>
      <c r="AB52" s="114"/>
      <c r="AC52" s="114"/>
      <c r="AD52" s="114"/>
      <c r="AE52" s="114"/>
      <c r="AF52" s="114"/>
      <c r="AG52" s="114"/>
      <c r="AH52" s="114"/>
      <c r="AI52" s="114"/>
      <c r="AJ52" s="114"/>
      <c r="AK52" s="114"/>
      <c r="AL52" s="114"/>
      <c r="AM52" s="114"/>
      <c r="AN52" s="114"/>
      <c r="AO52" s="114"/>
      <c r="AP52" s="114"/>
      <c r="AQ52" s="114"/>
      <c r="AR52" s="114"/>
      <c r="AS52" s="114"/>
      <c r="AT52" s="114"/>
      <c r="AU52" s="114"/>
      <c r="AV52" s="114"/>
      <c r="AW52" s="114"/>
      <c r="AX52" s="114"/>
      <c r="AY52" s="114"/>
      <c r="AZ52" s="114"/>
      <c r="BA52" s="114"/>
      <c r="BB52" s="114"/>
      <c r="BC52" s="114"/>
      <c r="BD52" s="114"/>
      <c r="BE52" s="114"/>
      <c r="BF52" s="114"/>
      <c r="BG52" s="114"/>
      <c r="BH52" s="114"/>
      <c r="BI52" s="114"/>
      <c r="BJ52" s="114"/>
      <c r="BK52" s="114"/>
      <c r="BL52" s="114"/>
      <c r="BM52" s="114"/>
      <c r="BN52" s="114"/>
      <c r="BO52" s="114"/>
      <c r="BP52" s="114"/>
      <c r="BQ52" s="114"/>
      <c r="BR52" s="114"/>
      <c r="BS52" s="114"/>
      <c r="BT52" s="114"/>
      <c r="BU52" s="114"/>
      <c r="BV52" s="114"/>
      <c r="BW52" s="114"/>
      <c r="BX52" s="114"/>
      <c r="BY52" s="114"/>
      <c r="BZ52" s="114"/>
      <c r="CA52" s="114"/>
      <c r="CB52" s="114"/>
      <c r="CC52" s="114"/>
      <c r="CD52" s="114"/>
      <c r="CE52" s="114"/>
      <c r="CF52" s="114"/>
      <c r="CG52" s="114"/>
      <c r="CH52" s="114"/>
      <c r="CI52" s="114"/>
      <c r="CJ52" s="114"/>
      <c r="CK52" s="114"/>
      <c r="CL52" s="114"/>
      <c r="CM52" s="114"/>
      <c r="CN52" s="114"/>
    </row>
    <row r="53" spans="1:92" s="127" customFormat="1" ht="11.25">
      <c r="A53" s="103">
        <v>48</v>
      </c>
      <c r="B53" s="58"/>
      <c r="C53" s="90" t="s">
        <v>320</v>
      </c>
      <c r="D53" s="62" t="s">
        <v>337</v>
      </c>
      <c r="E53" s="81">
        <v>42041</v>
      </c>
      <c r="F53" s="46" t="s">
        <v>8</v>
      </c>
      <c r="G53" s="41">
        <v>55</v>
      </c>
      <c r="H53" s="124">
        <v>1</v>
      </c>
      <c r="I53" s="59">
        <v>13</v>
      </c>
      <c r="J53" s="84">
        <v>419</v>
      </c>
      <c r="K53" s="85">
        <v>76</v>
      </c>
      <c r="L53" s="97">
        <v>1</v>
      </c>
      <c r="M53" s="98">
        <v>4.996426799007444</v>
      </c>
      <c r="N53" s="63">
        <v>397</v>
      </c>
      <c r="O53" s="95">
        <v>0.30730478589420657</v>
      </c>
      <c r="P53" s="63">
        <v>4517344</v>
      </c>
      <c r="Q53" s="64">
        <v>364848</v>
      </c>
      <c r="R53" s="96">
        <f t="shared" si="2"/>
        <v>12.381441038459851</v>
      </c>
      <c r="S53" s="114"/>
      <c r="T53" s="114"/>
      <c r="U53" s="114"/>
      <c r="V53" s="114"/>
      <c r="W53" s="114"/>
      <c r="X53" s="114"/>
      <c r="Y53" s="114"/>
      <c r="Z53" s="114"/>
      <c r="AA53" s="114"/>
      <c r="AB53" s="114"/>
      <c r="AC53" s="114"/>
      <c r="AD53" s="114"/>
      <c r="AE53" s="114"/>
      <c r="AF53" s="114"/>
      <c r="AG53" s="114"/>
      <c r="AH53" s="114"/>
      <c r="AI53" s="114"/>
      <c r="AJ53" s="114"/>
      <c r="AK53" s="114"/>
      <c r="AL53" s="114"/>
      <c r="AM53" s="114"/>
      <c r="AN53" s="114"/>
      <c r="AO53" s="114"/>
      <c r="AP53" s="114"/>
      <c r="AQ53" s="114"/>
      <c r="AR53" s="114"/>
      <c r="AS53" s="114"/>
      <c r="AT53" s="114"/>
      <c r="AU53" s="114"/>
      <c r="AV53" s="114"/>
      <c r="AW53" s="114"/>
      <c r="AX53" s="114"/>
      <c r="AY53" s="114"/>
      <c r="AZ53" s="114"/>
      <c r="BA53" s="114"/>
      <c r="BB53" s="114"/>
      <c r="BC53" s="114"/>
      <c r="BD53" s="114"/>
      <c r="BE53" s="114"/>
      <c r="BF53" s="114"/>
      <c r="BG53" s="114"/>
      <c r="BH53" s="114"/>
      <c r="BI53" s="114"/>
      <c r="BJ53" s="114"/>
      <c r="BK53" s="114"/>
      <c r="BL53" s="114"/>
      <c r="BM53" s="114"/>
      <c r="BN53" s="114"/>
      <c r="BO53" s="114"/>
      <c r="BP53" s="114"/>
      <c r="BQ53" s="114"/>
      <c r="BR53" s="114"/>
      <c r="BS53" s="114"/>
      <c r="BT53" s="114"/>
      <c r="BU53" s="114"/>
      <c r="BV53" s="114"/>
      <c r="BW53" s="114"/>
      <c r="BX53" s="114"/>
      <c r="BY53" s="114"/>
      <c r="BZ53" s="114"/>
      <c r="CA53" s="114"/>
      <c r="CB53" s="114"/>
      <c r="CC53" s="114"/>
      <c r="CD53" s="114"/>
      <c r="CE53" s="114"/>
      <c r="CF53" s="114"/>
      <c r="CG53" s="114"/>
      <c r="CH53" s="114"/>
      <c r="CI53" s="114"/>
      <c r="CJ53" s="114"/>
      <c r="CK53" s="114"/>
      <c r="CL53" s="114"/>
      <c r="CM53" s="114"/>
      <c r="CN53" s="114"/>
    </row>
    <row r="54" spans="1:92" s="127" customFormat="1" ht="11.25">
      <c r="A54" s="103">
        <v>49</v>
      </c>
      <c r="B54" s="58"/>
      <c r="C54" s="91" t="s">
        <v>208</v>
      </c>
      <c r="D54" s="45" t="s">
        <v>209</v>
      </c>
      <c r="E54" s="82">
        <v>42020</v>
      </c>
      <c r="F54" s="46" t="s">
        <v>32</v>
      </c>
      <c r="G54" s="128">
        <v>205</v>
      </c>
      <c r="H54" s="41">
        <v>2</v>
      </c>
      <c r="I54" s="59">
        <v>15</v>
      </c>
      <c r="J54" s="84">
        <v>400</v>
      </c>
      <c r="K54" s="85">
        <v>53</v>
      </c>
      <c r="L54" s="97">
        <v>2</v>
      </c>
      <c r="M54" s="98">
        <v>7.4147286821705425</v>
      </c>
      <c r="N54" s="63">
        <v>2400</v>
      </c>
      <c r="O54" s="95">
        <v>-0.8333333333333334</v>
      </c>
      <c r="P54" s="54">
        <v>2784003.6</v>
      </c>
      <c r="Q54" s="55">
        <v>277026</v>
      </c>
      <c r="R54" s="96">
        <f t="shared" si="2"/>
        <v>10.049611227826992</v>
      </c>
      <c r="S54" s="114"/>
      <c r="T54" s="114"/>
      <c r="U54" s="114"/>
      <c r="V54" s="114"/>
      <c r="W54" s="114"/>
      <c r="X54" s="114"/>
      <c r="Y54" s="114"/>
      <c r="Z54" s="114"/>
      <c r="AA54" s="114"/>
      <c r="AB54" s="114"/>
      <c r="AC54" s="114"/>
      <c r="AD54" s="114"/>
      <c r="AE54" s="114"/>
      <c r="AF54" s="114"/>
      <c r="AG54" s="114"/>
      <c r="AH54" s="114"/>
      <c r="AI54" s="114"/>
      <c r="AJ54" s="114"/>
      <c r="AK54" s="114"/>
      <c r="AL54" s="114"/>
      <c r="AM54" s="114"/>
      <c r="AN54" s="114"/>
      <c r="AO54" s="114"/>
      <c r="AP54" s="114"/>
      <c r="AQ54" s="114"/>
      <c r="AR54" s="114"/>
      <c r="AS54" s="114"/>
      <c r="AT54" s="114"/>
      <c r="AU54" s="114"/>
      <c r="AV54" s="114"/>
      <c r="AW54" s="114"/>
      <c r="AX54" s="114"/>
      <c r="AY54" s="114"/>
      <c r="AZ54" s="114"/>
      <c r="BA54" s="114"/>
      <c r="BB54" s="114"/>
      <c r="BC54" s="114"/>
      <c r="BD54" s="114"/>
      <c r="BE54" s="114"/>
      <c r="BF54" s="114"/>
      <c r="BG54" s="114"/>
      <c r="BH54" s="114"/>
      <c r="BI54" s="114"/>
      <c r="BJ54" s="114"/>
      <c r="BK54" s="114"/>
      <c r="BL54" s="114"/>
      <c r="BM54" s="114"/>
      <c r="BN54" s="114"/>
      <c r="BO54" s="114"/>
      <c r="BP54" s="114"/>
      <c r="BQ54" s="114"/>
      <c r="BR54" s="114"/>
      <c r="BS54" s="114"/>
      <c r="BT54" s="114"/>
      <c r="BU54" s="114"/>
      <c r="BV54" s="114"/>
      <c r="BW54" s="114"/>
      <c r="BX54" s="114"/>
      <c r="BY54" s="114"/>
      <c r="BZ54" s="114"/>
      <c r="CA54" s="114"/>
      <c r="CB54" s="114"/>
      <c r="CC54" s="114"/>
      <c r="CD54" s="114"/>
      <c r="CE54" s="114"/>
      <c r="CF54" s="114"/>
      <c r="CG54" s="114"/>
      <c r="CH54" s="114"/>
      <c r="CI54" s="114"/>
      <c r="CJ54" s="114"/>
      <c r="CK54" s="114"/>
      <c r="CL54" s="114"/>
      <c r="CM54" s="114"/>
      <c r="CN54" s="114"/>
    </row>
    <row r="55" spans="1:92" s="127" customFormat="1" ht="11.25">
      <c r="A55" s="103">
        <v>50</v>
      </c>
      <c r="B55" s="58"/>
      <c r="C55" s="91" t="s">
        <v>82</v>
      </c>
      <c r="D55" s="45" t="s">
        <v>82</v>
      </c>
      <c r="E55" s="82">
        <v>41964</v>
      </c>
      <c r="F55" s="46" t="s">
        <v>32</v>
      </c>
      <c r="G55" s="128">
        <v>120</v>
      </c>
      <c r="H55" s="41">
        <v>2</v>
      </c>
      <c r="I55" s="59">
        <v>23</v>
      </c>
      <c r="J55" s="84">
        <v>293</v>
      </c>
      <c r="K55" s="85">
        <v>55</v>
      </c>
      <c r="L55" s="97">
        <v>2</v>
      </c>
      <c r="M55" s="98">
        <v>7.864406779661017</v>
      </c>
      <c r="N55" s="63">
        <v>1200</v>
      </c>
      <c r="O55" s="95">
        <v>-0.7558333333333334</v>
      </c>
      <c r="P55" s="54">
        <v>1464116.78</v>
      </c>
      <c r="Q55" s="55">
        <v>145570</v>
      </c>
      <c r="R55" s="96">
        <f t="shared" si="2"/>
        <v>10.057819468297039</v>
      </c>
      <c r="S55" s="114"/>
      <c r="T55" s="114"/>
      <c r="U55" s="114"/>
      <c r="V55" s="114"/>
      <c r="W55" s="114"/>
      <c r="X55" s="114"/>
      <c r="Y55" s="114"/>
      <c r="Z55" s="114"/>
      <c r="AA55" s="114"/>
      <c r="AB55" s="114"/>
      <c r="AC55" s="114"/>
      <c r="AD55" s="114"/>
      <c r="AE55" s="114"/>
      <c r="AF55" s="114"/>
      <c r="AG55" s="114"/>
      <c r="AH55" s="114"/>
      <c r="AI55" s="114"/>
      <c r="AJ55" s="114"/>
      <c r="AK55" s="114"/>
      <c r="AL55" s="114"/>
      <c r="AM55" s="114"/>
      <c r="AN55" s="114"/>
      <c r="AO55" s="114"/>
      <c r="AP55" s="114"/>
      <c r="AQ55" s="114"/>
      <c r="AR55" s="114"/>
      <c r="AS55" s="114"/>
      <c r="AT55" s="114"/>
      <c r="AU55" s="114"/>
      <c r="AV55" s="114"/>
      <c r="AW55" s="114"/>
      <c r="AX55" s="114"/>
      <c r="AY55" s="114"/>
      <c r="AZ55" s="114"/>
      <c r="BA55" s="114"/>
      <c r="BB55" s="114"/>
      <c r="BC55" s="114"/>
      <c r="BD55" s="114"/>
      <c r="BE55" s="114"/>
      <c r="BF55" s="114"/>
      <c r="BG55" s="114"/>
      <c r="BH55" s="114"/>
      <c r="BI55" s="114"/>
      <c r="BJ55" s="114"/>
      <c r="BK55" s="114"/>
      <c r="BL55" s="114"/>
      <c r="BM55" s="114"/>
      <c r="BN55" s="114"/>
      <c r="BO55" s="114"/>
      <c r="BP55" s="114"/>
      <c r="BQ55" s="114"/>
      <c r="BR55" s="114"/>
      <c r="BS55" s="114"/>
      <c r="BT55" s="114"/>
      <c r="BU55" s="114"/>
      <c r="BV55" s="114"/>
      <c r="BW55" s="114"/>
      <c r="BX55" s="114"/>
      <c r="BY55" s="114"/>
      <c r="BZ55" s="114"/>
      <c r="CA55" s="114"/>
      <c r="CB55" s="114"/>
      <c r="CC55" s="114"/>
      <c r="CD55" s="114"/>
      <c r="CE55" s="114"/>
      <c r="CF55" s="114"/>
      <c r="CG55" s="114"/>
      <c r="CH55" s="114"/>
      <c r="CI55" s="114"/>
      <c r="CJ55" s="114"/>
      <c r="CK55" s="114"/>
      <c r="CL55" s="114"/>
      <c r="CM55" s="114"/>
      <c r="CN55" s="114"/>
    </row>
    <row r="56" spans="1:92" s="127" customFormat="1" ht="11.25">
      <c r="A56" s="103">
        <v>51</v>
      </c>
      <c r="B56" s="58"/>
      <c r="C56" s="90" t="s">
        <v>397</v>
      </c>
      <c r="D56" s="62" t="s">
        <v>397</v>
      </c>
      <c r="E56" s="81">
        <v>42076</v>
      </c>
      <c r="F56" s="46" t="s">
        <v>59</v>
      </c>
      <c r="G56" s="41">
        <v>194</v>
      </c>
      <c r="H56" s="124">
        <v>3</v>
      </c>
      <c r="I56" s="59">
        <v>8</v>
      </c>
      <c r="J56" s="84">
        <v>267</v>
      </c>
      <c r="K56" s="87">
        <v>33</v>
      </c>
      <c r="L56" s="97">
        <v>3</v>
      </c>
      <c r="M56" s="98">
        <v>6.375565610859729</v>
      </c>
      <c r="N56" s="54">
        <v>1176</v>
      </c>
      <c r="O56" s="95">
        <v>-0.7729591836734694</v>
      </c>
      <c r="P56" s="63">
        <v>1006863.47</v>
      </c>
      <c r="Q56" s="64">
        <v>102369</v>
      </c>
      <c r="R56" s="96">
        <f t="shared" si="2"/>
        <v>9.835628657112993</v>
      </c>
      <c r="S56" s="114"/>
      <c r="T56" s="114"/>
      <c r="U56" s="114"/>
      <c r="V56" s="114"/>
      <c r="W56" s="114"/>
      <c r="X56" s="114"/>
      <c r="Y56" s="114"/>
      <c r="Z56" s="114"/>
      <c r="AA56" s="114"/>
      <c r="AB56" s="114"/>
      <c r="AC56" s="114"/>
      <c r="AD56" s="114"/>
      <c r="AE56" s="114"/>
      <c r="AF56" s="114"/>
      <c r="AG56" s="114"/>
      <c r="AH56" s="114"/>
      <c r="AI56" s="114"/>
      <c r="AJ56" s="114"/>
      <c r="AK56" s="114"/>
      <c r="AL56" s="114"/>
      <c r="AM56" s="114"/>
      <c r="AN56" s="114"/>
      <c r="AO56" s="114"/>
      <c r="AP56" s="114"/>
      <c r="AQ56" s="114"/>
      <c r="AR56" s="114"/>
      <c r="AS56" s="114"/>
      <c r="AT56" s="114"/>
      <c r="AU56" s="114"/>
      <c r="AV56" s="114"/>
      <c r="AW56" s="114"/>
      <c r="AX56" s="114"/>
      <c r="AY56" s="114"/>
      <c r="AZ56" s="114"/>
      <c r="BA56" s="114"/>
      <c r="BB56" s="114"/>
      <c r="BC56" s="114"/>
      <c r="BD56" s="114"/>
      <c r="BE56" s="114"/>
      <c r="BF56" s="114"/>
      <c r="BG56" s="114"/>
      <c r="BH56" s="114"/>
      <c r="BI56" s="114"/>
      <c r="BJ56" s="114"/>
      <c r="BK56" s="114"/>
      <c r="BL56" s="114"/>
      <c r="BM56" s="114"/>
      <c r="BN56" s="114"/>
      <c r="BO56" s="114"/>
      <c r="BP56" s="114"/>
      <c r="BQ56" s="114"/>
      <c r="BR56" s="114"/>
      <c r="BS56" s="114"/>
      <c r="BT56" s="114"/>
      <c r="BU56" s="114"/>
      <c r="BV56" s="114"/>
      <c r="BW56" s="114"/>
      <c r="BX56" s="114"/>
      <c r="BY56" s="114"/>
      <c r="BZ56" s="114"/>
      <c r="CA56" s="114"/>
      <c r="CB56" s="114"/>
      <c r="CC56" s="114"/>
      <c r="CD56" s="114"/>
      <c r="CE56" s="114"/>
      <c r="CF56" s="114"/>
      <c r="CG56" s="114"/>
      <c r="CH56" s="114"/>
      <c r="CI56" s="114"/>
      <c r="CJ56" s="114"/>
      <c r="CK56" s="114"/>
      <c r="CL56" s="114"/>
      <c r="CM56" s="114"/>
      <c r="CN56" s="114"/>
    </row>
    <row r="57" spans="1:92" s="127" customFormat="1" ht="11.25">
      <c r="A57" s="103">
        <v>52</v>
      </c>
      <c r="B57" s="58"/>
      <c r="C57" s="90" t="s">
        <v>369</v>
      </c>
      <c r="D57" s="62" t="s">
        <v>370</v>
      </c>
      <c r="E57" s="81">
        <v>42069</v>
      </c>
      <c r="F57" s="46" t="s">
        <v>19</v>
      </c>
      <c r="G57" s="41">
        <v>31</v>
      </c>
      <c r="H57" s="41">
        <v>1</v>
      </c>
      <c r="I57" s="59">
        <v>7</v>
      </c>
      <c r="J57" s="86">
        <v>232.5</v>
      </c>
      <c r="K57" s="87">
        <v>31</v>
      </c>
      <c r="L57" s="97">
        <v>1</v>
      </c>
      <c r="M57" s="98">
        <v>5</v>
      </c>
      <c r="N57" s="54">
        <v>486</v>
      </c>
      <c r="O57" s="95">
        <v>-0.5216049382716049</v>
      </c>
      <c r="P57" s="72">
        <v>61592.5</v>
      </c>
      <c r="Q57" s="73">
        <v>6068</v>
      </c>
      <c r="R57" s="96">
        <f t="shared" si="2"/>
        <v>10.15037903757416</v>
      </c>
      <c r="S57" s="114"/>
      <c r="T57" s="114"/>
      <c r="U57" s="114"/>
      <c r="V57" s="114"/>
      <c r="W57" s="114"/>
      <c r="X57" s="114"/>
      <c r="Y57" s="114"/>
      <c r="Z57" s="114"/>
      <c r="AA57" s="114"/>
      <c r="AB57" s="114"/>
      <c r="AC57" s="114"/>
      <c r="AD57" s="114"/>
      <c r="AE57" s="114"/>
      <c r="AF57" s="114"/>
      <c r="AG57" s="114"/>
      <c r="AH57" s="114"/>
      <c r="AI57" s="114"/>
      <c r="AJ57" s="114"/>
      <c r="AK57" s="114"/>
      <c r="AL57" s="114"/>
      <c r="AM57" s="114"/>
      <c r="AN57" s="114"/>
      <c r="AO57" s="114"/>
      <c r="AP57" s="114"/>
      <c r="AQ57" s="114"/>
      <c r="AR57" s="114"/>
      <c r="AS57" s="114"/>
      <c r="AT57" s="114"/>
      <c r="AU57" s="114"/>
      <c r="AV57" s="114"/>
      <c r="AW57" s="114"/>
      <c r="AX57" s="114"/>
      <c r="AY57" s="114"/>
      <c r="AZ57" s="114"/>
      <c r="BA57" s="114"/>
      <c r="BB57" s="114"/>
      <c r="BC57" s="114"/>
      <c r="BD57" s="114"/>
      <c r="BE57" s="114"/>
      <c r="BF57" s="114"/>
      <c r="BG57" s="114"/>
      <c r="BH57" s="114"/>
      <c r="BI57" s="114"/>
      <c r="BJ57" s="114"/>
      <c r="BK57" s="114"/>
      <c r="BL57" s="114"/>
      <c r="BM57" s="114"/>
      <c r="BN57" s="114"/>
      <c r="BO57" s="114"/>
      <c r="BP57" s="114"/>
      <c r="BQ57" s="114"/>
      <c r="BR57" s="114"/>
      <c r="BS57" s="114"/>
      <c r="BT57" s="114"/>
      <c r="BU57" s="114"/>
      <c r="BV57" s="114"/>
      <c r="BW57" s="114"/>
      <c r="BX57" s="114"/>
      <c r="BY57" s="114"/>
      <c r="BZ57" s="114"/>
      <c r="CA57" s="114"/>
      <c r="CB57" s="114"/>
      <c r="CC57" s="114"/>
      <c r="CD57" s="114"/>
      <c r="CE57" s="114"/>
      <c r="CF57" s="114"/>
      <c r="CG57" s="114"/>
      <c r="CH57" s="114"/>
      <c r="CI57" s="114"/>
      <c r="CJ57" s="114"/>
      <c r="CK57" s="114"/>
      <c r="CL57" s="114"/>
      <c r="CM57" s="114"/>
      <c r="CN57" s="114"/>
    </row>
    <row r="58" spans="1:92" s="127" customFormat="1" ht="11.25">
      <c r="A58" s="103">
        <v>53</v>
      </c>
      <c r="B58" s="58"/>
      <c r="C58" s="90" t="s">
        <v>295</v>
      </c>
      <c r="D58" s="62" t="s">
        <v>295</v>
      </c>
      <c r="E58" s="81">
        <v>42027</v>
      </c>
      <c r="F58" s="46" t="s">
        <v>59</v>
      </c>
      <c r="G58" s="41">
        <v>314</v>
      </c>
      <c r="H58" s="124">
        <v>2</v>
      </c>
      <c r="I58" s="59">
        <v>15</v>
      </c>
      <c r="J58" s="84">
        <v>95</v>
      </c>
      <c r="K58" s="85">
        <v>13</v>
      </c>
      <c r="L58" s="97">
        <v>2</v>
      </c>
      <c r="M58" s="98">
        <v>4.565217391304348</v>
      </c>
      <c r="N58" s="63">
        <v>282</v>
      </c>
      <c r="O58" s="95">
        <v>-0.6631205673758865</v>
      </c>
      <c r="P58" s="63">
        <v>14516954.86</v>
      </c>
      <c r="Q58" s="64">
        <v>1404476</v>
      </c>
      <c r="R58" s="96">
        <f t="shared" si="2"/>
        <v>10.336207140599056</v>
      </c>
      <c r="S58" s="114"/>
      <c r="T58" s="114"/>
      <c r="U58" s="114"/>
      <c r="V58" s="114"/>
      <c r="W58" s="114"/>
      <c r="X58" s="114"/>
      <c r="Y58" s="114"/>
      <c r="Z58" s="114"/>
      <c r="AA58" s="114"/>
      <c r="AB58" s="114"/>
      <c r="AC58" s="114"/>
      <c r="AD58" s="114"/>
      <c r="AE58" s="114"/>
      <c r="AF58" s="114"/>
      <c r="AG58" s="114"/>
      <c r="AH58" s="114"/>
      <c r="AI58" s="114"/>
      <c r="AJ58" s="114"/>
      <c r="AK58" s="114"/>
      <c r="AL58" s="114"/>
      <c r="AM58" s="114"/>
      <c r="AN58" s="114"/>
      <c r="AO58" s="114"/>
      <c r="AP58" s="114"/>
      <c r="AQ58" s="114"/>
      <c r="AR58" s="114"/>
      <c r="AS58" s="114"/>
      <c r="AT58" s="114"/>
      <c r="AU58" s="114"/>
      <c r="AV58" s="114"/>
      <c r="AW58" s="114"/>
      <c r="AX58" s="114"/>
      <c r="AY58" s="114"/>
      <c r="AZ58" s="114"/>
      <c r="BA58" s="114"/>
      <c r="BB58" s="114"/>
      <c r="BC58" s="114"/>
      <c r="BD58" s="114"/>
      <c r="BE58" s="114"/>
      <c r="BF58" s="114"/>
      <c r="BG58" s="114"/>
      <c r="BH58" s="114"/>
      <c r="BI58" s="114"/>
      <c r="BJ58" s="114"/>
      <c r="BK58" s="114"/>
      <c r="BL58" s="114"/>
      <c r="BM58" s="114"/>
      <c r="BN58" s="114"/>
      <c r="BO58" s="114"/>
      <c r="BP58" s="114"/>
      <c r="BQ58" s="114"/>
      <c r="BR58" s="114"/>
      <c r="BS58" s="114"/>
      <c r="BT58" s="114"/>
      <c r="BU58" s="114"/>
      <c r="BV58" s="114"/>
      <c r="BW58" s="114"/>
      <c r="BX58" s="114"/>
      <c r="BY58" s="114"/>
      <c r="BZ58" s="114"/>
      <c r="CA58" s="114"/>
      <c r="CB58" s="114"/>
      <c r="CC58" s="114"/>
      <c r="CD58" s="114"/>
      <c r="CE58" s="114"/>
      <c r="CF58" s="114"/>
      <c r="CG58" s="114"/>
      <c r="CH58" s="114"/>
      <c r="CI58" s="114"/>
      <c r="CJ58" s="114"/>
      <c r="CK58" s="114"/>
      <c r="CL58" s="114"/>
      <c r="CM58" s="114"/>
      <c r="CN58" s="114"/>
    </row>
    <row r="59" spans="1:92" s="127" customFormat="1" ht="11.25">
      <c r="A59" s="103">
        <v>54</v>
      </c>
      <c r="B59" s="58"/>
      <c r="C59" s="90" t="s">
        <v>464</v>
      </c>
      <c r="D59" s="212" t="s">
        <v>462</v>
      </c>
      <c r="E59" s="81">
        <v>42111</v>
      </c>
      <c r="F59" s="46" t="s">
        <v>16</v>
      </c>
      <c r="G59" s="41">
        <v>7</v>
      </c>
      <c r="H59" s="124">
        <v>4</v>
      </c>
      <c r="I59" s="59">
        <v>3</v>
      </c>
      <c r="J59" s="84">
        <v>90</v>
      </c>
      <c r="K59" s="85">
        <v>8</v>
      </c>
      <c r="L59" s="97">
        <v>4</v>
      </c>
      <c r="M59" s="98">
        <v>5.37914691943128</v>
      </c>
      <c r="N59" s="63">
        <v>1866</v>
      </c>
      <c r="O59" s="95">
        <v>-0.9517684887459807</v>
      </c>
      <c r="P59" s="63">
        <v>12282</v>
      </c>
      <c r="Q59" s="64">
        <v>1015</v>
      </c>
      <c r="R59" s="96">
        <f t="shared" si="2"/>
        <v>12.100492610837438</v>
      </c>
      <c r="S59" s="114"/>
      <c r="T59" s="114"/>
      <c r="U59" s="114"/>
      <c r="V59" s="114"/>
      <c r="W59" s="114"/>
      <c r="X59" s="114"/>
      <c r="Y59" s="114"/>
      <c r="Z59" s="114"/>
      <c r="AA59" s="114"/>
      <c r="AB59" s="114"/>
      <c r="AC59" s="114"/>
      <c r="AD59" s="114"/>
      <c r="AE59" s="114"/>
      <c r="AF59" s="114"/>
      <c r="AG59" s="114"/>
      <c r="AH59" s="114"/>
      <c r="AI59" s="114"/>
      <c r="AJ59" s="114"/>
      <c r="AK59" s="114"/>
      <c r="AL59" s="114"/>
      <c r="AM59" s="114"/>
      <c r="AN59" s="114"/>
      <c r="AO59" s="114"/>
      <c r="AP59" s="114"/>
      <c r="AQ59" s="114"/>
      <c r="AR59" s="114"/>
      <c r="AS59" s="114"/>
      <c r="AT59" s="114"/>
      <c r="AU59" s="114"/>
      <c r="AV59" s="114"/>
      <c r="AW59" s="114"/>
      <c r="AX59" s="114"/>
      <c r="AY59" s="114"/>
      <c r="AZ59" s="114"/>
      <c r="BA59" s="114"/>
      <c r="BB59" s="114"/>
      <c r="BC59" s="114"/>
      <c r="BD59" s="114"/>
      <c r="BE59" s="114"/>
      <c r="BF59" s="114"/>
      <c r="BG59" s="114"/>
      <c r="BH59" s="114"/>
      <c r="BI59" s="114"/>
      <c r="BJ59" s="114"/>
      <c r="BK59" s="114"/>
      <c r="BL59" s="114"/>
      <c r="BM59" s="114"/>
      <c r="BN59" s="114"/>
      <c r="BO59" s="114"/>
      <c r="BP59" s="114"/>
      <c r="BQ59" s="114"/>
      <c r="BR59" s="114"/>
      <c r="BS59" s="114"/>
      <c r="BT59" s="114"/>
      <c r="BU59" s="114"/>
      <c r="BV59" s="114"/>
      <c r="BW59" s="114"/>
      <c r="BX59" s="114"/>
      <c r="BY59" s="114"/>
      <c r="BZ59" s="114"/>
      <c r="CA59" s="114"/>
      <c r="CB59" s="114"/>
      <c r="CC59" s="114"/>
      <c r="CD59" s="114"/>
      <c r="CE59" s="114"/>
      <c r="CF59" s="114"/>
      <c r="CG59" s="114"/>
      <c r="CH59" s="114"/>
      <c r="CI59" s="114"/>
      <c r="CJ59" s="114"/>
      <c r="CK59" s="114"/>
      <c r="CL59" s="114"/>
      <c r="CM59" s="114"/>
      <c r="CN59" s="114"/>
    </row>
    <row r="60" spans="1:92" s="127" customFormat="1" ht="11.25">
      <c r="A60" s="103">
        <v>55</v>
      </c>
      <c r="B60" s="58"/>
      <c r="C60" s="90" t="s">
        <v>383</v>
      </c>
      <c r="D60" s="62" t="s">
        <v>384</v>
      </c>
      <c r="E60" s="81">
        <v>42076</v>
      </c>
      <c r="F60" s="46" t="s">
        <v>8</v>
      </c>
      <c r="G60" s="41">
        <v>120</v>
      </c>
      <c r="H60" s="124">
        <v>1</v>
      </c>
      <c r="I60" s="59">
        <v>8</v>
      </c>
      <c r="J60" s="84">
        <v>78</v>
      </c>
      <c r="K60" s="85">
        <v>9</v>
      </c>
      <c r="L60" s="97">
        <v>1</v>
      </c>
      <c r="M60" s="98">
        <v>6.993197278911564</v>
      </c>
      <c r="N60" s="63">
        <v>221</v>
      </c>
      <c r="O60" s="95">
        <v>-0.6470588235294118</v>
      </c>
      <c r="P60" s="63">
        <v>3274676</v>
      </c>
      <c r="Q60" s="64">
        <v>268051</v>
      </c>
      <c r="R60" s="96">
        <f t="shared" si="2"/>
        <v>12.216615494812554</v>
      </c>
      <c r="S60" s="114"/>
      <c r="T60" s="114"/>
      <c r="U60" s="114"/>
      <c r="V60" s="114"/>
      <c r="W60" s="114"/>
      <c r="X60" s="114"/>
      <c r="Y60" s="114"/>
      <c r="Z60" s="114"/>
      <c r="AA60" s="114"/>
      <c r="AB60" s="114"/>
      <c r="AC60" s="114"/>
      <c r="AD60" s="114"/>
      <c r="AE60" s="114"/>
      <c r="AF60" s="114"/>
      <c r="AG60" s="114"/>
      <c r="AH60" s="114"/>
      <c r="AI60" s="114"/>
      <c r="AJ60" s="114"/>
      <c r="AK60" s="114"/>
      <c r="AL60" s="114"/>
      <c r="AM60" s="114"/>
      <c r="AN60" s="114"/>
      <c r="AO60" s="114"/>
      <c r="AP60" s="114"/>
      <c r="AQ60" s="114"/>
      <c r="AR60" s="114"/>
      <c r="AS60" s="114"/>
      <c r="AT60" s="114"/>
      <c r="AU60" s="114"/>
      <c r="AV60" s="114"/>
      <c r="AW60" s="114"/>
      <c r="AX60" s="114"/>
      <c r="AY60" s="114"/>
      <c r="AZ60" s="114"/>
      <c r="BA60" s="114"/>
      <c r="BB60" s="114"/>
      <c r="BC60" s="114"/>
      <c r="BD60" s="114"/>
      <c r="BE60" s="114"/>
      <c r="BF60" s="114"/>
      <c r="BG60" s="114"/>
      <c r="BH60" s="114"/>
      <c r="BI60" s="114"/>
      <c r="BJ60" s="114"/>
      <c r="BK60" s="114"/>
      <c r="BL60" s="114"/>
      <c r="BM60" s="114"/>
      <c r="BN60" s="114"/>
      <c r="BO60" s="114"/>
      <c r="BP60" s="114"/>
      <c r="BQ60" s="114"/>
      <c r="BR60" s="114"/>
      <c r="BS60" s="114"/>
      <c r="BT60" s="114"/>
      <c r="BU60" s="114"/>
      <c r="BV60" s="114"/>
      <c r="BW60" s="114"/>
      <c r="BX60" s="114"/>
      <c r="BY60" s="114"/>
      <c r="BZ60" s="114"/>
      <c r="CA60" s="114"/>
      <c r="CB60" s="114"/>
      <c r="CC60" s="114"/>
      <c r="CD60" s="114"/>
      <c r="CE60" s="114"/>
      <c r="CF60" s="114"/>
      <c r="CG60" s="114"/>
      <c r="CH60" s="114"/>
      <c r="CI60" s="114"/>
      <c r="CJ60" s="114"/>
      <c r="CK60" s="114"/>
      <c r="CL60" s="114"/>
      <c r="CM60" s="114"/>
      <c r="CN60" s="114"/>
    </row>
    <row r="61" spans="1:92" s="127" customFormat="1" ht="11.25">
      <c r="A61" s="103">
        <v>56</v>
      </c>
      <c r="B61" s="58"/>
      <c r="C61" s="90" t="s">
        <v>469</v>
      </c>
      <c r="D61" s="62" t="s">
        <v>470</v>
      </c>
      <c r="E61" s="81">
        <v>42111</v>
      </c>
      <c r="F61" s="46" t="s">
        <v>6</v>
      </c>
      <c r="G61" s="41">
        <v>16</v>
      </c>
      <c r="H61" s="124">
        <v>1</v>
      </c>
      <c r="I61" s="59">
        <v>3</v>
      </c>
      <c r="J61" s="84">
        <v>64</v>
      </c>
      <c r="K61" s="85">
        <v>4</v>
      </c>
      <c r="L61" s="97">
        <v>1</v>
      </c>
      <c r="M61" s="98">
        <v>9.137614678899082</v>
      </c>
      <c r="N61" s="63">
        <v>3578</v>
      </c>
      <c r="O61" s="95">
        <v>-0.9821129122414757</v>
      </c>
      <c r="P61" s="66">
        <v>43897</v>
      </c>
      <c r="Q61" s="67">
        <v>2732</v>
      </c>
      <c r="R61" s="96">
        <f t="shared" si="2"/>
        <v>16.067715959004392</v>
      </c>
      <c r="S61" s="114"/>
      <c r="T61" s="114"/>
      <c r="U61" s="114"/>
      <c r="V61" s="114"/>
      <c r="W61" s="114"/>
      <c r="X61" s="114"/>
      <c r="Y61" s="114"/>
      <c r="Z61" s="114"/>
      <c r="AA61" s="114"/>
      <c r="AB61" s="114"/>
      <c r="AC61" s="114"/>
      <c r="AD61" s="114"/>
      <c r="AE61" s="114"/>
      <c r="AF61" s="114"/>
      <c r="AG61" s="114"/>
      <c r="AH61" s="114"/>
      <c r="AI61" s="114"/>
      <c r="AJ61" s="114"/>
      <c r="AK61" s="114"/>
      <c r="AL61" s="114"/>
      <c r="AM61" s="114"/>
      <c r="AN61" s="114"/>
      <c r="AO61" s="114"/>
      <c r="AP61" s="114"/>
      <c r="AQ61" s="114"/>
      <c r="AR61" s="114"/>
      <c r="AS61" s="114"/>
      <c r="AT61" s="114"/>
      <c r="AU61" s="114"/>
      <c r="AV61" s="114"/>
      <c r="AW61" s="114"/>
      <c r="AX61" s="114"/>
      <c r="AY61" s="114"/>
      <c r="AZ61" s="114"/>
      <c r="BA61" s="114"/>
      <c r="BB61" s="114"/>
      <c r="BC61" s="114"/>
      <c r="BD61" s="114"/>
      <c r="BE61" s="114"/>
      <c r="BF61" s="114"/>
      <c r="BG61" s="114"/>
      <c r="BH61" s="114"/>
      <c r="BI61" s="114"/>
      <c r="BJ61" s="114"/>
      <c r="BK61" s="114"/>
      <c r="BL61" s="114"/>
      <c r="BM61" s="114"/>
      <c r="BN61" s="114"/>
      <c r="BO61" s="114"/>
      <c r="BP61" s="114"/>
      <c r="BQ61" s="114"/>
      <c r="BR61" s="114"/>
      <c r="BS61" s="114"/>
      <c r="BT61" s="114"/>
      <c r="BU61" s="114"/>
      <c r="BV61" s="114"/>
      <c r="BW61" s="114"/>
      <c r="BX61" s="114"/>
      <c r="BY61" s="114"/>
      <c r="BZ61" s="114"/>
      <c r="CA61" s="114"/>
      <c r="CB61" s="114"/>
      <c r="CC61" s="114"/>
      <c r="CD61" s="114"/>
      <c r="CE61" s="114"/>
      <c r="CF61" s="114"/>
      <c r="CG61" s="114"/>
      <c r="CH61" s="114"/>
      <c r="CI61" s="114"/>
      <c r="CJ61" s="114"/>
      <c r="CK61" s="114"/>
      <c r="CL61" s="114"/>
      <c r="CM61" s="114"/>
      <c r="CN61" s="114"/>
    </row>
    <row r="62" spans="1:18" ht="11.25">
      <c r="A62" s="246" t="s">
        <v>216</v>
      </c>
      <c r="B62" s="247"/>
      <c r="C62" s="247"/>
      <c r="D62" s="247"/>
      <c r="E62" s="247"/>
      <c r="F62" s="247"/>
      <c r="G62" s="247"/>
      <c r="H62" s="247"/>
      <c r="I62" s="247"/>
      <c r="J62" s="248"/>
      <c r="K62" s="248"/>
      <c r="L62" s="248"/>
      <c r="M62" s="248"/>
      <c r="N62" s="248"/>
      <c r="O62" s="248"/>
      <c r="P62" s="248"/>
      <c r="Q62" s="248"/>
      <c r="R62" s="248"/>
    </row>
    <row r="63" spans="1:18" ht="11.25">
      <c r="A63" s="247"/>
      <c r="B63" s="247"/>
      <c r="C63" s="247"/>
      <c r="D63" s="247"/>
      <c r="E63" s="247"/>
      <c r="F63" s="247"/>
      <c r="G63" s="247"/>
      <c r="H63" s="247"/>
      <c r="I63" s="247"/>
      <c r="J63" s="248"/>
      <c r="K63" s="248"/>
      <c r="L63" s="248"/>
      <c r="M63" s="248"/>
      <c r="N63" s="248"/>
      <c r="O63" s="248"/>
      <c r="P63" s="248"/>
      <c r="Q63" s="248"/>
      <c r="R63" s="248"/>
    </row>
  </sheetData>
  <sheetProtection/>
  <mergeCells count="7">
    <mergeCell ref="A62:R63"/>
    <mergeCell ref="P3:R3"/>
    <mergeCell ref="B1:D1"/>
    <mergeCell ref="B2:D2"/>
    <mergeCell ref="B3:D3"/>
    <mergeCell ref="J3:M3"/>
    <mergeCell ref="J1:R2"/>
  </mergeCells>
  <hyperlinks>
    <hyperlink ref="B2" r:id="rId1" display="http://www.antraktsinema.com"/>
  </hyperlinks>
  <printOptions/>
  <pageMargins left="0.7086614173228347" right="0.7086614173228347" top="0.56" bottom="0.7480314960629921" header="0.31496062992125984" footer="0.31496062992125984"/>
  <pageSetup horizontalDpi="600" verticalDpi="600" orientation="landscape" paperSize="9" scale="80" r:id="rId3"/>
  <drawing r:id="rId2"/>
</worksheet>
</file>

<file path=xl/worksheets/sheet2.xml><?xml version="1.0" encoding="utf-8"?>
<worksheet xmlns="http://schemas.openxmlformats.org/spreadsheetml/2006/main" xmlns:r="http://schemas.openxmlformats.org/officeDocument/2006/relationships">
  <dimension ref="A1:EA67"/>
  <sheetViews>
    <sheetView zoomScale="80" zoomScaleNormal="80" zoomScalePageLayoutView="0" workbookViewId="0" topLeftCell="A1">
      <selection activeCell="A5" sqref="A5"/>
    </sheetView>
  </sheetViews>
  <sheetFormatPr defaultColWidth="4.57421875" defaultRowHeight="12.75"/>
  <cols>
    <col min="1" max="1" width="4.8515625" style="77" bestFit="1" customWidth="1"/>
    <col min="2" max="2" width="3.28125" style="2" bestFit="1" customWidth="1"/>
    <col min="3" max="3" width="37.8515625" style="1" bestFit="1" customWidth="1"/>
    <col min="4" max="11" width="2.8515625" style="1" bestFit="1" customWidth="1"/>
    <col min="12" max="12" width="7.8515625" style="1" bestFit="1" customWidth="1"/>
    <col min="13" max="13" width="18.140625" style="5" bestFit="1" customWidth="1"/>
    <col min="14" max="14" width="15.140625" style="5" bestFit="1" customWidth="1"/>
    <col min="15" max="15" width="26.421875" style="5" customWidth="1"/>
    <col min="16" max="16" width="5.8515625" style="83" bestFit="1" customWidth="1"/>
    <col min="17" max="17" width="19.140625" style="3" bestFit="1" customWidth="1"/>
    <col min="18" max="18" width="5.00390625" style="79" bestFit="1" customWidth="1"/>
    <col min="19" max="20" width="2.8515625" style="79" hidden="1" customWidth="1"/>
    <col min="21" max="22" width="3.140625" style="157" bestFit="1" customWidth="1"/>
    <col min="23" max="23" width="3.57421875" style="157" bestFit="1" customWidth="1"/>
    <col min="24" max="24" width="2.8515625" style="158" hidden="1" customWidth="1"/>
    <col min="25" max="25" width="5.28125" style="158" hidden="1" customWidth="1"/>
    <col min="26" max="26" width="3.57421875" style="158" bestFit="1" customWidth="1"/>
    <col min="27" max="27" width="8.421875" style="6" bestFit="1" customWidth="1"/>
    <col min="28" max="28" width="6.7109375" style="7" bestFit="1" customWidth="1"/>
    <col min="29" max="29" width="8.421875" style="6" bestFit="1" customWidth="1"/>
    <col min="30" max="30" width="6.7109375" style="7" bestFit="1" customWidth="1"/>
    <col min="31" max="31" width="8.421875" style="8" bestFit="1" customWidth="1"/>
    <col min="32" max="32" width="6.7109375" style="9" bestFit="1" customWidth="1"/>
    <col min="33" max="33" width="8.421875" style="10" bestFit="1" customWidth="1"/>
    <col min="34" max="34" width="6.7109375" style="11" bestFit="1" customWidth="1"/>
    <col min="35" max="35" width="4.8515625" style="12" bestFit="1" customWidth="1"/>
    <col min="36" max="36" width="5.28125" style="13" bestFit="1" customWidth="1"/>
    <col min="37" max="37" width="8.421875" style="13" bestFit="1" customWidth="1"/>
    <col min="38" max="38" width="5.57421875" style="13" bestFit="1" customWidth="1"/>
    <col min="39" max="39" width="3.7109375" style="14" bestFit="1" customWidth="1"/>
    <col min="40" max="40" width="4.00390625" style="14" bestFit="1" customWidth="1"/>
    <col min="41" max="41" width="8.421875" style="13" hidden="1" customWidth="1"/>
    <col min="42" max="42" width="5.57421875" style="7" hidden="1" customWidth="1"/>
    <col min="43" max="43" width="8.421875" style="8" hidden="1" customWidth="1"/>
    <col min="44" max="44" width="5.57421875" style="9" hidden="1" customWidth="1"/>
    <col min="45" max="45" width="4.28125" style="15" hidden="1" customWidth="1"/>
    <col min="46" max="46" width="4.7109375" style="15" hidden="1" customWidth="1"/>
    <col min="47" max="47" width="4.28125" style="7" hidden="1" customWidth="1"/>
    <col min="48" max="48" width="4.28125" style="6" hidden="1" customWidth="1"/>
    <col min="49" max="49" width="8.421875" style="6" hidden="1" customWidth="1"/>
    <col min="50" max="50" width="5.57421875" style="6" hidden="1" customWidth="1"/>
    <col min="51" max="52" width="2.57421875" style="7" hidden="1" customWidth="1"/>
    <col min="53" max="53" width="9.140625" style="8" bestFit="1" customWidth="1"/>
    <col min="54" max="54" width="6.7109375" style="16" bestFit="1" customWidth="1"/>
    <col min="55" max="55" width="4.28125" style="4" bestFit="1" customWidth="1"/>
    <col min="56" max="56" width="6.7109375" style="79" customWidth="1"/>
    <col min="57" max="16384" width="4.57421875" style="1" customWidth="1"/>
  </cols>
  <sheetData>
    <row r="1" spans="1:56" s="80" customFormat="1" ht="12.75">
      <c r="A1" s="20" t="s">
        <v>4</v>
      </c>
      <c r="B1" s="252" t="s">
        <v>141</v>
      </c>
      <c r="C1" s="252"/>
      <c r="D1" s="252"/>
      <c r="E1" s="21"/>
      <c r="F1" s="21"/>
      <c r="G1" s="21"/>
      <c r="H1" s="21"/>
      <c r="I1" s="21"/>
      <c r="J1" s="21"/>
      <c r="K1" s="21"/>
      <c r="L1" s="21"/>
      <c r="M1" s="21"/>
      <c r="N1" s="21"/>
      <c r="O1" s="21"/>
      <c r="P1" s="22"/>
      <c r="Q1" s="21"/>
      <c r="R1" s="22"/>
      <c r="S1" s="22"/>
      <c r="T1" s="22"/>
      <c r="U1" s="22"/>
      <c r="V1" s="22"/>
      <c r="W1" s="22"/>
      <c r="X1" s="22"/>
      <c r="Y1" s="22"/>
      <c r="Z1" s="22"/>
      <c r="AA1" s="273" t="s">
        <v>13</v>
      </c>
      <c r="AB1" s="274"/>
      <c r="AC1" s="274"/>
      <c r="AD1" s="274"/>
      <c r="AE1" s="274"/>
      <c r="AF1" s="274"/>
      <c r="AG1" s="274"/>
      <c r="AH1" s="274"/>
      <c r="AI1" s="274"/>
      <c r="AJ1" s="274"/>
      <c r="AK1" s="274"/>
      <c r="AL1" s="274"/>
      <c r="AM1" s="274"/>
      <c r="AN1" s="274"/>
      <c r="AO1" s="274"/>
      <c r="AP1" s="274"/>
      <c r="AQ1" s="274"/>
      <c r="AR1" s="274"/>
      <c r="AS1" s="274"/>
      <c r="AT1" s="274"/>
      <c r="AU1" s="274"/>
      <c r="AV1" s="274"/>
      <c r="AW1" s="274"/>
      <c r="AX1" s="274"/>
      <c r="AY1" s="274"/>
      <c r="AZ1" s="274"/>
      <c r="BA1" s="274"/>
      <c r="BB1" s="274"/>
      <c r="BC1" s="274"/>
      <c r="BD1" s="274"/>
    </row>
    <row r="2" spans="1:56" s="80" customFormat="1" ht="12.75">
      <c r="A2" s="20"/>
      <c r="B2" s="253" t="s">
        <v>9</v>
      </c>
      <c r="C2" s="254"/>
      <c r="D2" s="254"/>
      <c r="E2" s="23"/>
      <c r="F2" s="23"/>
      <c r="G2" s="23"/>
      <c r="H2" s="23"/>
      <c r="I2" s="23"/>
      <c r="J2" s="23"/>
      <c r="K2" s="23"/>
      <c r="L2" s="23"/>
      <c r="M2" s="23"/>
      <c r="N2" s="23"/>
      <c r="O2" s="23"/>
      <c r="P2" s="24"/>
      <c r="Q2" s="23"/>
      <c r="R2" s="24"/>
      <c r="S2" s="24"/>
      <c r="T2" s="24"/>
      <c r="U2" s="24"/>
      <c r="V2" s="24"/>
      <c r="W2" s="24"/>
      <c r="X2" s="25"/>
      <c r="Y2" s="26"/>
      <c r="Z2" s="26"/>
      <c r="AA2" s="275"/>
      <c r="AB2" s="275"/>
      <c r="AC2" s="275"/>
      <c r="AD2" s="275"/>
      <c r="AE2" s="275"/>
      <c r="AF2" s="275"/>
      <c r="AG2" s="275"/>
      <c r="AH2" s="275"/>
      <c r="AI2" s="275"/>
      <c r="AJ2" s="275"/>
      <c r="AK2" s="275"/>
      <c r="AL2" s="275"/>
      <c r="AM2" s="275"/>
      <c r="AN2" s="275"/>
      <c r="AO2" s="275"/>
      <c r="AP2" s="275"/>
      <c r="AQ2" s="275"/>
      <c r="AR2" s="275"/>
      <c r="AS2" s="275"/>
      <c r="AT2" s="275"/>
      <c r="AU2" s="275"/>
      <c r="AV2" s="275"/>
      <c r="AW2" s="275"/>
      <c r="AX2" s="275"/>
      <c r="AY2" s="275"/>
      <c r="AZ2" s="275"/>
      <c r="BA2" s="275"/>
      <c r="BB2" s="275"/>
      <c r="BC2" s="275"/>
      <c r="BD2" s="275"/>
    </row>
    <row r="3" spans="1:56" s="80" customFormat="1" ht="12">
      <c r="A3" s="20"/>
      <c r="B3" s="255" t="s">
        <v>504</v>
      </c>
      <c r="C3" s="255"/>
      <c r="D3" s="255"/>
      <c r="E3" s="27"/>
      <c r="F3" s="27"/>
      <c r="G3" s="27"/>
      <c r="H3" s="27"/>
      <c r="I3" s="27"/>
      <c r="J3" s="27"/>
      <c r="K3" s="27"/>
      <c r="L3" s="28"/>
      <c r="M3" s="29"/>
      <c r="N3" s="29"/>
      <c r="O3" s="29"/>
      <c r="P3" s="30"/>
      <c r="Q3" s="29"/>
      <c r="R3" s="30"/>
      <c r="S3" s="30"/>
      <c r="T3" s="30"/>
      <c r="U3" s="30"/>
      <c r="V3" s="30"/>
      <c r="W3" s="30"/>
      <c r="X3" s="30"/>
      <c r="Y3" s="30"/>
      <c r="Z3" s="30"/>
      <c r="AA3" s="275"/>
      <c r="AB3" s="275"/>
      <c r="AC3" s="275"/>
      <c r="AD3" s="275"/>
      <c r="AE3" s="275"/>
      <c r="AF3" s="275"/>
      <c r="AG3" s="275"/>
      <c r="AH3" s="275"/>
      <c r="AI3" s="275"/>
      <c r="AJ3" s="275"/>
      <c r="AK3" s="275"/>
      <c r="AL3" s="275"/>
      <c r="AM3" s="275"/>
      <c r="AN3" s="275"/>
      <c r="AO3" s="275"/>
      <c r="AP3" s="275"/>
      <c r="AQ3" s="275"/>
      <c r="AR3" s="275"/>
      <c r="AS3" s="275"/>
      <c r="AT3" s="275"/>
      <c r="AU3" s="275"/>
      <c r="AV3" s="275"/>
      <c r="AW3" s="275"/>
      <c r="AX3" s="275"/>
      <c r="AY3" s="275"/>
      <c r="AZ3" s="275"/>
      <c r="BA3" s="275"/>
      <c r="BB3" s="275"/>
      <c r="BC3" s="275"/>
      <c r="BD3" s="275"/>
    </row>
    <row r="4" spans="1:59" s="32" customFormat="1" ht="11.25">
      <c r="A4" s="31"/>
      <c r="B4" s="141"/>
      <c r="C4" s="142"/>
      <c r="D4" s="142"/>
      <c r="E4" s="143"/>
      <c r="F4" s="143"/>
      <c r="G4" s="143"/>
      <c r="H4" s="143"/>
      <c r="I4" s="143"/>
      <c r="J4" s="143"/>
      <c r="K4" s="143"/>
      <c r="L4" s="143"/>
      <c r="M4" s="143"/>
      <c r="N4" s="143"/>
      <c r="O4" s="142"/>
      <c r="P4" s="144"/>
      <c r="Q4" s="145"/>
      <c r="R4" s="145"/>
      <c r="S4" s="145"/>
      <c r="T4" s="145"/>
      <c r="U4" s="145"/>
      <c r="V4" s="145"/>
      <c r="W4" s="145"/>
      <c r="X4" s="146"/>
      <c r="Y4" s="146"/>
      <c r="Z4" s="145"/>
      <c r="AA4" s="264" t="s">
        <v>142</v>
      </c>
      <c r="AB4" s="265"/>
      <c r="AC4" s="270" t="s">
        <v>143</v>
      </c>
      <c r="AD4" s="271"/>
      <c r="AE4" s="270" t="s">
        <v>144</v>
      </c>
      <c r="AF4" s="271"/>
      <c r="AG4" s="270" t="s">
        <v>145</v>
      </c>
      <c r="AH4" s="272"/>
      <c r="AI4" s="272"/>
      <c r="AJ4" s="271"/>
      <c r="AK4" s="264" t="s">
        <v>146</v>
      </c>
      <c r="AL4" s="265"/>
      <c r="AM4" s="264" t="s">
        <v>147</v>
      </c>
      <c r="AN4" s="265"/>
      <c r="AO4" s="262" t="s">
        <v>148</v>
      </c>
      <c r="AP4" s="263"/>
      <c r="AQ4" s="262" t="s">
        <v>149</v>
      </c>
      <c r="AR4" s="263"/>
      <c r="AS4" s="262"/>
      <c r="AT4" s="263"/>
      <c r="AU4" s="262" t="s">
        <v>149</v>
      </c>
      <c r="AV4" s="263"/>
      <c r="AW4" s="262" t="s">
        <v>146</v>
      </c>
      <c r="AX4" s="263"/>
      <c r="AY4" s="262" t="s">
        <v>147</v>
      </c>
      <c r="AZ4" s="266"/>
      <c r="BA4" s="267" t="s">
        <v>150</v>
      </c>
      <c r="BB4" s="267"/>
      <c r="BC4" s="267"/>
      <c r="BD4" s="268" t="s">
        <v>151</v>
      </c>
      <c r="BG4" s="80"/>
    </row>
    <row r="5" spans="1:59" s="38" customFormat="1" ht="69">
      <c r="A5" s="33"/>
      <c r="B5" s="147"/>
      <c r="C5" s="148" t="s">
        <v>152</v>
      </c>
      <c r="D5" s="172" t="s">
        <v>153</v>
      </c>
      <c r="E5" s="149" t="s">
        <v>154</v>
      </c>
      <c r="F5" s="149" t="s">
        <v>155</v>
      </c>
      <c r="G5" s="149" t="s">
        <v>156</v>
      </c>
      <c r="H5" s="149" t="s">
        <v>157</v>
      </c>
      <c r="I5" s="149" t="s">
        <v>158</v>
      </c>
      <c r="J5" s="149" t="s">
        <v>159</v>
      </c>
      <c r="K5" s="149" t="s">
        <v>160</v>
      </c>
      <c r="L5" s="150" t="s">
        <v>161</v>
      </c>
      <c r="M5" s="150" t="s">
        <v>162</v>
      </c>
      <c r="N5" s="150" t="s">
        <v>163</v>
      </c>
      <c r="O5" s="148" t="s">
        <v>164</v>
      </c>
      <c r="P5" s="151" t="s">
        <v>165</v>
      </c>
      <c r="Q5" s="152" t="s">
        <v>166</v>
      </c>
      <c r="R5" s="149" t="s">
        <v>167</v>
      </c>
      <c r="S5" s="149" t="s">
        <v>168</v>
      </c>
      <c r="T5" s="149" t="s">
        <v>169</v>
      </c>
      <c r="U5" s="149" t="s">
        <v>170</v>
      </c>
      <c r="V5" s="149" t="s">
        <v>171</v>
      </c>
      <c r="W5" s="149" t="s">
        <v>147</v>
      </c>
      <c r="X5" s="149" t="s">
        <v>172</v>
      </c>
      <c r="Y5" s="149" t="s">
        <v>173</v>
      </c>
      <c r="Z5" s="149" t="s">
        <v>174</v>
      </c>
      <c r="AA5" s="150" t="s">
        <v>175</v>
      </c>
      <c r="AB5" s="153" t="s">
        <v>176</v>
      </c>
      <c r="AC5" s="154" t="s">
        <v>175</v>
      </c>
      <c r="AD5" s="155" t="s">
        <v>176</v>
      </c>
      <c r="AE5" s="154" t="s">
        <v>175</v>
      </c>
      <c r="AF5" s="155" t="s">
        <v>176</v>
      </c>
      <c r="AG5" s="154" t="s">
        <v>189</v>
      </c>
      <c r="AH5" s="155" t="s">
        <v>176</v>
      </c>
      <c r="AI5" s="156" t="s">
        <v>177</v>
      </c>
      <c r="AJ5" s="156" t="s">
        <v>178</v>
      </c>
      <c r="AK5" s="154" t="s">
        <v>175</v>
      </c>
      <c r="AL5" s="155" t="s">
        <v>179</v>
      </c>
      <c r="AM5" s="156" t="s">
        <v>180</v>
      </c>
      <c r="AN5" s="156" t="s">
        <v>288</v>
      </c>
      <c r="AO5" s="154" t="s">
        <v>175</v>
      </c>
      <c r="AP5" s="155" t="s">
        <v>179</v>
      </c>
      <c r="AQ5" s="154" t="s">
        <v>189</v>
      </c>
      <c r="AR5" s="155" t="s">
        <v>179</v>
      </c>
      <c r="AS5" s="156" t="s">
        <v>184</v>
      </c>
      <c r="AT5" s="156" t="s">
        <v>183</v>
      </c>
      <c r="AU5" s="156" t="s">
        <v>177</v>
      </c>
      <c r="AV5" s="156" t="s">
        <v>178</v>
      </c>
      <c r="AW5" s="154" t="s">
        <v>175</v>
      </c>
      <c r="AX5" s="155" t="s">
        <v>179</v>
      </c>
      <c r="AY5" s="156" t="s">
        <v>180</v>
      </c>
      <c r="AZ5" s="156" t="s">
        <v>181</v>
      </c>
      <c r="BA5" s="154" t="s">
        <v>175</v>
      </c>
      <c r="BB5" s="155" t="s">
        <v>176</v>
      </c>
      <c r="BC5" s="156" t="s">
        <v>178</v>
      </c>
      <c r="BD5" s="269"/>
      <c r="BG5" s="80"/>
    </row>
    <row r="6" spans="51:59" ht="11.25">
      <c r="AY6" s="94"/>
      <c r="AZ6" s="94"/>
      <c r="BG6" s="80"/>
    </row>
    <row r="7" spans="1:131" s="57" customFormat="1" ht="11.25">
      <c r="A7" s="76">
        <v>1</v>
      </c>
      <c r="B7" s="78" t="s">
        <v>185</v>
      </c>
      <c r="C7" s="91" t="s">
        <v>507</v>
      </c>
      <c r="D7" s="18"/>
      <c r="E7" s="18" t="s">
        <v>140</v>
      </c>
      <c r="F7" s="18" t="s">
        <v>140</v>
      </c>
      <c r="G7" s="18" t="s">
        <v>140</v>
      </c>
      <c r="H7" s="18" t="s">
        <v>140</v>
      </c>
      <c r="I7" s="18"/>
      <c r="J7" s="42"/>
      <c r="K7" s="18"/>
      <c r="L7" s="59"/>
      <c r="M7" s="43"/>
      <c r="N7" s="44" t="s">
        <v>8</v>
      </c>
      <c r="O7" s="45" t="s">
        <v>508</v>
      </c>
      <c r="P7" s="82">
        <v>42125</v>
      </c>
      <c r="Q7" s="46" t="s">
        <v>8</v>
      </c>
      <c r="R7" s="128">
        <v>308</v>
      </c>
      <c r="S7" s="128"/>
      <c r="T7" s="128"/>
      <c r="U7" s="41">
        <v>501</v>
      </c>
      <c r="V7" s="41" t="s">
        <v>426</v>
      </c>
      <c r="W7" s="159" t="s">
        <v>426</v>
      </c>
      <c r="X7" s="160"/>
      <c r="Y7" s="161"/>
      <c r="Z7" s="59">
        <v>1</v>
      </c>
      <c r="AA7" s="48">
        <v>2536510</v>
      </c>
      <c r="AB7" s="49">
        <v>201262</v>
      </c>
      <c r="AC7" s="48">
        <v>1814954</v>
      </c>
      <c r="AD7" s="49">
        <v>142103</v>
      </c>
      <c r="AE7" s="48">
        <v>1608410</v>
      </c>
      <c r="AF7" s="49">
        <v>126947</v>
      </c>
      <c r="AG7" s="88">
        <f aca="true" t="shared" si="0" ref="AG7:AG38">AA7+AC7+AE7</f>
        <v>5959874</v>
      </c>
      <c r="AH7" s="89">
        <f aca="true" t="shared" si="1" ref="AH7:AH38">AB7+AD7+AF7</f>
        <v>470312</v>
      </c>
      <c r="AI7" s="97">
        <f aca="true" t="shared" si="2" ref="AI7:AI38">AH7/U7</f>
        <v>938.746506986028</v>
      </c>
      <c r="AJ7" s="98">
        <f aca="true" t="shared" si="3" ref="AJ7:AJ38">AG7/AH7</f>
        <v>12.672170814267975</v>
      </c>
      <c r="AK7" s="50"/>
      <c r="AL7" s="51"/>
      <c r="AM7" s="95"/>
      <c r="AN7" s="95"/>
      <c r="AO7" s="52"/>
      <c r="AP7" s="53"/>
      <c r="AQ7" s="84"/>
      <c r="AR7" s="87"/>
      <c r="AS7" s="95"/>
      <c r="AT7" s="95"/>
      <c r="AU7" s="97"/>
      <c r="AV7" s="98"/>
      <c r="AW7" s="54"/>
      <c r="AX7" s="55"/>
      <c r="AY7" s="95"/>
      <c r="AZ7" s="95"/>
      <c r="BA7" s="54">
        <v>5959874</v>
      </c>
      <c r="BB7" s="55">
        <v>470312</v>
      </c>
      <c r="BC7" s="96">
        <f aca="true" t="shared" si="4" ref="BC7:BC38">BA7/BB7</f>
        <v>12.672170814267975</v>
      </c>
      <c r="BD7" s="174">
        <v>42125</v>
      </c>
      <c r="BE7" s="56"/>
      <c r="BF7" s="56"/>
      <c r="BG7" s="80"/>
      <c r="BH7" s="56"/>
      <c r="BI7" s="56"/>
      <c r="BJ7" s="56"/>
      <c r="BK7" s="56"/>
      <c r="BL7" s="56"/>
      <c r="BM7" s="56"/>
      <c r="BN7" s="56"/>
      <c r="BO7" s="56"/>
      <c r="BP7" s="56"/>
      <c r="BQ7" s="56"/>
      <c r="BR7" s="56"/>
      <c r="BS7" s="56"/>
      <c r="BT7" s="56"/>
      <c r="BU7" s="56"/>
      <c r="BV7" s="56"/>
      <c r="BW7" s="56"/>
      <c r="BX7" s="56"/>
      <c r="BY7" s="56"/>
      <c r="BZ7" s="56"/>
      <c r="CA7" s="56"/>
      <c r="CB7" s="56"/>
      <c r="CC7" s="56"/>
      <c r="CD7" s="56"/>
      <c r="CE7" s="56"/>
      <c r="CF7" s="56"/>
      <c r="CG7" s="56"/>
      <c r="CH7" s="56"/>
      <c r="CI7" s="56"/>
      <c r="CJ7" s="56"/>
      <c r="CK7" s="56"/>
      <c r="CL7" s="56"/>
      <c r="CM7" s="56"/>
      <c r="CN7" s="56"/>
      <c r="CO7" s="56"/>
      <c r="CP7" s="56"/>
      <c r="CQ7" s="56"/>
      <c r="CR7" s="56"/>
      <c r="CS7" s="56"/>
      <c r="CT7" s="56"/>
      <c r="CU7" s="56"/>
      <c r="CV7" s="56"/>
      <c r="CW7" s="56"/>
      <c r="CX7" s="56"/>
      <c r="CY7" s="56"/>
      <c r="CZ7" s="56"/>
      <c r="DA7" s="56"/>
      <c r="DB7" s="56"/>
      <c r="DC7" s="56"/>
      <c r="DD7" s="56"/>
      <c r="DE7" s="56"/>
      <c r="DF7" s="56"/>
      <c r="DG7" s="56"/>
      <c r="DH7" s="56"/>
      <c r="DI7" s="56"/>
      <c r="DJ7" s="56"/>
      <c r="DK7" s="56"/>
      <c r="DL7" s="56"/>
      <c r="DM7" s="56"/>
      <c r="DN7" s="56"/>
      <c r="DO7" s="56"/>
      <c r="DP7" s="56"/>
      <c r="DQ7" s="56"/>
      <c r="DR7" s="56"/>
      <c r="DS7" s="56"/>
      <c r="DT7" s="56"/>
      <c r="DU7" s="56"/>
      <c r="DV7" s="56"/>
      <c r="DW7" s="56"/>
      <c r="DX7" s="56"/>
      <c r="DY7" s="56"/>
      <c r="DZ7" s="56"/>
      <c r="EA7" s="56"/>
    </row>
    <row r="8" spans="1:131" s="57" customFormat="1" ht="11.25">
      <c r="A8" s="76">
        <v>2</v>
      </c>
      <c r="B8" s="58"/>
      <c r="C8" s="91" t="s">
        <v>429</v>
      </c>
      <c r="D8" s="18"/>
      <c r="E8" s="18"/>
      <c r="F8" s="18"/>
      <c r="G8" s="18"/>
      <c r="H8" s="18"/>
      <c r="I8" s="18"/>
      <c r="J8" s="42"/>
      <c r="K8" s="18" t="s">
        <v>140</v>
      </c>
      <c r="L8" s="65" t="s">
        <v>237</v>
      </c>
      <c r="M8" s="43" t="s">
        <v>254</v>
      </c>
      <c r="N8" s="44"/>
      <c r="O8" s="45" t="s">
        <v>430</v>
      </c>
      <c r="P8" s="82">
        <v>42097</v>
      </c>
      <c r="Q8" s="46" t="s">
        <v>8</v>
      </c>
      <c r="R8" s="128">
        <v>311</v>
      </c>
      <c r="S8" s="128"/>
      <c r="T8" s="128"/>
      <c r="U8" s="41">
        <v>292</v>
      </c>
      <c r="V8" s="41">
        <v>466</v>
      </c>
      <c r="W8" s="159">
        <f>U8-V8</f>
        <v>-174</v>
      </c>
      <c r="X8" s="160"/>
      <c r="Y8" s="161" t="e">
        <f>AH8/X8</f>
        <v>#DIV/0!</v>
      </c>
      <c r="Z8" s="59">
        <v>5</v>
      </c>
      <c r="AA8" s="48">
        <v>370410</v>
      </c>
      <c r="AB8" s="49">
        <v>32973</v>
      </c>
      <c r="AC8" s="48">
        <v>284212</v>
      </c>
      <c r="AD8" s="49">
        <v>25510</v>
      </c>
      <c r="AE8" s="48">
        <v>313232</v>
      </c>
      <c r="AF8" s="49">
        <v>27896</v>
      </c>
      <c r="AG8" s="88">
        <f t="shared" si="0"/>
        <v>967854</v>
      </c>
      <c r="AH8" s="89">
        <f t="shared" si="1"/>
        <v>86379</v>
      </c>
      <c r="AI8" s="97">
        <f t="shared" si="2"/>
        <v>295.81849315068496</v>
      </c>
      <c r="AJ8" s="98">
        <f t="shared" si="3"/>
        <v>11.204737262529086</v>
      </c>
      <c r="AK8" s="50">
        <v>1539376</v>
      </c>
      <c r="AL8" s="51">
        <v>135546</v>
      </c>
      <c r="AM8" s="95">
        <f>IF(AK8&lt;&gt;0,-(AK8-AG8)/AK8,"")</f>
        <v>-0.3712686179335003</v>
      </c>
      <c r="AN8" s="95">
        <f>IF(AL8&lt;&gt;0,-(AL8-AH8)/AL8,"")</f>
        <v>-0.3627329467487052</v>
      </c>
      <c r="AO8" s="52">
        <f>AQ8-AG8</f>
        <v>1466631</v>
      </c>
      <c r="AP8" s="53">
        <f>AR8-AH8</f>
        <v>139043</v>
      </c>
      <c r="AQ8" s="84">
        <v>2434485</v>
      </c>
      <c r="AR8" s="87">
        <v>225422</v>
      </c>
      <c r="AS8" s="95">
        <f>AH8*1/AR8</f>
        <v>0.383187976328841</v>
      </c>
      <c r="AT8" s="95">
        <f>AP8*1/AR8</f>
        <v>0.616812023671159</v>
      </c>
      <c r="AU8" s="97">
        <f>AR8/U8</f>
        <v>771.9931506849315</v>
      </c>
      <c r="AV8" s="98">
        <f>AQ8/AR8</f>
        <v>10.79967793737967</v>
      </c>
      <c r="AW8" s="54">
        <v>2434485</v>
      </c>
      <c r="AX8" s="55">
        <v>225422</v>
      </c>
      <c r="AY8" s="95">
        <f>IF(AW8&lt;&gt;0,-(AW8-AQ8)/AW8,"")</f>
        <v>0</v>
      </c>
      <c r="AZ8" s="95">
        <f>IF(AX8&lt;&gt;0,-(AX8-AR8)/AX8,"")</f>
        <v>0</v>
      </c>
      <c r="BA8" s="54">
        <v>30824851</v>
      </c>
      <c r="BB8" s="55">
        <v>2836011</v>
      </c>
      <c r="BC8" s="96">
        <f t="shared" si="4"/>
        <v>10.869087249661584</v>
      </c>
      <c r="BD8" s="174">
        <v>42125</v>
      </c>
      <c r="BE8" s="56"/>
      <c r="BF8" s="56"/>
      <c r="BG8" s="80"/>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c r="CV8" s="56"/>
      <c r="CW8" s="56"/>
      <c r="CX8" s="56"/>
      <c r="CY8" s="56"/>
      <c r="CZ8" s="56"/>
      <c r="DA8" s="56"/>
      <c r="DB8" s="56"/>
      <c r="DC8" s="56"/>
      <c r="DD8" s="56"/>
      <c r="DE8" s="56"/>
      <c r="DF8" s="56"/>
      <c r="DG8" s="56"/>
      <c r="DH8" s="56"/>
      <c r="DI8" s="56"/>
      <c r="DJ8" s="56"/>
      <c r="DK8" s="56"/>
      <c r="DL8" s="56"/>
      <c r="DM8" s="56"/>
      <c r="DN8" s="56"/>
      <c r="DO8" s="56"/>
      <c r="DP8" s="56"/>
      <c r="DQ8" s="56"/>
      <c r="DR8" s="56"/>
      <c r="DS8" s="56"/>
      <c r="DT8" s="56"/>
      <c r="DU8" s="56"/>
      <c r="DV8" s="56"/>
      <c r="DW8" s="56"/>
      <c r="DX8" s="56"/>
      <c r="DY8" s="56"/>
      <c r="DZ8" s="56"/>
      <c r="EA8" s="56"/>
    </row>
    <row r="9" spans="1:131" s="57" customFormat="1" ht="11.25">
      <c r="A9" s="76">
        <v>3</v>
      </c>
      <c r="B9" s="78" t="s">
        <v>185</v>
      </c>
      <c r="C9" s="90" t="s">
        <v>512</v>
      </c>
      <c r="D9" s="18"/>
      <c r="E9" s="18" t="s">
        <v>140</v>
      </c>
      <c r="F9" s="18" t="s">
        <v>140</v>
      </c>
      <c r="G9" s="18" t="s">
        <v>140</v>
      </c>
      <c r="H9" s="18" t="s">
        <v>140</v>
      </c>
      <c r="I9" s="18" t="s">
        <v>140</v>
      </c>
      <c r="J9" s="18"/>
      <c r="K9" s="68"/>
      <c r="L9" s="65"/>
      <c r="M9" s="44" t="s">
        <v>513</v>
      </c>
      <c r="N9" s="43" t="s">
        <v>10</v>
      </c>
      <c r="O9" s="62" t="s">
        <v>514</v>
      </c>
      <c r="P9" s="81">
        <v>42125</v>
      </c>
      <c r="Q9" s="46" t="s">
        <v>59</v>
      </c>
      <c r="R9" s="41">
        <v>210</v>
      </c>
      <c r="S9" s="41"/>
      <c r="T9" s="41"/>
      <c r="U9" s="124">
        <v>210</v>
      </c>
      <c r="V9" s="124" t="s">
        <v>426</v>
      </c>
      <c r="W9" s="159" t="s">
        <v>426</v>
      </c>
      <c r="X9" s="160"/>
      <c r="Y9" s="161"/>
      <c r="Z9" s="59">
        <v>1</v>
      </c>
      <c r="AA9" s="63">
        <v>254186</v>
      </c>
      <c r="AB9" s="64">
        <v>20777</v>
      </c>
      <c r="AC9" s="63">
        <v>205126.42</v>
      </c>
      <c r="AD9" s="64">
        <v>17034</v>
      </c>
      <c r="AE9" s="63">
        <v>217186.92</v>
      </c>
      <c r="AF9" s="64">
        <v>17639</v>
      </c>
      <c r="AG9" s="88">
        <f t="shared" si="0"/>
        <v>676499.3400000001</v>
      </c>
      <c r="AH9" s="89">
        <f t="shared" si="1"/>
        <v>55450</v>
      </c>
      <c r="AI9" s="97">
        <f t="shared" si="2"/>
        <v>264.04761904761904</v>
      </c>
      <c r="AJ9" s="98">
        <f t="shared" si="3"/>
        <v>12.20016844003607</v>
      </c>
      <c r="AK9" s="50"/>
      <c r="AL9" s="51"/>
      <c r="AM9" s="95"/>
      <c r="AN9" s="95"/>
      <c r="AO9" s="52"/>
      <c r="AP9" s="53"/>
      <c r="AQ9" s="84"/>
      <c r="AR9" s="85"/>
      <c r="AS9" s="95"/>
      <c r="AT9" s="95"/>
      <c r="AU9" s="97"/>
      <c r="AV9" s="98"/>
      <c r="AW9" s="63"/>
      <c r="AX9" s="64"/>
      <c r="AY9" s="95"/>
      <c r="AZ9" s="95"/>
      <c r="BA9" s="63">
        <v>676499.34</v>
      </c>
      <c r="BB9" s="64">
        <v>55450</v>
      </c>
      <c r="BC9" s="96">
        <f t="shared" si="4"/>
        <v>12.200168440036068</v>
      </c>
      <c r="BD9" s="174">
        <v>42125</v>
      </c>
      <c r="BE9" s="56"/>
      <c r="BF9" s="56"/>
      <c r="BG9" s="80"/>
      <c r="BH9" s="56"/>
      <c r="BI9" s="56"/>
      <c r="BJ9" s="56"/>
      <c r="BK9" s="56"/>
      <c r="BL9" s="56"/>
      <c r="BM9" s="56"/>
      <c r="BN9" s="56"/>
      <c r="BO9" s="56"/>
      <c r="BP9" s="56"/>
      <c r="BQ9" s="56"/>
      <c r="BR9" s="56"/>
      <c r="BS9" s="56"/>
      <c r="BT9" s="56"/>
      <c r="BU9" s="56"/>
      <c r="BV9" s="56"/>
      <c r="BW9" s="56"/>
      <c r="BX9" s="56"/>
      <c r="BY9" s="56"/>
      <c r="BZ9" s="56"/>
      <c r="CA9" s="56"/>
      <c r="CB9" s="56"/>
      <c r="CC9" s="56"/>
      <c r="CD9" s="56"/>
      <c r="CE9" s="56"/>
      <c r="CF9" s="56"/>
      <c r="CG9" s="56"/>
      <c r="CH9" s="56"/>
      <c r="CI9" s="56"/>
      <c r="CJ9" s="56"/>
      <c r="CK9" s="56"/>
      <c r="CL9" s="56"/>
      <c r="CM9" s="56"/>
      <c r="CN9" s="56"/>
      <c r="CO9" s="56"/>
      <c r="CP9" s="56"/>
      <c r="CQ9" s="56"/>
      <c r="CR9" s="56"/>
      <c r="CS9" s="56"/>
      <c r="CT9" s="56"/>
      <c r="CU9" s="56"/>
      <c r="CV9" s="56"/>
      <c r="CW9" s="56"/>
      <c r="CX9" s="56"/>
      <c r="CY9" s="56"/>
      <c r="CZ9" s="56"/>
      <c r="DA9" s="56"/>
      <c r="DB9" s="56"/>
      <c r="DC9" s="56"/>
      <c r="DD9" s="56"/>
      <c r="DE9" s="56"/>
      <c r="DF9" s="56"/>
      <c r="DG9" s="56"/>
      <c r="DH9" s="56"/>
      <c r="DI9" s="56"/>
      <c r="DJ9" s="56"/>
      <c r="DK9" s="56"/>
      <c r="DL9" s="56"/>
      <c r="DM9" s="56"/>
      <c r="DN9" s="56"/>
      <c r="DO9" s="56"/>
      <c r="DP9" s="56"/>
      <c r="DQ9" s="56"/>
      <c r="DR9" s="56"/>
      <c r="DS9" s="56"/>
      <c r="DT9" s="56"/>
      <c r="DU9" s="56"/>
      <c r="DV9" s="56"/>
      <c r="DW9" s="56"/>
      <c r="DX9" s="56"/>
      <c r="DY9" s="56"/>
      <c r="DZ9" s="56"/>
      <c r="EA9" s="56"/>
    </row>
    <row r="10" spans="1:131" s="57" customFormat="1" ht="11.25">
      <c r="A10" s="76">
        <v>4</v>
      </c>
      <c r="B10" s="58"/>
      <c r="C10" s="91" t="s">
        <v>412</v>
      </c>
      <c r="D10" s="18"/>
      <c r="E10" s="18"/>
      <c r="F10" s="18"/>
      <c r="G10" s="18"/>
      <c r="H10" s="18" t="s">
        <v>140</v>
      </c>
      <c r="I10" s="18"/>
      <c r="J10" s="18" t="s">
        <v>140</v>
      </c>
      <c r="K10" s="18"/>
      <c r="L10" s="59"/>
      <c r="M10" s="43" t="s">
        <v>15</v>
      </c>
      <c r="N10" s="44"/>
      <c r="O10" s="45" t="s">
        <v>412</v>
      </c>
      <c r="P10" s="82">
        <v>42083</v>
      </c>
      <c r="Q10" s="46" t="s">
        <v>8</v>
      </c>
      <c r="R10" s="128">
        <v>291</v>
      </c>
      <c r="S10" s="128"/>
      <c r="T10" s="128"/>
      <c r="U10" s="41">
        <v>200</v>
      </c>
      <c r="V10" s="41">
        <v>272</v>
      </c>
      <c r="W10" s="159">
        <f>U10-V10</f>
        <v>-72</v>
      </c>
      <c r="X10" s="160"/>
      <c r="Y10" s="161" t="e">
        <f>AH10/X10</f>
        <v>#DIV/0!</v>
      </c>
      <c r="Z10" s="59">
        <v>7</v>
      </c>
      <c r="AA10" s="48">
        <v>224454</v>
      </c>
      <c r="AB10" s="49">
        <v>19795</v>
      </c>
      <c r="AC10" s="48">
        <v>180719</v>
      </c>
      <c r="AD10" s="49">
        <v>15824</v>
      </c>
      <c r="AE10" s="48">
        <v>180322</v>
      </c>
      <c r="AF10" s="49">
        <v>15465</v>
      </c>
      <c r="AG10" s="88">
        <f t="shared" si="0"/>
        <v>585495</v>
      </c>
      <c r="AH10" s="89">
        <f t="shared" si="1"/>
        <v>51084</v>
      </c>
      <c r="AI10" s="97">
        <f t="shared" si="2"/>
        <v>255.42</v>
      </c>
      <c r="AJ10" s="98">
        <f t="shared" si="3"/>
        <v>11.461416490486258</v>
      </c>
      <c r="AK10" s="50">
        <v>710420</v>
      </c>
      <c r="AL10" s="51">
        <v>63308</v>
      </c>
      <c r="AM10" s="95">
        <f>IF(AK10&lt;&gt;0,-(AK10-AG10)/AK10,"")</f>
        <v>-0.1758466822443062</v>
      </c>
      <c r="AN10" s="95">
        <f>IF(AL10&lt;&gt;0,-(AL10-AH10)/AL10,"")</f>
        <v>-0.1930877614203576</v>
      </c>
      <c r="AO10" s="52">
        <f>AQ10-AG10</f>
        <v>601061</v>
      </c>
      <c r="AP10" s="53">
        <f>AR10-AH10</f>
        <v>60297</v>
      </c>
      <c r="AQ10" s="84">
        <v>1186556</v>
      </c>
      <c r="AR10" s="87">
        <v>111381</v>
      </c>
      <c r="AS10" s="95">
        <f>AH10*1/AR10</f>
        <v>0.4586419586823606</v>
      </c>
      <c r="AT10" s="95">
        <f>AP10*1/AR10</f>
        <v>0.5413580413176394</v>
      </c>
      <c r="AU10" s="97">
        <f>AR10/U10</f>
        <v>556.905</v>
      </c>
      <c r="AV10" s="98">
        <f>AQ10/AR10</f>
        <v>10.653127553173341</v>
      </c>
      <c r="AW10" s="54">
        <v>1186556</v>
      </c>
      <c r="AX10" s="55">
        <v>111381</v>
      </c>
      <c r="AY10" s="95">
        <f>IF(AW10&lt;&gt;0,-(AW10-AQ10)/AW10,"")</f>
        <v>0</v>
      </c>
      <c r="AZ10" s="95">
        <f>IF(AX10&lt;&gt;0,-(AX10-AR10)/AX10,"")</f>
        <v>0</v>
      </c>
      <c r="BA10" s="54">
        <v>20092285</v>
      </c>
      <c r="BB10" s="55">
        <v>1852322</v>
      </c>
      <c r="BC10" s="96">
        <f t="shared" si="4"/>
        <v>10.847080043318602</v>
      </c>
      <c r="BD10" s="174">
        <v>42125</v>
      </c>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c r="DY10" s="56"/>
      <c r="DZ10" s="56"/>
      <c r="EA10" s="56"/>
    </row>
    <row r="11" spans="1:131" s="57" customFormat="1" ht="11.25">
      <c r="A11" s="76">
        <v>5</v>
      </c>
      <c r="B11" s="58"/>
      <c r="C11" s="90" t="s">
        <v>286</v>
      </c>
      <c r="D11" s="18"/>
      <c r="E11" s="18"/>
      <c r="F11" s="18"/>
      <c r="G11" s="18"/>
      <c r="H11" s="18"/>
      <c r="I11" s="18"/>
      <c r="J11" s="18" t="s">
        <v>140</v>
      </c>
      <c r="K11" s="68"/>
      <c r="L11" s="65"/>
      <c r="M11" s="44" t="s">
        <v>465</v>
      </c>
      <c r="N11" s="43"/>
      <c r="O11" s="62" t="s">
        <v>286</v>
      </c>
      <c r="P11" s="81">
        <v>42111</v>
      </c>
      <c r="Q11" s="46" t="s">
        <v>59</v>
      </c>
      <c r="R11" s="41">
        <v>243</v>
      </c>
      <c r="S11" s="41"/>
      <c r="T11" s="41"/>
      <c r="U11" s="124">
        <v>192</v>
      </c>
      <c r="V11" s="124">
        <v>240</v>
      </c>
      <c r="W11" s="159">
        <f>U11-V11</f>
        <v>-48</v>
      </c>
      <c r="X11" s="160"/>
      <c r="Y11" s="161" t="e">
        <f>AH11/X11</f>
        <v>#DIV/0!</v>
      </c>
      <c r="Z11" s="59">
        <v>3</v>
      </c>
      <c r="AA11" s="63">
        <v>138964.5</v>
      </c>
      <c r="AB11" s="64">
        <v>12903</v>
      </c>
      <c r="AC11" s="63">
        <v>115309</v>
      </c>
      <c r="AD11" s="64">
        <v>10687</v>
      </c>
      <c r="AE11" s="63">
        <v>116502.5</v>
      </c>
      <c r="AF11" s="64">
        <v>10610</v>
      </c>
      <c r="AG11" s="88">
        <f t="shared" si="0"/>
        <v>370776</v>
      </c>
      <c r="AH11" s="89">
        <f t="shared" si="1"/>
        <v>34200</v>
      </c>
      <c r="AI11" s="97">
        <f t="shared" si="2"/>
        <v>178.125</v>
      </c>
      <c r="AJ11" s="98">
        <f t="shared" si="3"/>
        <v>10.84140350877193</v>
      </c>
      <c r="AK11" s="50">
        <v>489228.1</v>
      </c>
      <c r="AL11" s="51">
        <v>45677</v>
      </c>
      <c r="AM11" s="95">
        <f>IF(AK11&lt;&gt;0,-(AK11-AG11)/AK11,"")</f>
        <v>-0.2421203933298189</v>
      </c>
      <c r="AN11" s="95">
        <f>IF(AL11&lt;&gt;0,-(AL11-AH11)/AL11,"")</f>
        <v>-0.251264312454846</v>
      </c>
      <c r="AO11" s="52">
        <f>AQ11-AG11</f>
        <v>482876.39</v>
      </c>
      <c r="AP11" s="53">
        <f>AR11-AH11</f>
        <v>50079</v>
      </c>
      <c r="AQ11" s="84">
        <v>853652.39</v>
      </c>
      <c r="AR11" s="85">
        <v>84279</v>
      </c>
      <c r="AS11" s="95">
        <f>AH11*1/AR11</f>
        <v>0.4057950379097996</v>
      </c>
      <c r="AT11" s="95">
        <f>AP11*1/AR11</f>
        <v>0.5942049620902004</v>
      </c>
      <c r="AU11" s="97">
        <f>AR11/U11</f>
        <v>438.953125</v>
      </c>
      <c r="AV11" s="98">
        <f>AQ11/AR11</f>
        <v>10.128886080755585</v>
      </c>
      <c r="AW11" s="63">
        <v>853652.39</v>
      </c>
      <c r="AX11" s="64">
        <v>84279</v>
      </c>
      <c r="AY11" s="95">
        <f>IF(AW11&lt;&gt;0,-(AW11-AQ11)/AW11,"")</f>
        <v>0</v>
      </c>
      <c r="AZ11" s="95">
        <f>IF(AX11&lt;&gt;0,-(AX11-AR11)/AX11,"")</f>
        <v>0</v>
      </c>
      <c r="BA11" s="63">
        <v>2541853.69</v>
      </c>
      <c r="BB11" s="64">
        <v>244822</v>
      </c>
      <c r="BC11" s="96">
        <f t="shared" si="4"/>
        <v>10.382456192662424</v>
      </c>
      <c r="BD11" s="174">
        <v>42125</v>
      </c>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6"/>
      <c r="CV11" s="56"/>
      <c r="CW11" s="56"/>
      <c r="CX11" s="56"/>
      <c r="CY11" s="56"/>
      <c r="CZ11" s="56"/>
      <c r="DA11" s="56"/>
      <c r="DB11" s="56"/>
      <c r="DC11" s="56"/>
      <c r="DD11" s="56"/>
      <c r="DE11" s="56"/>
      <c r="DF11" s="56"/>
      <c r="DG11" s="56"/>
      <c r="DH11" s="56"/>
      <c r="DI11" s="56"/>
      <c r="DJ11" s="56"/>
      <c r="DK11" s="56"/>
      <c r="DL11" s="56"/>
      <c r="DM11" s="56"/>
      <c r="DN11" s="56"/>
      <c r="DO11" s="56"/>
      <c r="DP11" s="56"/>
      <c r="DQ11" s="56"/>
      <c r="DR11" s="56"/>
      <c r="DS11" s="56"/>
      <c r="DT11" s="56"/>
      <c r="DU11" s="56"/>
      <c r="DV11" s="56"/>
      <c r="DW11" s="56"/>
      <c r="DX11" s="56"/>
      <c r="DY11" s="56"/>
      <c r="DZ11" s="56"/>
      <c r="EA11" s="56"/>
    </row>
    <row r="12" spans="1:131" s="57" customFormat="1" ht="11.25">
      <c r="A12" s="76">
        <v>6</v>
      </c>
      <c r="B12" s="78" t="s">
        <v>185</v>
      </c>
      <c r="C12" s="90" t="s">
        <v>522</v>
      </c>
      <c r="D12" s="18"/>
      <c r="E12" s="18"/>
      <c r="F12" s="18"/>
      <c r="G12" s="18"/>
      <c r="H12" s="18"/>
      <c r="I12" s="18"/>
      <c r="J12" s="18"/>
      <c r="K12" s="68"/>
      <c r="L12" s="65"/>
      <c r="M12" s="44" t="s">
        <v>523</v>
      </c>
      <c r="N12" s="43"/>
      <c r="O12" s="62" t="s">
        <v>522</v>
      </c>
      <c r="P12" s="81">
        <v>42125</v>
      </c>
      <c r="Q12" s="46" t="s">
        <v>20</v>
      </c>
      <c r="R12" s="41">
        <v>72</v>
      </c>
      <c r="S12" s="41"/>
      <c r="T12" s="41"/>
      <c r="U12" s="124">
        <v>72</v>
      </c>
      <c r="V12" s="124" t="s">
        <v>426</v>
      </c>
      <c r="W12" s="159" t="s">
        <v>426</v>
      </c>
      <c r="X12" s="160"/>
      <c r="Y12" s="161"/>
      <c r="Z12" s="59">
        <v>1</v>
      </c>
      <c r="AA12" s="63">
        <v>108577</v>
      </c>
      <c r="AB12" s="64">
        <v>9154</v>
      </c>
      <c r="AC12" s="63">
        <v>68575.59</v>
      </c>
      <c r="AD12" s="64">
        <v>5742</v>
      </c>
      <c r="AE12" s="63">
        <v>91916.59</v>
      </c>
      <c r="AF12" s="64">
        <v>7617</v>
      </c>
      <c r="AG12" s="88">
        <f t="shared" si="0"/>
        <v>269069.18</v>
      </c>
      <c r="AH12" s="89">
        <f t="shared" si="1"/>
        <v>22513</v>
      </c>
      <c r="AI12" s="97">
        <f t="shared" si="2"/>
        <v>312.68055555555554</v>
      </c>
      <c r="AJ12" s="98">
        <f t="shared" si="3"/>
        <v>11.951724781237507</v>
      </c>
      <c r="AK12" s="50"/>
      <c r="AL12" s="51"/>
      <c r="AM12" s="95"/>
      <c r="AN12" s="95"/>
      <c r="AO12" s="52"/>
      <c r="AP12" s="53"/>
      <c r="AQ12" s="84"/>
      <c r="AR12" s="85"/>
      <c r="AS12" s="95"/>
      <c r="AT12" s="95"/>
      <c r="AU12" s="97"/>
      <c r="AV12" s="98"/>
      <c r="AW12" s="63"/>
      <c r="AX12" s="64"/>
      <c r="AY12" s="95"/>
      <c r="AZ12" s="95"/>
      <c r="BA12" s="63">
        <v>269069.18</v>
      </c>
      <c r="BB12" s="64">
        <v>22513</v>
      </c>
      <c r="BC12" s="96">
        <f t="shared" si="4"/>
        <v>11.951724781237507</v>
      </c>
      <c r="BD12" s="174">
        <v>42125</v>
      </c>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c r="DC12" s="56"/>
      <c r="DD12" s="56"/>
      <c r="DE12" s="56"/>
      <c r="DF12" s="56"/>
      <c r="DG12" s="56"/>
      <c r="DH12" s="56"/>
      <c r="DI12" s="56"/>
      <c r="DJ12" s="56"/>
      <c r="DK12" s="56"/>
      <c r="DL12" s="56"/>
      <c r="DM12" s="56"/>
      <c r="DN12" s="56"/>
      <c r="DO12" s="56"/>
      <c r="DP12" s="56"/>
      <c r="DQ12" s="56"/>
      <c r="DR12" s="56"/>
      <c r="DS12" s="56"/>
      <c r="DT12" s="56"/>
      <c r="DU12" s="56"/>
      <c r="DV12" s="56"/>
      <c r="DW12" s="56"/>
      <c r="DX12" s="56"/>
      <c r="DY12" s="56"/>
      <c r="DZ12" s="56"/>
      <c r="EA12" s="56"/>
    </row>
    <row r="13" spans="1:131" s="57" customFormat="1" ht="11.25">
      <c r="A13" s="76">
        <v>7</v>
      </c>
      <c r="B13" s="58"/>
      <c r="C13" s="90" t="s">
        <v>496</v>
      </c>
      <c r="D13" s="18"/>
      <c r="E13" s="18"/>
      <c r="F13" s="18"/>
      <c r="G13" s="18"/>
      <c r="H13" s="18"/>
      <c r="I13" s="18"/>
      <c r="J13" s="18" t="s">
        <v>140</v>
      </c>
      <c r="K13" s="68"/>
      <c r="L13" s="65"/>
      <c r="M13" s="44" t="s">
        <v>498</v>
      </c>
      <c r="N13" s="43"/>
      <c r="O13" s="62" t="s">
        <v>496</v>
      </c>
      <c r="P13" s="81">
        <v>42118</v>
      </c>
      <c r="Q13" s="46" t="s">
        <v>59</v>
      </c>
      <c r="R13" s="41">
        <v>108</v>
      </c>
      <c r="S13" s="41"/>
      <c r="T13" s="41"/>
      <c r="U13" s="124">
        <v>108</v>
      </c>
      <c r="V13" s="124">
        <v>108</v>
      </c>
      <c r="W13" s="159">
        <f>U13-V13</f>
        <v>0</v>
      </c>
      <c r="X13" s="160"/>
      <c r="Y13" s="161" t="e">
        <f>AH13/X13</f>
        <v>#DIV/0!</v>
      </c>
      <c r="Z13" s="59">
        <v>2</v>
      </c>
      <c r="AA13" s="63">
        <v>70571.5</v>
      </c>
      <c r="AB13" s="64">
        <v>5799</v>
      </c>
      <c r="AC13" s="63">
        <v>60640.6</v>
      </c>
      <c r="AD13" s="64">
        <v>5047</v>
      </c>
      <c r="AE13" s="63">
        <v>63920</v>
      </c>
      <c r="AF13" s="64">
        <v>5231</v>
      </c>
      <c r="AG13" s="88">
        <f t="shared" si="0"/>
        <v>195132.1</v>
      </c>
      <c r="AH13" s="89">
        <f t="shared" si="1"/>
        <v>16077</v>
      </c>
      <c r="AI13" s="97">
        <f t="shared" si="2"/>
        <v>148.86111111111111</v>
      </c>
      <c r="AJ13" s="98">
        <f t="shared" si="3"/>
        <v>12.137345275859925</v>
      </c>
      <c r="AK13" s="50">
        <v>271281.6</v>
      </c>
      <c r="AL13" s="51">
        <v>23096</v>
      </c>
      <c r="AM13" s="95">
        <f>IF(AK13&lt;&gt;0,-(AK13-AG13)/AK13,"")</f>
        <v>-0.2807027826435703</v>
      </c>
      <c r="AN13" s="95">
        <f>IF(AL13&lt;&gt;0,-(AL13-AH13)/AL13,"")</f>
        <v>-0.3039054381711119</v>
      </c>
      <c r="AO13" s="52">
        <f>AQ13-AG13</f>
        <v>275403.6</v>
      </c>
      <c r="AP13" s="53">
        <f>AR13-AH13</f>
        <v>26868</v>
      </c>
      <c r="AQ13" s="84">
        <v>470535.7</v>
      </c>
      <c r="AR13" s="85">
        <v>42945</v>
      </c>
      <c r="AS13" s="95">
        <f>AH13*1/AR13</f>
        <v>0.37436255675864477</v>
      </c>
      <c r="AT13" s="95">
        <f>AP13*1/AR13</f>
        <v>0.6256374432413552</v>
      </c>
      <c r="AU13" s="97">
        <f>AR13/U13</f>
        <v>397.6388888888889</v>
      </c>
      <c r="AV13" s="98">
        <f>AQ13/AR13</f>
        <v>10.956705087903131</v>
      </c>
      <c r="AW13" s="63">
        <v>470535.7</v>
      </c>
      <c r="AX13" s="64">
        <v>42945</v>
      </c>
      <c r="AY13" s="95">
        <f>IF(AW13&lt;&gt;0,-(AW13-AQ13)/AW13,"")</f>
        <v>0</v>
      </c>
      <c r="AZ13" s="95">
        <f>IF(AX13&lt;&gt;0,-(AX13-AR13)/AX13,"")</f>
        <v>0</v>
      </c>
      <c r="BA13" s="63">
        <v>665735.8</v>
      </c>
      <c r="BB13" s="64">
        <v>59060</v>
      </c>
      <c r="BC13" s="96">
        <f t="shared" si="4"/>
        <v>11.272194378598037</v>
      </c>
      <c r="BD13" s="174">
        <v>42125</v>
      </c>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row>
    <row r="14" spans="1:131" s="57" customFormat="1" ht="11.25">
      <c r="A14" s="76">
        <v>8</v>
      </c>
      <c r="B14" s="78" t="s">
        <v>185</v>
      </c>
      <c r="C14" s="90" t="s">
        <v>505</v>
      </c>
      <c r="D14" s="18"/>
      <c r="E14" s="18"/>
      <c r="F14" s="18"/>
      <c r="G14" s="18"/>
      <c r="H14" s="18"/>
      <c r="I14" s="18"/>
      <c r="J14" s="18" t="s">
        <v>140</v>
      </c>
      <c r="K14" s="68"/>
      <c r="L14" s="65"/>
      <c r="M14" s="44" t="s">
        <v>506</v>
      </c>
      <c r="N14" s="43"/>
      <c r="O14" s="62" t="s">
        <v>505</v>
      </c>
      <c r="P14" s="81">
        <v>42125</v>
      </c>
      <c r="Q14" s="46" t="s">
        <v>327</v>
      </c>
      <c r="R14" s="41">
        <v>143</v>
      </c>
      <c r="S14" s="41"/>
      <c r="T14" s="41"/>
      <c r="U14" s="124">
        <v>143</v>
      </c>
      <c r="V14" s="124" t="s">
        <v>426</v>
      </c>
      <c r="W14" s="159" t="s">
        <v>426</v>
      </c>
      <c r="X14" s="160"/>
      <c r="Y14" s="161"/>
      <c r="Z14" s="59">
        <v>1</v>
      </c>
      <c r="AA14" s="63">
        <v>61545</v>
      </c>
      <c r="AB14" s="64">
        <v>6238</v>
      </c>
      <c r="AC14" s="63">
        <v>47663</v>
      </c>
      <c r="AD14" s="64">
        <v>4722</v>
      </c>
      <c r="AE14" s="63">
        <v>63087</v>
      </c>
      <c r="AF14" s="64">
        <v>6112</v>
      </c>
      <c r="AG14" s="88">
        <f t="shared" si="0"/>
        <v>172295</v>
      </c>
      <c r="AH14" s="89">
        <f t="shared" si="1"/>
        <v>17072</v>
      </c>
      <c r="AI14" s="97">
        <f t="shared" si="2"/>
        <v>119.38461538461539</v>
      </c>
      <c r="AJ14" s="98">
        <f t="shared" si="3"/>
        <v>10.092256326148078</v>
      </c>
      <c r="AK14" s="50"/>
      <c r="AL14" s="51"/>
      <c r="AM14" s="95"/>
      <c r="AN14" s="95"/>
      <c r="AO14" s="52"/>
      <c r="AP14" s="53"/>
      <c r="AQ14" s="84"/>
      <c r="AR14" s="85"/>
      <c r="AS14" s="95"/>
      <c r="AT14" s="95"/>
      <c r="AU14" s="97"/>
      <c r="AV14" s="98"/>
      <c r="AW14" s="63"/>
      <c r="AX14" s="64"/>
      <c r="AY14" s="95"/>
      <c r="AZ14" s="95"/>
      <c r="BA14" s="63">
        <v>172294.8</v>
      </c>
      <c r="BB14" s="64">
        <v>17072</v>
      </c>
      <c r="BC14" s="96">
        <f t="shared" si="4"/>
        <v>10.092244611059044</v>
      </c>
      <c r="BD14" s="174">
        <v>42125</v>
      </c>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56"/>
      <c r="DV14" s="56"/>
      <c r="DW14" s="56"/>
      <c r="DX14" s="56"/>
      <c r="DY14" s="56"/>
      <c r="DZ14" s="56"/>
      <c r="EA14" s="56"/>
    </row>
    <row r="15" spans="1:131" s="57" customFormat="1" ht="11.25">
      <c r="A15" s="76">
        <v>9</v>
      </c>
      <c r="B15" s="58"/>
      <c r="C15" s="90" t="s">
        <v>497</v>
      </c>
      <c r="D15" s="18"/>
      <c r="E15" s="18"/>
      <c r="F15" s="18"/>
      <c r="G15" s="18"/>
      <c r="H15" s="18"/>
      <c r="I15" s="18"/>
      <c r="J15" s="18" t="s">
        <v>140</v>
      </c>
      <c r="K15" s="68"/>
      <c r="L15" s="65"/>
      <c r="M15" s="44" t="s">
        <v>499</v>
      </c>
      <c r="N15" s="43"/>
      <c r="O15" s="62" t="s">
        <v>497</v>
      </c>
      <c r="P15" s="81">
        <v>42118</v>
      </c>
      <c r="Q15" s="46" t="s">
        <v>59</v>
      </c>
      <c r="R15" s="41">
        <v>206</v>
      </c>
      <c r="S15" s="41"/>
      <c r="T15" s="41"/>
      <c r="U15" s="124">
        <v>168</v>
      </c>
      <c r="V15" s="124">
        <v>206</v>
      </c>
      <c r="W15" s="159">
        <f>U15-V15</f>
        <v>-38</v>
      </c>
      <c r="X15" s="160"/>
      <c r="Y15" s="161" t="e">
        <f>AH15/X15</f>
        <v>#DIV/0!</v>
      </c>
      <c r="Z15" s="59">
        <v>2</v>
      </c>
      <c r="AA15" s="63">
        <v>60833.5</v>
      </c>
      <c r="AB15" s="64">
        <v>5990</v>
      </c>
      <c r="AC15" s="63">
        <v>49718</v>
      </c>
      <c r="AD15" s="64">
        <v>4848</v>
      </c>
      <c r="AE15" s="63">
        <v>58393.56</v>
      </c>
      <c r="AF15" s="64">
        <v>5629</v>
      </c>
      <c r="AG15" s="88">
        <f t="shared" si="0"/>
        <v>168945.06</v>
      </c>
      <c r="AH15" s="89">
        <f t="shared" si="1"/>
        <v>16467</v>
      </c>
      <c r="AI15" s="97">
        <f t="shared" si="2"/>
        <v>98.01785714285714</v>
      </c>
      <c r="AJ15" s="98">
        <f t="shared" si="3"/>
        <v>10.259613773000547</v>
      </c>
      <c r="AK15" s="50">
        <v>261446.62</v>
      </c>
      <c r="AL15" s="51">
        <v>25068</v>
      </c>
      <c r="AM15" s="95">
        <f aca="true" t="shared" si="5" ref="AM15:AN17">IF(AK15&lt;&gt;0,-(AK15-AG15)/AK15,"")</f>
        <v>-0.3538066776307913</v>
      </c>
      <c r="AN15" s="95">
        <f t="shared" si="5"/>
        <v>-0.34310674964097654</v>
      </c>
      <c r="AO15" s="52">
        <f aca="true" t="shared" si="6" ref="AO15:AP17">AQ15-AG15</f>
        <v>283367.07</v>
      </c>
      <c r="AP15" s="53">
        <f t="shared" si="6"/>
        <v>29376</v>
      </c>
      <c r="AQ15" s="84">
        <v>452312.13</v>
      </c>
      <c r="AR15" s="85">
        <v>45843</v>
      </c>
      <c r="AS15" s="95">
        <f>AH15*1/AR15</f>
        <v>0.35920424056017275</v>
      </c>
      <c r="AT15" s="95">
        <f>AP15*1/AR15</f>
        <v>0.6407957594398273</v>
      </c>
      <c r="AU15" s="97">
        <f>AR15/U15</f>
        <v>272.875</v>
      </c>
      <c r="AV15" s="98">
        <f>AQ15/AR15</f>
        <v>9.866547346377855</v>
      </c>
      <c r="AW15" s="63">
        <v>452312.13</v>
      </c>
      <c r="AX15" s="64">
        <v>45843</v>
      </c>
      <c r="AY15" s="95">
        <f aca="true" t="shared" si="7" ref="AY15:AZ17">IF(AW15&lt;&gt;0,-(AW15-AQ15)/AW15,"")</f>
        <v>0</v>
      </c>
      <c r="AZ15" s="95">
        <f t="shared" si="7"/>
        <v>0</v>
      </c>
      <c r="BA15" s="63">
        <v>621257.19</v>
      </c>
      <c r="BB15" s="64">
        <v>62310</v>
      </c>
      <c r="BC15" s="96">
        <f t="shared" si="4"/>
        <v>9.970425132402502</v>
      </c>
      <c r="BD15" s="174">
        <v>42125</v>
      </c>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56"/>
      <c r="DV15" s="56"/>
      <c r="DW15" s="56"/>
      <c r="DX15" s="56"/>
      <c r="DY15" s="56"/>
      <c r="DZ15" s="56"/>
      <c r="EA15" s="56"/>
    </row>
    <row r="16" spans="1:131" s="57" customFormat="1" ht="11.25">
      <c r="A16" s="76">
        <v>10</v>
      </c>
      <c r="B16" s="58"/>
      <c r="C16" s="90" t="s">
        <v>457</v>
      </c>
      <c r="D16" s="18"/>
      <c r="E16" s="18" t="s">
        <v>140</v>
      </c>
      <c r="F16" s="18"/>
      <c r="G16" s="18"/>
      <c r="H16" s="18"/>
      <c r="I16" s="18" t="s">
        <v>140</v>
      </c>
      <c r="J16" s="18"/>
      <c r="K16" s="68"/>
      <c r="L16" s="65"/>
      <c r="M16" s="44" t="s">
        <v>459</v>
      </c>
      <c r="N16" s="43" t="s">
        <v>343</v>
      </c>
      <c r="O16" s="212" t="s">
        <v>458</v>
      </c>
      <c r="P16" s="81">
        <v>42111</v>
      </c>
      <c r="Q16" s="46" t="s">
        <v>16</v>
      </c>
      <c r="R16" s="41">
        <v>218</v>
      </c>
      <c r="S16" s="41"/>
      <c r="T16" s="41"/>
      <c r="U16" s="124">
        <v>124</v>
      </c>
      <c r="V16" s="124">
        <v>194</v>
      </c>
      <c r="W16" s="159">
        <f>U16-V16</f>
        <v>-70</v>
      </c>
      <c r="X16" s="160"/>
      <c r="Y16" s="161"/>
      <c r="Z16" s="59">
        <v>3</v>
      </c>
      <c r="AA16" s="63">
        <v>46248.5</v>
      </c>
      <c r="AB16" s="64">
        <v>3969</v>
      </c>
      <c r="AC16" s="63">
        <v>39361.5</v>
      </c>
      <c r="AD16" s="64">
        <v>3299</v>
      </c>
      <c r="AE16" s="63">
        <v>41421.5</v>
      </c>
      <c r="AF16" s="64">
        <v>3512</v>
      </c>
      <c r="AG16" s="210">
        <f t="shared" si="0"/>
        <v>127031.5</v>
      </c>
      <c r="AH16" s="211">
        <f t="shared" si="1"/>
        <v>10780</v>
      </c>
      <c r="AI16" s="97">
        <f t="shared" si="2"/>
        <v>86.93548387096774</v>
      </c>
      <c r="AJ16" s="98">
        <f t="shared" si="3"/>
        <v>11.783998144712431</v>
      </c>
      <c r="AK16" s="50">
        <v>255812.12</v>
      </c>
      <c r="AL16" s="51">
        <v>23562</v>
      </c>
      <c r="AM16" s="95">
        <f t="shared" si="5"/>
        <v>-0.503418759048633</v>
      </c>
      <c r="AN16" s="95">
        <f t="shared" si="5"/>
        <v>-0.5424836601307189</v>
      </c>
      <c r="AO16" s="52">
        <f t="shared" si="6"/>
        <v>256840.27999999997</v>
      </c>
      <c r="AP16" s="53">
        <f t="shared" si="6"/>
        <v>26879</v>
      </c>
      <c r="AQ16" s="84">
        <v>383871.77999999997</v>
      </c>
      <c r="AR16" s="85">
        <v>37659</v>
      </c>
      <c r="AS16" s="95">
        <f>AH16*1/AR16</f>
        <v>0.28625295414110835</v>
      </c>
      <c r="AT16" s="95">
        <f>AP16*1/AR16</f>
        <v>0.7137470458588916</v>
      </c>
      <c r="AU16" s="97">
        <f>AR16/U16</f>
        <v>303.7016129032258</v>
      </c>
      <c r="AV16" s="98">
        <f>AQ16/AR16</f>
        <v>10.193360949573806</v>
      </c>
      <c r="AW16" s="63">
        <v>383871.77999999997</v>
      </c>
      <c r="AX16" s="64">
        <v>37659</v>
      </c>
      <c r="AY16" s="95">
        <f t="shared" si="7"/>
        <v>0</v>
      </c>
      <c r="AZ16" s="95">
        <f t="shared" si="7"/>
        <v>0</v>
      </c>
      <c r="BA16" s="63">
        <v>1336325.2</v>
      </c>
      <c r="BB16" s="64">
        <v>128669</v>
      </c>
      <c r="BC16" s="96">
        <f t="shared" si="4"/>
        <v>10.385758807482766</v>
      </c>
      <c r="BD16" s="174">
        <v>42125</v>
      </c>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56"/>
      <c r="DV16" s="56"/>
      <c r="DW16" s="56"/>
      <c r="DX16" s="56"/>
      <c r="DY16" s="56"/>
      <c r="DZ16" s="56"/>
      <c r="EA16" s="56"/>
    </row>
    <row r="17" spans="1:131" s="57" customFormat="1" ht="11.25">
      <c r="A17" s="76">
        <v>11</v>
      </c>
      <c r="B17" s="58"/>
      <c r="C17" s="90" t="s">
        <v>456</v>
      </c>
      <c r="D17" s="18"/>
      <c r="E17" s="18"/>
      <c r="F17" s="18"/>
      <c r="G17" s="18"/>
      <c r="H17" s="18"/>
      <c r="I17" s="18"/>
      <c r="J17" s="18" t="s">
        <v>140</v>
      </c>
      <c r="K17" s="68"/>
      <c r="L17" s="65"/>
      <c r="M17" s="44" t="s">
        <v>228</v>
      </c>
      <c r="N17" s="43"/>
      <c r="O17" s="212" t="s">
        <v>456</v>
      </c>
      <c r="P17" s="81">
        <v>42111</v>
      </c>
      <c r="Q17" s="46" t="s">
        <v>26</v>
      </c>
      <c r="R17" s="41">
        <v>134</v>
      </c>
      <c r="S17" s="41"/>
      <c r="T17" s="41"/>
      <c r="U17" s="124">
        <v>56</v>
      </c>
      <c r="V17" s="124">
        <v>112</v>
      </c>
      <c r="W17" s="159">
        <f>U17-V17</f>
        <v>-56</v>
      </c>
      <c r="X17" s="160"/>
      <c r="Y17" s="161" t="e">
        <f>AH17/X17</f>
        <v>#DIV/0!</v>
      </c>
      <c r="Z17" s="59">
        <v>3</v>
      </c>
      <c r="AA17" s="63">
        <v>39461.5</v>
      </c>
      <c r="AB17" s="64">
        <v>3505</v>
      </c>
      <c r="AC17" s="63">
        <v>31764.5</v>
      </c>
      <c r="AD17" s="64">
        <v>2818</v>
      </c>
      <c r="AE17" s="63">
        <v>37259</v>
      </c>
      <c r="AF17" s="64">
        <v>3131</v>
      </c>
      <c r="AG17" s="88">
        <f t="shared" si="0"/>
        <v>108485</v>
      </c>
      <c r="AH17" s="89">
        <f t="shared" si="1"/>
        <v>9454</v>
      </c>
      <c r="AI17" s="97">
        <f t="shared" si="2"/>
        <v>168.82142857142858</v>
      </c>
      <c r="AJ17" s="98">
        <f t="shared" si="3"/>
        <v>11.475037021366617</v>
      </c>
      <c r="AK17" s="50">
        <v>221454.74</v>
      </c>
      <c r="AL17" s="51">
        <v>20033</v>
      </c>
      <c r="AM17" s="95">
        <f t="shared" si="5"/>
        <v>-0.5101256356039161</v>
      </c>
      <c r="AN17" s="95">
        <f t="shared" si="5"/>
        <v>-0.5280786701941796</v>
      </c>
      <c r="AO17" s="52">
        <f t="shared" si="6"/>
        <v>249594.72000000003</v>
      </c>
      <c r="AP17" s="53">
        <f t="shared" si="6"/>
        <v>24393</v>
      </c>
      <c r="AQ17" s="84">
        <v>358079.72000000003</v>
      </c>
      <c r="AR17" s="85">
        <v>33847</v>
      </c>
      <c r="AS17" s="95">
        <f>AH17*1/AR17</f>
        <v>0.27931574437911777</v>
      </c>
      <c r="AT17" s="95">
        <f>AP17*1/AR17</f>
        <v>0.7206842556208822</v>
      </c>
      <c r="AU17" s="97">
        <f>AR17/U17</f>
        <v>604.4107142857143</v>
      </c>
      <c r="AV17" s="98">
        <f>AQ17/AR17</f>
        <v>10.579363606818921</v>
      </c>
      <c r="AW17" s="63">
        <v>358079.72000000003</v>
      </c>
      <c r="AX17" s="64">
        <v>33847</v>
      </c>
      <c r="AY17" s="95">
        <f t="shared" si="7"/>
        <v>0</v>
      </c>
      <c r="AZ17" s="95">
        <f t="shared" si="7"/>
        <v>0</v>
      </c>
      <c r="BA17" s="63">
        <v>1079628.05</v>
      </c>
      <c r="BB17" s="64">
        <v>100391</v>
      </c>
      <c r="BC17" s="96">
        <f t="shared" si="4"/>
        <v>10.754231455010908</v>
      </c>
      <c r="BD17" s="174">
        <v>42125</v>
      </c>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56"/>
      <c r="DJ17" s="56"/>
      <c r="DK17" s="56"/>
      <c r="DL17" s="56"/>
      <c r="DM17" s="56"/>
      <c r="DN17" s="56"/>
      <c r="DO17" s="56"/>
      <c r="DP17" s="56"/>
      <c r="DQ17" s="56"/>
      <c r="DR17" s="56"/>
      <c r="DS17" s="56"/>
      <c r="DT17" s="56"/>
      <c r="DU17" s="56"/>
      <c r="DV17" s="56"/>
      <c r="DW17" s="56"/>
      <c r="DX17" s="56"/>
      <c r="DY17" s="56"/>
      <c r="DZ17" s="56"/>
      <c r="EA17" s="56"/>
    </row>
    <row r="18" spans="1:131" s="57" customFormat="1" ht="11.25">
      <c r="A18" s="76">
        <v>12</v>
      </c>
      <c r="B18" s="78" t="s">
        <v>185</v>
      </c>
      <c r="C18" s="90" t="s">
        <v>515</v>
      </c>
      <c r="D18" s="18"/>
      <c r="E18" s="18"/>
      <c r="F18" s="18"/>
      <c r="G18" s="18"/>
      <c r="H18" s="18"/>
      <c r="I18" s="18"/>
      <c r="J18" s="18" t="s">
        <v>140</v>
      </c>
      <c r="K18" s="68"/>
      <c r="L18" s="65"/>
      <c r="M18" s="44" t="s">
        <v>516</v>
      </c>
      <c r="N18" s="43"/>
      <c r="O18" s="62" t="s">
        <v>515</v>
      </c>
      <c r="P18" s="81">
        <v>42125</v>
      </c>
      <c r="Q18" s="46" t="s">
        <v>59</v>
      </c>
      <c r="R18" s="41">
        <v>109</v>
      </c>
      <c r="S18" s="41"/>
      <c r="T18" s="41"/>
      <c r="U18" s="124">
        <v>109</v>
      </c>
      <c r="V18" s="124" t="s">
        <v>426</v>
      </c>
      <c r="W18" s="159" t="s">
        <v>426</v>
      </c>
      <c r="X18" s="160"/>
      <c r="Y18" s="161"/>
      <c r="Z18" s="59">
        <v>1</v>
      </c>
      <c r="AA18" s="63">
        <v>27888</v>
      </c>
      <c r="AB18" s="64">
        <v>2399</v>
      </c>
      <c r="AC18" s="63">
        <v>25164.06</v>
      </c>
      <c r="AD18" s="64">
        <v>2115</v>
      </c>
      <c r="AE18" s="63">
        <v>27474.36</v>
      </c>
      <c r="AF18" s="64">
        <v>2330</v>
      </c>
      <c r="AG18" s="88">
        <f t="shared" si="0"/>
        <v>80526.42</v>
      </c>
      <c r="AH18" s="89">
        <f t="shared" si="1"/>
        <v>6844</v>
      </c>
      <c r="AI18" s="97">
        <f t="shared" si="2"/>
        <v>62.788990825688074</v>
      </c>
      <c r="AJ18" s="98">
        <f t="shared" si="3"/>
        <v>11.765987726475744</v>
      </c>
      <c r="AK18" s="50"/>
      <c r="AL18" s="51"/>
      <c r="AM18" s="95"/>
      <c r="AN18" s="95"/>
      <c r="AO18" s="52"/>
      <c r="AP18" s="53"/>
      <c r="AQ18" s="84"/>
      <c r="AR18" s="85"/>
      <c r="AS18" s="95"/>
      <c r="AT18" s="95"/>
      <c r="AU18" s="97"/>
      <c r="AV18" s="98"/>
      <c r="AW18" s="63"/>
      <c r="AX18" s="64"/>
      <c r="AY18" s="95"/>
      <c r="AZ18" s="95"/>
      <c r="BA18" s="63">
        <v>80526.42</v>
      </c>
      <c r="BB18" s="64">
        <v>6844</v>
      </c>
      <c r="BC18" s="96">
        <f t="shared" si="4"/>
        <v>11.765987726475744</v>
      </c>
      <c r="BD18" s="174">
        <v>42125</v>
      </c>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56"/>
      <c r="DR18" s="56"/>
      <c r="DS18" s="56"/>
      <c r="DT18" s="56"/>
      <c r="DU18" s="56"/>
      <c r="DV18" s="56"/>
      <c r="DW18" s="56"/>
      <c r="DX18" s="56"/>
      <c r="DY18" s="56"/>
      <c r="DZ18" s="56"/>
      <c r="EA18" s="56"/>
    </row>
    <row r="19" spans="1:131" s="57" customFormat="1" ht="11.25">
      <c r="A19" s="76">
        <v>13</v>
      </c>
      <c r="B19" s="58"/>
      <c r="C19" s="90" t="s">
        <v>455</v>
      </c>
      <c r="D19" s="18"/>
      <c r="E19" s="18"/>
      <c r="F19" s="18"/>
      <c r="G19" s="18"/>
      <c r="H19" s="18"/>
      <c r="I19" s="18"/>
      <c r="J19" s="18" t="s">
        <v>140</v>
      </c>
      <c r="K19" s="68"/>
      <c r="L19" s="65"/>
      <c r="M19" s="44" t="s">
        <v>250</v>
      </c>
      <c r="N19" s="43"/>
      <c r="O19" s="62" t="s">
        <v>455</v>
      </c>
      <c r="P19" s="81">
        <v>42111</v>
      </c>
      <c r="Q19" s="46" t="s">
        <v>20</v>
      </c>
      <c r="R19" s="41">
        <v>195</v>
      </c>
      <c r="S19" s="41"/>
      <c r="T19" s="41"/>
      <c r="U19" s="124">
        <v>61</v>
      </c>
      <c r="V19" s="124">
        <v>182</v>
      </c>
      <c r="W19" s="159">
        <f>U19-V19</f>
        <v>-121</v>
      </c>
      <c r="X19" s="160"/>
      <c r="Y19" s="161" t="e">
        <f>AH19/X19</f>
        <v>#DIV/0!</v>
      </c>
      <c r="Z19" s="59">
        <v>3</v>
      </c>
      <c r="AA19" s="63">
        <v>20410.5</v>
      </c>
      <c r="AB19" s="64">
        <v>1796</v>
      </c>
      <c r="AC19" s="63">
        <v>19021.5</v>
      </c>
      <c r="AD19" s="64">
        <v>1647</v>
      </c>
      <c r="AE19" s="63">
        <v>21461.5</v>
      </c>
      <c r="AF19" s="64">
        <v>1763</v>
      </c>
      <c r="AG19" s="88">
        <f t="shared" si="0"/>
        <v>60893.5</v>
      </c>
      <c r="AH19" s="89">
        <f t="shared" si="1"/>
        <v>5206</v>
      </c>
      <c r="AI19" s="97">
        <f t="shared" si="2"/>
        <v>85.34426229508196</v>
      </c>
      <c r="AJ19" s="98">
        <f t="shared" si="3"/>
        <v>11.696792162888974</v>
      </c>
      <c r="AK19" s="50">
        <v>219630.2</v>
      </c>
      <c r="AL19" s="51">
        <v>20199</v>
      </c>
      <c r="AM19" s="95">
        <f>IF(AK19&lt;&gt;0,-(AK19-AG19)/AK19,"")</f>
        <v>-0.7227453237305252</v>
      </c>
      <c r="AN19" s="95">
        <f>IF(AL19&lt;&gt;0,-(AL19-AH19)/AL19,"")</f>
        <v>-0.7422644685380464</v>
      </c>
      <c r="AO19" s="52">
        <f>AQ19-AG19</f>
        <v>303456.9</v>
      </c>
      <c r="AP19" s="53">
        <f>AR19-AH19</f>
        <v>29981</v>
      </c>
      <c r="AQ19" s="84">
        <v>364350.4</v>
      </c>
      <c r="AR19" s="85">
        <v>35187</v>
      </c>
      <c r="AS19" s="95">
        <f>AH19*1/AR19</f>
        <v>0.14795236877255805</v>
      </c>
      <c r="AT19" s="95">
        <f>AP19*1/AR19</f>
        <v>0.852047631227442</v>
      </c>
      <c r="AU19" s="97">
        <f>AR19/U19</f>
        <v>576.8360655737705</v>
      </c>
      <c r="AV19" s="98">
        <f>AQ19/AR19</f>
        <v>10.35468781083923</v>
      </c>
      <c r="AW19" s="63">
        <v>364350.4</v>
      </c>
      <c r="AX19" s="64">
        <v>35187</v>
      </c>
      <c r="AY19" s="95">
        <f>IF(AW19&lt;&gt;0,-(AW19-AQ19)/AW19,"")</f>
        <v>0</v>
      </c>
      <c r="AZ19" s="95">
        <f>IF(AX19&lt;&gt;0,-(AX19-AR19)/AX19,"")</f>
        <v>0</v>
      </c>
      <c r="BA19" s="63">
        <v>1123814.14</v>
      </c>
      <c r="BB19" s="64">
        <v>107247</v>
      </c>
      <c r="BC19" s="96">
        <f t="shared" si="4"/>
        <v>10.47874663160741</v>
      </c>
      <c r="BD19" s="174">
        <v>42125</v>
      </c>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56"/>
      <c r="DR19" s="56"/>
      <c r="DS19" s="56"/>
      <c r="DT19" s="56"/>
      <c r="DU19" s="56"/>
      <c r="DV19" s="56"/>
      <c r="DW19" s="56"/>
      <c r="DX19" s="56"/>
      <c r="DY19" s="56"/>
      <c r="DZ19" s="56"/>
      <c r="EA19" s="56"/>
    </row>
    <row r="20" spans="1:131" s="57" customFormat="1" ht="11.25">
      <c r="A20" s="76">
        <v>14</v>
      </c>
      <c r="B20" s="58"/>
      <c r="C20" s="90" t="s">
        <v>478</v>
      </c>
      <c r="D20" s="18"/>
      <c r="E20" s="18" t="s">
        <v>140</v>
      </c>
      <c r="F20" s="18" t="s">
        <v>140</v>
      </c>
      <c r="G20" s="18"/>
      <c r="H20" s="18"/>
      <c r="I20" s="18" t="s">
        <v>140</v>
      </c>
      <c r="J20" s="18"/>
      <c r="K20" s="68"/>
      <c r="L20" s="65"/>
      <c r="M20" s="44" t="s">
        <v>232</v>
      </c>
      <c r="N20" s="44" t="s">
        <v>477</v>
      </c>
      <c r="O20" s="62" t="s">
        <v>476</v>
      </c>
      <c r="P20" s="81">
        <v>42117</v>
      </c>
      <c r="Q20" s="46" t="s">
        <v>20</v>
      </c>
      <c r="R20" s="41">
        <v>152</v>
      </c>
      <c r="S20" s="41"/>
      <c r="T20" s="41"/>
      <c r="U20" s="124">
        <v>96</v>
      </c>
      <c r="V20" s="124">
        <v>152</v>
      </c>
      <c r="W20" s="159">
        <f>U20-V20</f>
        <v>-56</v>
      </c>
      <c r="X20" s="160"/>
      <c r="Y20" s="161" t="e">
        <f>AH20/X20</f>
        <v>#DIV/0!</v>
      </c>
      <c r="Z20" s="59">
        <v>3</v>
      </c>
      <c r="AA20" s="63">
        <v>20434</v>
      </c>
      <c r="AB20" s="64">
        <v>1717</v>
      </c>
      <c r="AC20" s="63">
        <v>16890.6</v>
      </c>
      <c r="AD20" s="64">
        <v>1399</v>
      </c>
      <c r="AE20" s="63">
        <v>18372.4</v>
      </c>
      <c r="AF20" s="64">
        <v>1466</v>
      </c>
      <c r="AG20" s="88">
        <f t="shared" si="0"/>
        <v>55697</v>
      </c>
      <c r="AH20" s="89">
        <f t="shared" si="1"/>
        <v>4582</v>
      </c>
      <c r="AI20" s="97">
        <f t="shared" si="2"/>
        <v>47.729166666666664</v>
      </c>
      <c r="AJ20" s="98">
        <f t="shared" si="3"/>
        <v>12.155608904408556</v>
      </c>
      <c r="AK20" s="50">
        <v>210355.2</v>
      </c>
      <c r="AL20" s="51">
        <v>17893</v>
      </c>
      <c r="AM20" s="95">
        <f>IF(AK20&lt;&gt;0,-(AK20-AG20)/AK20,"")</f>
        <v>-0.7352240400997931</v>
      </c>
      <c r="AN20" s="95">
        <f>IF(AL20&lt;&gt;0,-(AL20-AH20)/AL20,"")</f>
        <v>-0.7439222042139384</v>
      </c>
      <c r="AO20" s="52">
        <f>AQ20-AG20</f>
        <v>254822.5</v>
      </c>
      <c r="AP20" s="53">
        <f>AR20-AH20</f>
        <v>22648</v>
      </c>
      <c r="AQ20" s="84">
        <v>310519.5</v>
      </c>
      <c r="AR20" s="85">
        <v>27230</v>
      </c>
      <c r="AS20" s="95">
        <f>AH20*1/AR20</f>
        <v>0.16827029012118985</v>
      </c>
      <c r="AT20" s="95">
        <f>AP20*1/AR20</f>
        <v>0.8317297098788101</v>
      </c>
      <c r="AU20" s="97">
        <f>AR20/U20</f>
        <v>283.6458333333333</v>
      </c>
      <c r="AV20" s="98">
        <f>AQ20/AR20</f>
        <v>11.403580609621741</v>
      </c>
      <c r="AW20" s="63">
        <v>310519.5</v>
      </c>
      <c r="AX20" s="64">
        <v>27230</v>
      </c>
      <c r="AY20" s="95">
        <f>IF(AW20&lt;&gt;0,-(AW20-AQ20)/AW20,"")</f>
        <v>0</v>
      </c>
      <c r="AZ20" s="95">
        <f>IF(AX20&lt;&gt;0,-(AX20-AR20)/AX20,"")</f>
        <v>0</v>
      </c>
      <c r="BA20" s="63">
        <v>572594.15</v>
      </c>
      <c r="BB20" s="64">
        <v>49838</v>
      </c>
      <c r="BC20" s="96">
        <f t="shared" si="4"/>
        <v>11.489107708977086</v>
      </c>
      <c r="BD20" s="174">
        <v>42125</v>
      </c>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56"/>
      <c r="DR20" s="56"/>
      <c r="DS20" s="56"/>
      <c r="DT20" s="56"/>
      <c r="DU20" s="56"/>
      <c r="DV20" s="56"/>
      <c r="DW20" s="56"/>
      <c r="DX20" s="56"/>
      <c r="DY20" s="56"/>
      <c r="DZ20" s="56"/>
      <c r="EA20" s="56"/>
    </row>
    <row r="21" spans="1:131" s="57" customFormat="1" ht="11.25">
      <c r="A21" s="76">
        <v>15</v>
      </c>
      <c r="B21" s="78" t="s">
        <v>185</v>
      </c>
      <c r="C21" s="92" t="s">
        <v>509</v>
      </c>
      <c r="D21" s="18"/>
      <c r="E21" s="18"/>
      <c r="F21" s="18"/>
      <c r="G21" s="18"/>
      <c r="H21" s="18"/>
      <c r="I21" s="18"/>
      <c r="J21" s="18"/>
      <c r="K21" s="68"/>
      <c r="L21" s="65"/>
      <c r="M21" s="44" t="s">
        <v>510</v>
      </c>
      <c r="N21" s="43" t="s">
        <v>186</v>
      </c>
      <c r="O21" s="62" t="s">
        <v>511</v>
      </c>
      <c r="P21" s="81">
        <v>42125</v>
      </c>
      <c r="Q21" s="46" t="s">
        <v>17</v>
      </c>
      <c r="R21" s="41">
        <v>13</v>
      </c>
      <c r="S21" s="41"/>
      <c r="T21" s="41"/>
      <c r="U21" s="124">
        <v>35</v>
      </c>
      <c r="V21" s="124" t="s">
        <v>426</v>
      </c>
      <c r="W21" s="159" t="s">
        <v>426</v>
      </c>
      <c r="X21" s="160"/>
      <c r="Y21" s="161"/>
      <c r="Z21" s="59">
        <v>1</v>
      </c>
      <c r="AA21" s="63">
        <v>17295</v>
      </c>
      <c r="AB21" s="64">
        <v>1262</v>
      </c>
      <c r="AC21" s="63">
        <v>14749.5</v>
      </c>
      <c r="AD21" s="64">
        <v>1060</v>
      </c>
      <c r="AE21" s="63">
        <v>16849.3</v>
      </c>
      <c r="AF21" s="64">
        <v>1200</v>
      </c>
      <c r="AG21" s="88">
        <f t="shared" si="0"/>
        <v>48893.8</v>
      </c>
      <c r="AH21" s="89">
        <f t="shared" si="1"/>
        <v>3522</v>
      </c>
      <c r="AI21" s="97">
        <f t="shared" si="2"/>
        <v>100.62857142857143</v>
      </c>
      <c r="AJ21" s="98">
        <f t="shared" si="3"/>
        <v>13.882396365701307</v>
      </c>
      <c r="AK21" s="50"/>
      <c r="AL21" s="51"/>
      <c r="AM21" s="95"/>
      <c r="AN21" s="95"/>
      <c r="AO21" s="52"/>
      <c r="AP21" s="53"/>
      <c r="AQ21" s="84"/>
      <c r="AR21" s="85"/>
      <c r="AS21" s="95"/>
      <c r="AT21" s="95"/>
      <c r="AU21" s="97"/>
      <c r="AV21" s="98"/>
      <c r="AW21" s="63"/>
      <c r="AX21" s="64"/>
      <c r="AY21" s="95"/>
      <c r="AZ21" s="95"/>
      <c r="BA21" s="63">
        <v>48893.8</v>
      </c>
      <c r="BB21" s="64">
        <v>3522</v>
      </c>
      <c r="BC21" s="96">
        <f t="shared" si="4"/>
        <v>13.882396365701307</v>
      </c>
      <c r="BD21" s="174">
        <v>42125</v>
      </c>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56"/>
      <c r="DP21" s="56"/>
      <c r="DQ21" s="56"/>
      <c r="DR21" s="56"/>
      <c r="DS21" s="56"/>
      <c r="DT21" s="56"/>
      <c r="DU21" s="56"/>
      <c r="DV21" s="56"/>
      <c r="DW21" s="56"/>
      <c r="DX21" s="56"/>
      <c r="DY21" s="56"/>
      <c r="DZ21" s="56"/>
      <c r="EA21" s="56"/>
    </row>
    <row r="22" spans="1:131" s="57" customFormat="1" ht="11.25">
      <c r="A22" s="76">
        <v>16</v>
      </c>
      <c r="B22" s="58"/>
      <c r="C22" s="92" t="s">
        <v>486</v>
      </c>
      <c r="D22" s="18"/>
      <c r="E22" s="18"/>
      <c r="F22" s="18"/>
      <c r="G22" s="18"/>
      <c r="H22" s="18"/>
      <c r="I22" s="18"/>
      <c r="J22" s="18"/>
      <c r="K22" s="68"/>
      <c r="L22" s="65"/>
      <c r="M22" s="44" t="s">
        <v>487</v>
      </c>
      <c r="N22" s="43" t="s">
        <v>17</v>
      </c>
      <c r="O22" s="62" t="s">
        <v>488</v>
      </c>
      <c r="P22" s="81">
        <v>42118</v>
      </c>
      <c r="Q22" s="46" t="s">
        <v>17</v>
      </c>
      <c r="R22" s="41">
        <v>13</v>
      </c>
      <c r="S22" s="41"/>
      <c r="T22" s="41"/>
      <c r="U22" s="124">
        <v>24</v>
      </c>
      <c r="V22" s="124">
        <v>40</v>
      </c>
      <c r="W22" s="159">
        <f aca="true" t="shared" si="8" ref="W22:W34">U22-V22</f>
        <v>-16</v>
      </c>
      <c r="X22" s="160"/>
      <c r="Y22" s="161" t="e">
        <f>AH22/X22</f>
        <v>#DIV/0!</v>
      </c>
      <c r="Z22" s="59">
        <v>2</v>
      </c>
      <c r="AA22" s="63">
        <v>13103.5</v>
      </c>
      <c r="AB22" s="64">
        <v>873</v>
      </c>
      <c r="AC22" s="63">
        <v>11622.5</v>
      </c>
      <c r="AD22" s="64">
        <v>760</v>
      </c>
      <c r="AE22" s="63">
        <v>10850</v>
      </c>
      <c r="AF22" s="64">
        <v>743</v>
      </c>
      <c r="AG22" s="88">
        <f t="shared" si="0"/>
        <v>35576</v>
      </c>
      <c r="AH22" s="89">
        <f t="shared" si="1"/>
        <v>2376</v>
      </c>
      <c r="AI22" s="97">
        <f t="shared" si="2"/>
        <v>99</v>
      </c>
      <c r="AJ22" s="98">
        <f t="shared" si="3"/>
        <v>14.973063973063972</v>
      </c>
      <c r="AK22" s="50">
        <v>77870.5</v>
      </c>
      <c r="AL22" s="51">
        <v>5827</v>
      </c>
      <c r="AM22" s="95">
        <f aca="true" t="shared" si="9" ref="AM22:AM34">IF(AK22&lt;&gt;0,-(AK22-AG22)/AK22,"")</f>
        <v>-0.5431389293763363</v>
      </c>
      <c r="AN22" s="95">
        <f aca="true" t="shared" si="10" ref="AN22:AN34">IF(AL22&lt;&gt;0,-(AL22-AH22)/AL22,"")</f>
        <v>-0.5922430066929809</v>
      </c>
      <c r="AO22" s="52">
        <v>241908.75</v>
      </c>
      <c r="AP22" s="53">
        <v>24023</v>
      </c>
      <c r="AQ22" s="84">
        <v>119411.90000000001</v>
      </c>
      <c r="AR22" s="85">
        <v>9544</v>
      </c>
      <c r="AS22" s="95">
        <f aca="true" t="shared" si="11" ref="AS22:AS34">AH22*1/AR22</f>
        <v>0.24895222129086336</v>
      </c>
      <c r="AT22" s="95">
        <f aca="true" t="shared" si="12" ref="AT22:AT34">AP22*1/AR22</f>
        <v>2.517078792958927</v>
      </c>
      <c r="AU22" s="97">
        <f aca="true" t="shared" si="13" ref="AU22:AU34">AR22/U22</f>
        <v>397.6666666666667</v>
      </c>
      <c r="AV22" s="98">
        <f aca="true" t="shared" si="14" ref="AV22:AV34">AQ22/AR22</f>
        <v>12.51172464375524</v>
      </c>
      <c r="AW22" s="63">
        <v>119411.90000000001</v>
      </c>
      <c r="AX22" s="64">
        <v>9544</v>
      </c>
      <c r="AY22" s="95">
        <f aca="true" t="shared" si="15" ref="AY22:AY34">IF(AW22&lt;&gt;0,-(AW22-AQ22)/AW22,"")</f>
        <v>0</v>
      </c>
      <c r="AZ22" s="95">
        <f aca="true" t="shared" si="16" ref="AZ22:AZ34">IF(AX22&lt;&gt;0,-(AX22-AR22)/AX22,"")</f>
        <v>0</v>
      </c>
      <c r="BA22" s="63">
        <v>154987.9</v>
      </c>
      <c r="BB22" s="64">
        <v>11920</v>
      </c>
      <c r="BC22" s="96">
        <f t="shared" si="4"/>
        <v>13.002340604026845</v>
      </c>
      <c r="BD22" s="174">
        <v>42125</v>
      </c>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56"/>
      <c r="DD22" s="56"/>
      <c r="DE22" s="56"/>
      <c r="DF22" s="56"/>
      <c r="DG22" s="56"/>
      <c r="DH22" s="56"/>
      <c r="DI22" s="56"/>
      <c r="DJ22" s="56"/>
      <c r="DK22" s="56"/>
      <c r="DL22" s="56"/>
      <c r="DM22" s="56"/>
      <c r="DN22" s="56"/>
      <c r="DO22" s="56"/>
      <c r="DP22" s="56"/>
      <c r="DQ22" s="56"/>
      <c r="DR22" s="56"/>
      <c r="DS22" s="56"/>
      <c r="DT22" s="56"/>
      <c r="DU22" s="56"/>
      <c r="DV22" s="56"/>
      <c r="DW22" s="56"/>
      <c r="DX22" s="56"/>
      <c r="DY22" s="56"/>
      <c r="DZ22" s="56"/>
      <c r="EA22" s="56"/>
    </row>
    <row r="23" spans="1:131" s="57" customFormat="1" ht="11.25">
      <c r="A23" s="76">
        <v>17</v>
      </c>
      <c r="B23" s="41"/>
      <c r="C23" s="91" t="s">
        <v>422</v>
      </c>
      <c r="D23" s="18"/>
      <c r="E23" s="18" t="s">
        <v>140</v>
      </c>
      <c r="F23" s="18" t="s">
        <v>140</v>
      </c>
      <c r="G23" s="18"/>
      <c r="H23" s="18"/>
      <c r="I23" s="18" t="s">
        <v>140</v>
      </c>
      <c r="J23" s="42"/>
      <c r="K23" s="18" t="s">
        <v>140</v>
      </c>
      <c r="L23" s="59" t="s">
        <v>12</v>
      </c>
      <c r="M23" s="43" t="s">
        <v>2</v>
      </c>
      <c r="N23" s="44" t="s">
        <v>32</v>
      </c>
      <c r="O23" s="45" t="s">
        <v>423</v>
      </c>
      <c r="P23" s="82">
        <v>42090</v>
      </c>
      <c r="Q23" s="46" t="s">
        <v>32</v>
      </c>
      <c r="R23" s="128">
        <v>203</v>
      </c>
      <c r="S23" s="128"/>
      <c r="T23" s="128"/>
      <c r="U23" s="41">
        <v>17</v>
      </c>
      <c r="V23" s="41">
        <v>32</v>
      </c>
      <c r="W23" s="159">
        <f t="shared" si="8"/>
        <v>-15</v>
      </c>
      <c r="X23" s="160"/>
      <c r="Y23" s="161" t="e">
        <f>AH23/X23</f>
        <v>#DIV/0!</v>
      </c>
      <c r="Z23" s="59">
        <v>6</v>
      </c>
      <c r="AA23" s="48">
        <v>12988.5</v>
      </c>
      <c r="AB23" s="49">
        <v>865</v>
      </c>
      <c r="AC23" s="48">
        <v>8344.5</v>
      </c>
      <c r="AD23" s="49">
        <v>610</v>
      </c>
      <c r="AE23" s="48">
        <v>11239.5</v>
      </c>
      <c r="AF23" s="49">
        <v>808</v>
      </c>
      <c r="AG23" s="88">
        <f t="shared" si="0"/>
        <v>32572.5</v>
      </c>
      <c r="AH23" s="89">
        <f t="shared" si="1"/>
        <v>2283</v>
      </c>
      <c r="AI23" s="97">
        <f t="shared" si="2"/>
        <v>134.2941176470588</v>
      </c>
      <c r="AJ23" s="98">
        <f t="shared" si="3"/>
        <v>14.267411300919843</v>
      </c>
      <c r="AK23" s="50">
        <v>63176</v>
      </c>
      <c r="AL23" s="51">
        <v>4690</v>
      </c>
      <c r="AM23" s="95">
        <f t="shared" si="9"/>
        <v>-0.4844165505888312</v>
      </c>
      <c r="AN23" s="95">
        <f t="shared" si="10"/>
        <v>-0.5132196162046908</v>
      </c>
      <c r="AO23" s="52">
        <f aca="true" t="shared" si="17" ref="AO23:AO34">AQ23-AG23</f>
        <v>70407</v>
      </c>
      <c r="AP23" s="53">
        <f aca="true" t="shared" si="18" ref="AP23:AP34">AR23-AH23</f>
        <v>5783</v>
      </c>
      <c r="AQ23" s="84">
        <v>102979.5</v>
      </c>
      <c r="AR23" s="87">
        <v>8066</v>
      </c>
      <c r="AS23" s="95">
        <f t="shared" si="11"/>
        <v>0.28303992065459954</v>
      </c>
      <c r="AT23" s="95">
        <f t="shared" si="12"/>
        <v>0.7169600793454004</v>
      </c>
      <c r="AU23" s="97">
        <f t="shared" si="13"/>
        <v>474.47058823529414</v>
      </c>
      <c r="AV23" s="98">
        <f t="shared" si="14"/>
        <v>12.767108851971237</v>
      </c>
      <c r="AW23" s="54">
        <v>102979.5</v>
      </c>
      <c r="AX23" s="55">
        <v>8066</v>
      </c>
      <c r="AY23" s="95">
        <f t="shared" si="15"/>
        <v>0</v>
      </c>
      <c r="AZ23" s="95">
        <f t="shared" si="16"/>
        <v>0</v>
      </c>
      <c r="BA23" s="54">
        <v>2468089.79</v>
      </c>
      <c r="BB23" s="55">
        <v>197913</v>
      </c>
      <c r="BC23" s="96">
        <f t="shared" si="4"/>
        <v>12.470579446524484</v>
      </c>
      <c r="BD23" s="174">
        <v>42125</v>
      </c>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56"/>
      <c r="DP23" s="56"/>
      <c r="DQ23" s="56"/>
      <c r="DR23" s="56"/>
      <c r="DS23" s="56"/>
      <c r="DT23" s="56"/>
      <c r="DU23" s="56"/>
      <c r="DV23" s="56"/>
      <c r="DW23" s="56"/>
      <c r="DX23" s="56"/>
      <c r="DY23" s="56"/>
      <c r="DZ23" s="56"/>
      <c r="EA23" s="56"/>
    </row>
    <row r="24" spans="1:131" s="57" customFormat="1" ht="11.25">
      <c r="A24" s="76">
        <v>18</v>
      </c>
      <c r="B24" s="58"/>
      <c r="C24" s="90" t="s">
        <v>502</v>
      </c>
      <c r="D24" s="18"/>
      <c r="E24" s="18"/>
      <c r="F24" s="18"/>
      <c r="G24" s="18"/>
      <c r="H24" s="18"/>
      <c r="I24" s="18"/>
      <c r="J24" s="18"/>
      <c r="K24" s="68"/>
      <c r="L24" s="41"/>
      <c r="M24" s="44" t="s">
        <v>463</v>
      </c>
      <c r="N24" s="43" t="s">
        <v>186</v>
      </c>
      <c r="O24" s="62" t="s">
        <v>501</v>
      </c>
      <c r="P24" s="81">
        <v>42118</v>
      </c>
      <c r="Q24" s="46" t="s">
        <v>6</v>
      </c>
      <c r="R24" s="41">
        <v>96</v>
      </c>
      <c r="S24" s="41"/>
      <c r="T24" s="41"/>
      <c r="U24" s="124">
        <v>38</v>
      </c>
      <c r="V24" s="124">
        <v>96</v>
      </c>
      <c r="W24" s="159">
        <f t="shared" si="8"/>
        <v>-58</v>
      </c>
      <c r="X24" s="160"/>
      <c r="Y24" s="161"/>
      <c r="Z24" s="59">
        <v>2</v>
      </c>
      <c r="AA24" s="63">
        <v>10907</v>
      </c>
      <c r="AB24" s="64">
        <v>810</v>
      </c>
      <c r="AC24" s="63">
        <v>9867</v>
      </c>
      <c r="AD24" s="64">
        <v>707</v>
      </c>
      <c r="AE24" s="63">
        <v>11357</v>
      </c>
      <c r="AF24" s="64">
        <v>814</v>
      </c>
      <c r="AG24" s="88">
        <f t="shared" si="0"/>
        <v>32131</v>
      </c>
      <c r="AH24" s="89">
        <f t="shared" si="1"/>
        <v>2331</v>
      </c>
      <c r="AI24" s="97">
        <f t="shared" si="2"/>
        <v>61.3421052631579</v>
      </c>
      <c r="AJ24" s="98">
        <f t="shared" si="3"/>
        <v>13.784212784212784</v>
      </c>
      <c r="AK24" s="50">
        <v>106747</v>
      </c>
      <c r="AL24" s="51">
        <v>8956</v>
      </c>
      <c r="AM24" s="95">
        <f t="shared" si="9"/>
        <v>-0.6989985667044507</v>
      </c>
      <c r="AN24" s="95">
        <f t="shared" si="10"/>
        <v>-0.7397275569450648</v>
      </c>
      <c r="AO24" s="52">
        <f t="shared" si="17"/>
        <v>143155</v>
      </c>
      <c r="AP24" s="53">
        <f t="shared" si="18"/>
        <v>13084</v>
      </c>
      <c r="AQ24" s="84">
        <v>175286</v>
      </c>
      <c r="AR24" s="85">
        <v>15415</v>
      </c>
      <c r="AS24" s="95">
        <f t="shared" si="11"/>
        <v>0.1512163477132663</v>
      </c>
      <c r="AT24" s="95">
        <f t="shared" si="12"/>
        <v>0.8487836522867337</v>
      </c>
      <c r="AU24" s="97">
        <f t="shared" si="13"/>
        <v>405.6578947368421</v>
      </c>
      <c r="AV24" s="98">
        <f t="shared" si="14"/>
        <v>11.371132014271813</v>
      </c>
      <c r="AW24" s="63">
        <v>175286</v>
      </c>
      <c r="AX24" s="64">
        <v>15415</v>
      </c>
      <c r="AY24" s="95">
        <f t="shared" si="15"/>
        <v>0</v>
      </c>
      <c r="AZ24" s="95">
        <f t="shared" si="16"/>
        <v>0</v>
      </c>
      <c r="BA24" s="66">
        <v>207415</v>
      </c>
      <c r="BB24" s="67">
        <v>17746</v>
      </c>
      <c r="BC24" s="96">
        <f t="shared" si="4"/>
        <v>11.687986025019724</v>
      </c>
      <c r="BD24" s="174">
        <v>42125</v>
      </c>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56"/>
      <c r="DP24" s="56"/>
      <c r="DQ24" s="56"/>
      <c r="DR24" s="56"/>
      <c r="DS24" s="56"/>
      <c r="DT24" s="56"/>
      <c r="DU24" s="56"/>
      <c r="DV24" s="56"/>
      <c r="DW24" s="56"/>
      <c r="DX24" s="56"/>
      <c r="DY24" s="56"/>
      <c r="DZ24" s="56"/>
      <c r="EA24" s="56"/>
    </row>
    <row r="25" spans="1:131" s="57" customFormat="1" ht="11.25">
      <c r="A25" s="76">
        <v>19</v>
      </c>
      <c r="B25" s="58"/>
      <c r="C25" s="90" t="s">
        <v>489</v>
      </c>
      <c r="D25" s="18"/>
      <c r="E25" s="18"/>
      <c r="F25" s="18"/>
      <c r="G25" s="18"/>
      <c r="H25" s="18"/>
      <c r="I25" s="18"/>
      <c r="J25" s="18"/>
      <c r="K25" s="68"/>
      <c r="L25" s="65"/>
      <c r="M25" s="44" t="s">
        <v>490</v>
      </c>
      <c r="N25" s="43"/>
      <c r="O25" s="212" t="s">
        <v>491</v>
      </c>
      <c r="P25" s="81">
        <v>42118</v>
      </c>
      <c r="Q25" s="46" t="s">
        <v>263</v>
      </c>
      <c r="R25" s="41">
        <v>80</v>
      </c>
      <c r="S25" s="41"/>
      <c r="T25" s="41"/>
      <c r="U25" s="124">
        <v>56</v>
      </c>
      <c r="V25" s="124">
        <v>100</v>
      </c>
      <c r="W25" s="159">
        <f t="shared" si="8"/>
        <v>-44</v>
      </c>
      <c r="X25" s="160"/>
      <c r="Y25" s="161" t="e">
        <f>AH25/X25</f>
        <v>#DIV/0!</v>
      </c>
      <c r="Z25" s="59">
        <v>2</v>
      </c>
      <c r="AA25" s="63">
        <v>10739</v>
      </c>
      <c r="AB25" s="64">
        <v>908</v>
      </c>
      <c r="AC25" s="63">
        <v>7821</v>
      </c>
      <c r="AD25" s="64">
        <v>710</v>
      </c>
      <c r="AE25" s="63">
        <v>8266</v>
      </c>
      <c r="AF25" s="64">
        <v>698</v>
      </c>
      <c r="AG25" s="210">
        <f t="shared" si="0"/>
        <v>26826</v>
      </c>
      <c r="AH25" s="211">
        <f t="shared" si="1"/>
        <v>2316</v>
      </c>
      <c r="AI25" s="97">
        <f t="shared" si="2"/>
        <v>41.357142857142854</v>
      </c>
      <c r="AJ25" s="98">
        <f t="shared" si="3"/>
        <v>11.582901554404145</v>
      </c>
      <c r="AK25" s="50">
        <v>79217.5</v>
      </c>
      <c r="AL25" s="51">
        <v>7137</v>
      </c>
      <c r="AM25" s="95">
        <f t="shared" si="9"/>
        <v>-0.6613627039479912</v>
      </c>
      <c r="AN25" s="95">
        <f t="shared" si="10"/>
        <v>-0.6754939050021017</v>
      </c>
      <c r="AO25" s="52">
        <f t="shared" si="17"/>
        <v>167642</v>
      </c>
      <c r="AP25" s="53">
        <f t="shared" si="18"/>
        <v>16051</v>
      </c>
      <c r="AQ25" s="84">
        <v>194468</v>
      </c>
      <c r="AR25" s="85">
        <v>18367</v>
      </c>
      <c r="AS25" s="95">
        <f t="shared" si="11"/>
        <v>0.126095715141286</v>
      </c>
      <c r="AT25" s="95">
        <f t="shared" si="12"/>
        <v>0.873904284858714</v>
      </c>
      <c r="AU25" s="97">
        <f t="shared" si="13"/>
        <v>327.98214285714283</v>
      </c>
      <c r="AV25" s="98">
        <f t="shared" si="14"/>
        <v>10.587902215930745</v>
      </c>
      <c r="AW25" s="63">
        <v>194468</v>
      </c>
      <c r="AX25" s="64">
        <v>18367</v>
      </c>
      <c r="AY25" s="95">
        <f t="shared" si="15"/>
        <v>0</v>
      </c>
      <c r="AZ25" s="95">
        <f t="shared" si="16"/>
        <v>0</v>
      </c>
      <c r="BA25" s="63">
        <v>221171.5</v>
      </c>
      <c r="BB25" s="64">
        <v>20673</v>
      </c>
      <c r="BC25" s="96">
        <f t="shared" si="4"/>
        <v>10.698568180718812</v>
      </c>
      <c r="BD25" s="174">
        <v>42125</v>
      </c>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56"/>
      <c r="DP25" s="56"/>
      <c r="DQ25" s="56"/>
      <c r="DR25" s="56"/>
      <c r="DS25" s="56"/>
      <c r="DT25" s="56"/>
      <c r="DU25" s="56"/>
      <c r="DV25" s="56"/>
      <c r="DW25" s="56"/>
      <c r="DX25" s="56"/>
      <c r="DY25" s="56"/>
      <c r="DZ25" s="56"/>
      <c r="EA25" s="56"/>
    </row>
    <row r="26" spans="1:131" s="57" customFormat="1" ht="11.25">
      <c r="A26" s="76">
        <v>20</v>
      </c>
      <c r="B26" s="58"/>
      <c r="C26" s="90" t="s">
        <v>492</v>
      </c>
      <c r="D26" s="18"/>
      <c r="E26" s="18"/>
      <c r="F26" s="18"/>
      <c r="G26" s="18"/>
      <c r="H26" s="18"/>
      <c r="I26" s="18"/>
      <c r="J26" s="18"/>
      <c r="K26" s="68"/>
      <c r="L26" s="65"/>
      <c r="M26" s="44" t="s">
        <v>493</v>
      </c>
      <c r="N26" s="43" t="s">
        <v>343</v>
      </c>
      <c r="O26" s="213" t="s">
        <v>492</v>
      </c>
      <c r="P26" s="81">
        <v>42118</v>
      </c>
      <c r="Q26" s="46" t="s">
        <v>16</v>
      </c>
      <c r="R26" s="41">
        <v>12</v>
      </c>
      <c r="S26" s="41"/>
      <c r="T26" s="41"/>
      <c r="U26" s="124">
        <v>14</v>
      </c>
      <c r="V26" s="124">
        <v>12</v>
      </c>
      <c r="W26" s="159">
        <f t="shared" si="8"/>
        <v>2</v>
      </c>
      <c r="X26" s="160"/>
      <c r="Y26" s="161"/>
      <c r="Z26" s="59">
        <v>2</v>
      </c>
      <c r="AA26" s="63">
        <v>9165.5</v>
      </c>
      <c r="AB26" s="64">
        <v>544</v>
      </c>
      <c r="AC26" s="63">
        <v>8615.5</v>
      </c>
      <c r="AD26" s="64">
        <v>600</v>
      </c>
      <c r="AE26" s="63">
        <v>7395</v>
      </c>
      <c r="AF26" s="64">
        <v>528</v>
      </c>
      <c r="AG26" s="210">
        <f t="shared" si="0"/>
        <v>25176</v>
      </c>
      <c r="AH26" s="211">
        <f t="shared" si="1"/>
        <v>1672</v>
      </c>
      <c r="AI26" s="97">
        <f t="shared" si="2"/>
        <v>119.42857142857143</v>
      </c>
      <c r="AJ26" s="98">
        <f t="shared" si="3"/>
        <v>15.057416267942584</v>
      </c>
      <c r="AK26" s="50">
        <v>33805</v>
      </c>
      <c r="AL26" s="51">
        <v>2048</v>
      </c>
      <c r="AM26" s="95">
        <f t="shared" si="9"/>
        <v>-0.2552580979145097</v>
      </c>
      <c r="AN26" s="95">
        <f t="shared" si="10"/>
        <v>-0.18359375</v>
      </c>
      <c r="AO26" s="52">
        <f t="shared" si="17"/>
        <v>29001.5</v>
      </c>
      <c r="AP26" s="53">
        <f t="shared" si="18"/>
        <v>1864</v>
      </c>
      <c r="AQ26" s="84">
        <v>54177.5</v>
      </c>
      <c r="AR26" s="85">
        <v>3536</v>
      </c>
      <c r="AS26" s="95">
        <f t="shared" si="11"/>
        <v>0.47285067873303166</v>
      </c>
      <c r="AT26" s="95">
        <f t="shared" si="12"/>
        <v>0.5271493212669683</v>
      </c>
      <c r="AU26" s="97">
        <f t="shared" si="13"/>
        <v>252.57142857142858</v>
      </c>
      <c r="AV26" s="98">
        <f t="shared" si="14"/>
        <v>15.321691176470589</v>
      </c>
      <c r="AW26" s="63">
        <v>54177.5</v>
      </c>
      <c r="AX26" s="64">
        <v>3536</v>
      </c>
      <c r="AY26" s="95">
        <f t="shared" si="15"/>
        <v>0</v>
      </c>
      <c r="AZ26" s="95">
        <f t="shared" si="16"/>
        <v>0</v>
      </c>
      <c r="BA26" s="63">
        <v>79353.5</v>
      </c>
      <c r="BB26" s="64">
        <v>5208</v>
      </c>
      <c r="BC26" s="96">
        <f t="shared" si="4"/>
        <v>15.236847158218126</v>
      </c>
      <c r="BD26" s="174">
        <v>42125</v>
      </c>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56"/>
      <c r="DP26" s="56"/>
      <c r="DQ26" s="56"/>
      <c r="DR26" s="56"/>
      <c r="DS26" s="56"/>
      <c r="DT26" s="56"/>
      <c r="DU26" s="56"/>
      <c r="DV26" s="56"/>
      <c r="DW26" s="56"/>
      <c r="DX26" s="56"/>
      <c r="DY26" s="56"/>
      <c r="DZ26" s="56"/>
      <c r="EA26" s="56"/>
    </row>
    <row r="27" spans="1:131" s="57" customFormat="1" ht="11.25">
      <c r="A27" s="76">
        <v>21</v>
      </c>
      <c r="B27" s="41"/>
      <c r="C27" s="91" t="s">
        <v>483</v>
      </c>
      <c r="D27" s="18"/>
      <c r="E27" s="18"/>
      <c r="F27" s="18"/>
      <c r="G27" s="18" t="s">
        <v>140</v>
      </c>
      <c r="H27" s="18"/>
      <c r="I27" s="18"/>
      <c r="J27" s="42"/>
      <c r="K27" s="18" t="s">
        <v>140</v>
      </c>
      <c r="L27" s="59" t="s">
        <v>12</v>
      </c>
      <c r="M27" s="43" t="s">
        <v>484</v>
      </c>
      <c r="N27" s="44" t="s">
        <v>32</v>
      </c>
      <c r="O27" s="45" t="s">
        <v>485</v>
      </c>
      <c r="P27" s="82">
        <v>42118</v>
      </c>
      <c r="Q27" s="46" t="s">
        <v>32</v>
      </c>
      <c r="R27" s="128">
        <v>47</v>
      </c>
      <c r="S27" s="128"/>
      <c r="T27" s="128"/>
      <c r="U27" s="41">
        <v>13</v>
      </c>
      <c r="V27" s="41">
        <v>47</v>
      </c>
      <c r="W27" s="159">
        <f t="shared" si="8"/>
        <v>-34</v>
      </c>
      <c r="X27" s="160"/>
      <c r="Y27" s="161" t="e">
        <f>AH27/X27</f>
        <v>#DIV/0!</v>
      </c>
      <c r="Z27" s="59">
        <v>2</v>
      </c>
      <c r="AA27" s="48">
        <v>7496.5</v>
      </c>
      <c r="AB27" s="49">
        <v>409</v>
      </c>
      <c r="AC27" s="48">
        <v>6373.5</v>
      </c>
      <c r="AD27" s="49">
        <v>355</v>
      </c>
      <c r="AE27" s="48">
        <v>6608.5</v>
      </c>
      <c r="AF27" s="49">
        <v>385</v>
      </c>
      <c r="AG27" s="88">
        <f t="shared" si="0"/>
        <v>20478.5</v>
      </c>
      <c r="AH27" s="89">
        <f t="shared" si="1"/>
        <v>1149</v>
      </c>
      <c r="AI27" s="97">
        <f t="shared" si="2"/>
        <v>88.38461538461539</v>
      </c>
      <c r="AJ27" s="98">
        <f t="shared" si="3"/>
        <v>17.82288946910357</v>
      </c>
      <c r="AK27" s="50">
        <v>31784</v>
      </c>
      <c r="AL27" s="51">
        <v>2216</v>
      </c>
      <c r="AM27" s="95">
        <f t="shared" si="9"/>
        <v>-0.3556978353888749</v>
      </c>
      <c r="AN27" s="95">
        <f t="shared" si="10"/>
        <v>-0.4814981949458484</v>
      </c>
      <c r="AO27" s="52">
        <f t="shared" si="17"/>
        <v>32728.239999999998</v>
      </c>
      <c r="AP27" s="53">
        <f t="shared" si="18"/>
        <v>2960</v>
      </c>
      <c r="AQ27" s="84">
        <v>53206.74</v>
      </c>
      <c r="AR27" s="87">
        <v>4109</v>
      </c>
      <c r="AS27" s="95">
        <f t="shared" si="11"/>
        <v>0.2796300803115113</v>
      </c>
      <c r="AT27" s="95">
        <f t="shared" si="12"/>
        <v>0.7203699196884887</v>
      </c>
      <c r="AU27" s="97">
        <f t="shared" si="13"/>
        <v>316.0769230769231</v>
      </c>
      <c r="AV27" s="98">
        <f t="shared" si="14"/>
        <v>12.948829398880505</v>
      </c>
      <c r="AW27" s="54">
        <v>53206.74</v>
      </c>
      <c r="AX27" s="55">
        <v>4109</v>
      </c>
      <c r="AY27" s="95">
        <f t="shared" si="15"/>
        <v>0</v>
      </c>
      <c r="AZ27" s="95">
        <f t="shared" si="16"/>
        <v>0</v>
      </c>
      <c r="BA27" s="54">
        <v>75379.24</v>
      </c>
      <c r="BB27" s="55">
        <v>5378</v>
      </c>
      <c r="BC27" s="96">
        <f t="shared" si="4"/>
        <v>14.016221643733731</v>
      </c>
      <c r="BD27" s="174">
        <v>42125</v>
      </c>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56"/>
      <c r="DD27" s="56"/>
      <c r="DE27" s="56"/>
      <c r="DF27" s="56"/>
      <c r="DG27" s="56"/>
      <c r="DH27" s="56"/>
      <c r="DI27" s="56"/>
      <c r="DJ27" s="56"/>
      <c r="DK27" s="56"/>
      <c r="DL27" s="56"/>
      <c r="DM27" s="56"/>
      <c r="DN27" s="56"/>
      <c r="DO27" s="56"/>
      <c r="DP27" s="56"/>
      <c r="DQ27" s="56"/>
      <c r="DR27" s="56"/>
      <c r="DS27" s="56"/>
      <c r="DT27" s="56"/>
      <c r="DU27" s="56"/>
      <c r="DV27" s="56"/>
      <c r="DW27" s="56"/>
      <c r="DX27" s="56"/>
      <c r="DY27" s="56"/>
      <c r="DZ27" s="56"/>
      <c r="EA27" s="56"/>
    </row>
    <row r="28" spans="1:131" s="57" customFormat="1" ht="11.25">
      <c r="A28" s="76">
        <v>22</v>
      </c>
      <c r="B28" s="58"/>
      <c r="C28" s="91" t="s">
        <v>479</v>
      </c>
      <c r="D28" s="18"/>
      <c r="E28" s="18"/>
      <c r="F28" s="18"/>
      <c r="G28" s="18"/>
      <c r="H28" s="18"/>
      <c r="I28" s="18"/>
      <c r="J28" s="42"/>
      <c r="K28" s="18" t="s">
        <v>140</v>
      </c>
      <c r="L28" s="41" t="s">
        <v>259</v>
      </c>
      <c r="M28" s="43" t="s">
        <v>481</v>
      </c>
      <c r="N28" s="44" t="s">
        <v>7</v>
      </c>
      <c r="O28" s="45" t="s">
        <v>479</v>
      </c>
      <c r="P28" s="82">
        <v>42118</v>
      </c>
      <c r="Q28" s="46" t="s">
        <v>7</v>
      </c>
      <c r="R28" s="128">
        <v>31</v>
      </c>
      <c r="S28" s="128"/>
      <c r="T28" s="128"/>
      <c r="U28" s="41">
        <v>18</v>
      </c>
      <c r="V28" s="41">
        <v>39</v>
      </c>
      <c r="W28" s="159">
        <f t="shared" si="8"/>
        <v>-21</v>
      </c>
      <c r="X28" s="160"/>
      <c r="Y28" s="161" t="e">
        <f>AH28/X28</f>
        <v>#DIV/0!</v>
      </c>
      <c r="Z28" s="59">
        <v>2</v>
      </c>
      <c r="AA28" s="48">
        <v>8622</v>
      </c>
      <c r="AB28" s="49">
        <v>536</v>
      </c>
      <c r="AC28" s="48">
        <v>5832</v>
      </c>
      <c r="AD28" s="49">
        <v>367</v>
      </c>
      <c r="AE28" s="48">
        <v>5702</v>
      </c>
      <c r="AF28" s="49">
        <v>361</v>
      </c>
      <c r="AG28" s="88">
        <f t="shared" si="0"/>
        <v>20156</v>
      </c>
      <c r="AH28" s="89">
        <f t="shared" si="1"/>
        <v>1264</v>
      </c>
      <c r="AI28" s="97">
        <f t="shared" si="2"/>
        <v>70.22222222222223</v>
      </c>
      <c r="AJ28" s="98">
        <f t="shared" si="3"/>
        <v>15.94620253164557</v>
      </c>
      <c r="AK28" s="50">
        <v>38773</v>
      </c>
      <c r="AL28" s="51">
        <v>2743</v>
      </c>
      <c r="AM28" s="95">
        <f t="shared" si="9"/>
        <v>-0.4801537152141954</v>
      </c>
      <c r="AN28" s="95">
        <f t="shared" si="10"/>
        <v>-0.5391906671527524</v>
      </c>
      <c r="AO28" s="52">
        <f t="shared" si="17"/>
        <v>45311</v>
      </c>
      <c r="AP28" s="53">
        <f t="shared" si="18"/>
        <v>3673</v>
      </c>
      <c r="AQ28" s="84">
        <v>65467</v>
      </c>
      <c r="AR28" s="87">
        <v>4937</v>
      </c>
      <c r="AS28" s="95">
        <f t="shared" si="11"/>
        <v>0.2560259266761191</v>
      </c>
      <c r="AT28" s="95">
        <f t="shared" si="12"/>
        <v>0.7439740733238809</v>
      </c>
      <c r="AU28" s="97">
        <f t="shared" si="13"/>
        <v>274.27777777777777</v>
      </c>
      <c r="AV28" s="98">
        <f t="shared" si="14"/>
        <v>13.260482074134089</v>
      </c>
      <c r="AW28" s="54">
        <v>65467</v>
      </c>
      <c r="AX28" s="55">
        <v>4937</v>
      </c>
      <c r="AY28" s="95">
        <f t="shared" si="15"/>
        <v>0</v>
      </c>
      <c r="AZ28" s="95">
        <f t="shared" si="16"/>
        <v>0</v>
      </c>
      <c r="BA28" s="54">
        <v>85622</v>
      </c>
      <c r="BB28" s="55">
        <v>6201</v>
      </c>
      <c r="BC28" s="96">
        <f t="shared" si="4"/>
        <v>13.807772939848412</v>
      </c>
      <c r="BD28" s="174">
        <v>42125</v>
      </c>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56"/>
      <c r="DD28" s="56"/>
      <c r="DE28" s="56"/>
      <c r="DF28" s="56"/>
      <c r="DG28" s="56"/>
      <c r="DH28" s="56"/>
      <c r="DI28" s="56"/>
      <c r="DJ28" s="56"/>
      <c r="DK28" s="56"/>
      <c r="DL28" s="56"/>
      <c r="DM28" s="56"/>
      <c r="DN28" s="56"/>
      <c r="DO28" s="56"/>
      <c r="DP28" s="56"/>
      <c r="DQ28" s="56"/>
      <c r="DR28" s="56"/>
      <c r="DS28" s="56"/>
      <c r="DT28" s="56"/>
      <c r="DU28" s="56"/>
      <c r="DV28" s="56"/>
      <c r="DW28" s="56"/>
      <c r="DX28" s="56"/>
      <c r="DY28" s="56"/>
      <c r="DZ28" s="56"/>
      <c r="EA28" s="56"/>
    </row>
    <row r="29" spans="1:131" s="57" customFormat="1" ht="11.25">
      <c r="A29" s="76">
        <v>23</v>
      </c>
      <c r="B29" s="58"/>
      <c r="C29" s="91" t="s">
        <v>480</v>
      </c>
      <c r="D29" s="18"/>
      <c r="E29" s="18"/>
      <c r="F29" s="18"/>
      <c r="G29" s="18"/>
      <c r="H29" s="18"/>
      <c r="I29" s="18"/>
      <c r="J29" s="42"/>
      <c r="K29" s="18" t="s">
        <v>140</v>
      </c>
      <c r="L29" s="41" t="s">
        <v>14</v>
      </c>
      <c r="M29" s="43" t="s">
        <v>482</v>
      </c>
      <c r="N29" s="44" t="s">
        <v>7</v>
      </c>
      <c r="O29" s="45" t="s">
        <v>480</v>
      </c>
      <c r="P29" s="82">
        <v>42118</v>
      </c>
      <c r="Q29" s="46" t="s">
        <v>7</v>
      </c>
      <c r="R29" s="128">
        <v>16</v>
      </c>
      <c r="S29" s="128"/>
      <c r="T29" s="128"/>
      <c r="U29" s="41">
        <v>13</v>
      </c>
      <c r="V29" s="41">
        <v>23</v>
      </c>
      <c r="W29" s="159">
        <f t="shared" si="8"/>
        <v>-10</v>
      </c>
      <c r="X29" s="160"/>
      <c r="Y29" s="161" t="e">
        <f>AH29/X29</f>
        <v>#DIV/0!</v>
      </c>
      <c r="Z29" s="59">
        <v>2</v>
      </c>
      <c r="AA29" s="48">
        <v>7550</v>
      </c>
      <c r="AB29" s="49">
        <v>450</v>
      </c>
      <c r="AC29" s="48">
        <v>5772</v>
      </c>
      <c r="AD29" s="49">
        <v>323</v>
      </c>
      <c r="AE29" s="48">
        <v>5561</v>
      </c>
      <c r="AF29" s="49">
        <v>336</v>
      </c>
      <c r="AG29" s="88">
        <f t="shared" si="0"/>
        <v>18883</v>
      </c>
      <c r="AH29" s="89">
        <f t="shared" si="1"/>
        <v>1109</v>
      </c>
      <c r="AI29" s="97">
        <f t="shared" si="2"/>
        <v>85.3076923076923</v>
      </c>
      <c r="AJ29" s="98">
        <f t="shared" si="3"/>
        <v>17.027051397655544</v>
      </c>
      <c r="AK29" s="50">
        <v>25843</v>
      </c>
      <c r="AL29" s="51">
        <v>1733</v>
      </c>
      <c r="AM29" s="95">
        <f t="shared" si="9"/>
        <v>-0.26931857756452426</v>
      </c>
      <c r="AN29" s="95">
        <f t="shared" si="10"/>
        <v>-0.36006924408540103</v>
      </c>
      <c r="AO29" s="52">
        <f t="shared" si="17"/>
        <v>23201</v>
      </c>
      <c r="AP29" s="53">
        <f t="shared" si="18"/>
        <v>1941</v>
      </c>
      <c r="AQ29" s="84">
        <v>42084</v>
      </c>
      <c r="AR29" s="87">
        <v>3050</v>
      </c>
      <c r="AS29" s="95">
        <f t="shared" si="11"/>
        <v>0.36360655737704917</v>
      </c>
      <c r="AT29" s="95">
        <f t="shared" si="12"/>
        <v>0.6363934426229508</v>
      </c>
      <c r="AU29" s="97">
        <f t="shared" si="13"/>
        <v>234.6153846153846</v>
      </c>
      <c r="AV29" s="98">
        <f t="shared" si="14"/>
        <v>13.798032786885246</v>
      </c>
      <c r="AW29" s="54">
        <v>42084</v>
      </c>
      <c r="AX29" s="55">
        <v>3050</v>
      </c>
      <c r="AY29" s="95">
        <f t="shared" si="15"/>
        <v>0</v>
      </c>
      <c r="AZ29" s="95">
        <f t="shared" si="16"/>
        <v>0</v>
      </c>
      <c r="BA29" s="54">
        <v>60966</v>
      </c>
      <c r="BB29" s="55">
        <v>4159</v>
      </c>
      <c r="BC29" s="96">
        <f t="shared" si="4"/>
        <v>14.658812214474633</v>
      </c>
      <c r="BD29" s="174">
        <v>42125</v>
      </c>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c r="DB29" s="56"/>
      <c r="DC29" s="56"/>
      <c r="DD29" s="56"/>
      <c r="DE29" s="56"/>
      <c r="DF29" s="56"/>
      <c r="DG29" s="56"/>
      <c r="DH29" s="56"/>
      <c r="DI29" s="56"/>
      <c r="DJ29" s="56"/>
      <c r="DK29" s="56"/>
      <c r="DL29" s="56"/>
      <c r="DM29" s="56"/>
      <c r="DN29" s="56"/>
      <c r="DO29" s="56"/>
      <c r="DP29" s="56"/>
      <c r="DQ29" s="56"/>
      <c r="DR29" s="56"/>
      <c r="DS29" s="56"/>
      <c r="DT29" s="56"/>
      <c r="DU29" s="56"/>
      <c r="DV29" s="56"/>
      <c r="DW29" s="56"/>
      <c r="DX29" s="56"/>
      <c r="DY29" s="56"/>
      <c r="DZ29" s="56"/>
      <c r="EA29" s="56"/>
    </row>
    <row r="30" spans="1:131" s="57" customFormat="1" ht="11.25">
      <c r="A30" s="76">
        <v>24</v>
      </c>
      <c r="B30" s="58"/>
      <c r="C30" s="90" t="s">
        <v>444</v>
      </c>
      <c r="D30" s="18"/>
      <c r="E30" s="18"/>
      <c r="F30" s="18"/>
      <c r="G30" s="18"/>
      <c r="H30" s="18"/>
      <c r="I30" s="18"/>
      <c r="J30" s="18"/>
      <c r="K30" s="68"/>
      <c r="L30" s="65"/>
      <c r="M30" s="44" t="s">
        <v>445</v>
      </c>
      <c r="N30" s="43" t="s">
        <v>25</v>
      </c>
      <c r="O30" s="62" t="s">
        <v>446</v>
      </c>
      <c r="P30" s="81">
        <v>42104</v>
      </c>
      <c r="Q30" s="46" t="s">
        <v>59</v>
      </c>
      <c r="R30" s="41">
        <v>27</v>
      </c>
      <c r="S30" s="41"/>
      <c r="T30" s="41"/>
      <c r="U30" s="124">
        <v>3</v>
      </c>
      <c r="V30" s="124">
        <v>6</v>
      </c>
      <c r="W30" s="159">
        <f t="shared" si="8"/>
        <v>-3</v>
      </c>
      <c r="X30" s="160"/>
      <c r="Y30" s="161" t="e">
        <f>AH30/X30</f>
        <v>#DIV/0!</v>
      </c>
      <c r="Z30" s="59">
        <v>4</v>
      </c>
      <c r="AA30" s="63">
        <v>3844</v>
      </c>
      <c r="AB30" s="64">
        <v>188</v>
      </c>
      <c r="AC30" s="63">
        <v>4341.5</v>
      </c>
      <c r="AD30" s="64">
        <v>211</v>
      </c>
      <c r="AE30" s="63">
        <v>3694.5</v>
      </c>
      <c r="AF30" s="64">
        <v>182</v>
      </c>
      <c r="AG30" s="88">
        <f t="shared" si="0"/>
        <v>11880</v>
      </c>
      <c r="AH30" s="89">
        <f t="shared" si="1"/>
        <v>581</v>
      </c>
      <c r="AI30" s="97">
        <f t="shared" si="2"/>
        <v>193.66666666666666</v>
      </c>
      <c r="AJ30" s="98">
        <f t="shared" si="3"/>
        <v>20.44750430292599</v>
      </c>
      <c r="AK30" s="50">
        <v>19671</v>
      </c>
      <c r="AL30" s="51">
        <v>1009</v>
      </c>
      <c r="AM30" s="95">
        <f t="shared" si="9"/>
        <v>-0.3960652737532408</v>
      </c>
      <c r="AN30" s="95">
        <f t="shared" si="10"/>
        <v>-0.4241823587710605</v>
      </c>
      <c r="AO30" s="52">
        <f t="shared" si="17"/>
        <v>16855</v>
      </c>
      <c r="AP30" s="53">
        <f t="shared" si="18"/>
        <v>981</v>
      </c>
      <c r="AQ30" s="84">
        <v>28735</v>
      </c>
      <c r="AR30" s="85">
        <v>1562</v>
      </c>
      <c r="AS30" s="95">
        <f t="shared" si="11"/>
        <v>0.3719590268886043</v>
      </c>
      <c r="AT30" s="95">
        <f t="shared" si="12"/>
        <v>0.6280409731113956</v>
      </c>
      <c r="AU30" s="97">
        <f t="shared" si="13"/>
        <v>520.6666666666666</v>
      </c>
      <c r="AV30" s="98">
        <f t="shared" si="14"/>
        <v>18.39628681177977</v>
      </c>
      <c r="AW30" s="63">
        <v>28735</v>
      </c>
      <c r="AX30" s="64">
        <v>1562</v>
      </c>
      <c r="AY30" s="95">
        <f t="shared" si="15"/>
        <v>0</v>
      </c>
      <c r="AZ30" s="95">
        <f t="shared" si="16"/>
        <v>0</v>
      </c>
      <c r="BA30" s="63">
        <v>201194.08</v>
      </c>
      <c r="BB30" s="64">
        <v>12376</v>
      </c>
      <c r="BC30" s="96">
        <f t="shared" si="4"/>
        <v>16.256793794440853</v>
      </c>
      <c r="BD30" s="174">
        <v>42125</v>
      </c>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c r="CO30" s="56"/>
      <c r="CP30" s="56"/>
      <c r="CQ30" s="56"/>
      <c r="CR30" s="56"/>
      <c r="CS30" s="56"/>
      <c r="CT30" s="56"/>
      <c r="CU30" s="56"/>
      <c r="CV30" s="56"/>
      <c r="CW30" s="56"/>
      <c r="CX30" s="56"/>
      <c r="CY30" s="56"/>
      <c r="CZ30" s="56"/>
      <c r="DA30" s="56"/>
      <c r="DB30" s="56"/>
      <c r="DC30" s="56"/>
      <c r="DD30" s="56"/>
      <c r="DE30" s="56"/>
      <c r="DF30" s="56"/>
      <c r="DG30" s="56"/>
      <c r="DH30" s="56"/>
      <c r="DI30" s="56"/>
      <c r="DJ30" s="56"/>
      <c r="DK30" s="56"/>
      <c r="DL30" s="56"/>
      <c r="DM30" s="56"/>
      <c r="DN30" s="56"/>
      <c r="DO30" s="56"/>
      <c r="DP30" s="56"/>
      <c r="DQ30" s="56"/>
      <c r="DR30" s="56"/>
      <c r="DS30" s="56"/>
      <c r="DT30" s="56"/>
      <c r="DU30" s="56"/>
      <c r="DV30" s="56"/>
      <c r="DW30" s="56"/>
      <c r="DX30" s="56"/>
      <c r="DY30" s="56"/>
      <c r="DZ30" s="56"/>
      <c r="EA30" s="56"/>
    </row>
    <row r="31" spans="1:131" s="57" customFormat="1" ht="11.25">
      <c r="A31" s="76">
        <v>25</v>
      </c>
      <c r="B31" s="58"/>
      <c r="C31" s="91" t="s">
        <v>471</v>
      </c>
      <c r="D31" s="18"/>
      <c r="E31" s="18"/>
      <c r="F31" s="18"/>
      <c r="G31" s="18"/>
      <c r="H31" s="18"/>
      <c r="I31" s="18"/>
      <c r="J31" s="18" t="s">
        <v>140</v>
      </c>
      <c r="K31" s="69"/>
      <c r="L31" s="41"/>
      <c r="M31" s="43" t="s">
        <v>472</v>
      </c>
      <c r="N31" s="44"/>
      <c r="O31" s="45" t="s">
        <v>471</v>
      </c>
      <c r="P31" s="82">
        <v>42111</v>
      </c>
      <c r="Q31" s="46" t="s">
        <v>7</v>
      </c>
      <c r="R31" s="128">
        <v>65</v>
      </c>
      <c r="S31" s="128"/>
      <c r="T31" s="128"/>
      <c r="U31" s="41">
        <v>14</v>
      </c>
      <c r="V31" s="41">
        <v>129</v>
      </c>
      <c r="W31" s="159">
        <f t="shared" si="8"/>
        <v>-115</v>
      </c>
      <c r="X31" s="160"/>
      <c r="Y31" s="161" t="e">
        <f>AH31/X31</f>
        <v>#DIV/0!</v>
      </c>
      <c r="Z31" s="59">
        <v>3</v>
      </c>
      <c r="AA31" s="48">
        <v>1660</v>
      </c>
      <c r="AB31" s="49">
        <v>185</v>
      </c>
      <c r="AC31" s="48">
        <v>1814</v>
      </c>
      <c r="AD31" s="49">
        <v>196</v>
      </c>
      <c r="AE31" s="48">
        <v>2261</v>
      </c>
      <c r="AF31" s="49">
        <v>237</v>
      </c>
      <c r="AG31" s="88">
        <f t="shared" si="0"/>
        <v>5735</v>
      </c>
      <c r="AH31" s="89">
        <f t="shared" si="1"/>
        <v>618</v>
      </c>
      <c r="AI31" s="97">
        <f t="shared" si="2"/>
        <v>44.142857142857146</v>
      </c>
      <c r="AJ31" s="98">
        <f t="shared" si="3"/>
        <v>9.279935275080906</v>
      </c>
      <c r="AK31" s="50">
        <v>92021</v>
      </c>
      <c r="AL31" s="51">
        <v>8786</v>
      </c>
      <c r="AM31" s="95">
        <f t="shared" si="9"/>
        <v>-0.9376772693189598</v>
      </c>
      <c r="AN31" s="95">
        <f t="shared" si="10"/>
        <v>-0.9296608240382427</v>
      </c>
      <c r="AO31" s="52">
        <f t="shared" si="17"/>
        <v>148357</v>
      </c>
      <c r="AP31" s="53">
        <f t="shared" si="18"/>
        <v>14795</v>
      </c>
      <c r="AQ31" s="84">
        <v>154092</v>
      </c>
      <c r="AR31" s="87">
        <v>15413</v>
      </c>
      <c r="AS31" s="95">
        <f t="shared" si="11"/>
        <v>0.04009602283786414</v>
      </c>
      <c r="AT31" s="95">
        <f t="shared" si="12"/>
        <v>0.9599039771621358</v>
      </c>
      <c r="AU31" s="97">
        <f t="shared" si="13"/>
        <v>1100.9285714285713</v>
      </c>
      <c r="AV31" s="98">
        <f t="shared" si="14"/>
        <v>9.997534548757542</v>
      </c>
      <c r="AW31" s="54">
        <v>154092</v>
      </c>
      <c r="AX31" s="55">
        <v>15413</v>
      </c>
      <c r="AY31" s="95">
        <f t="shared" si="15"/>
        <v>0</v>
      </c>
      <c r="AZ31" s="95">
        <f t="shared" si="16"/>
        <v>0</v>
      </c>
      <c r="BA31" s="54">
        <v>595886</v>
      </c>
      <c r="BB31" s="55">
        <v>59469</v>
      </c>
      <c r="BC31" s="96">
        <f t="shared" si="4"/>
        <v>10.020111318502076</v>
      </c>
      <c r="BD31" s="174">
        <v>42125</v>
      </c>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c r="DB31" s="56"/>
      <c r="DC31" s="56"/>
      <c r="DD31" s="56"/>
      <c r="DE31" s="56"/>
      <c r="DF31" s="56"/>
      <c r="DG31" s="56"/>
      <c r="DH31" s="56"/>
      <c r="DI31" s="56"/>
      <c r="DJ31" s="56"/>
      <c r="DK31" s="56"/>
      <c r="DL31" s="56"/>
      <c r="DM31" s="56"/>
      <c r="DN31" s="56"/>
      <c r="DO31" s="56"/>
      <c r="DP31" s="56"/>
      <c r="DQ31" s="56"/>
      <c r="DR31" s="56"/>
      <c r="DS31" s="56"/>
      <c r="DT31" s="56"/>
      <c r="DU31" s="56"/>
      <c r="DV31" s="56"/>
      <c r="DW31" s="56"/>
      <c r="DX31" s="56"/>
      <c r="DY31" s="56"/>
      <c r="DZ31" s="56"/>
      <c r="EA31" s="56"/>
    </row>
    <row r="32" spans="1:131" s="57" customFormat="1" ht="11.25">
      <c r="A32" s="76">
        <v>26</v>
      </c>
      <c r="B32" s="58"/>
      <c r="C32" s="90" t="s">
        <v>460</v>
      </c>
      <c r="D32" s="18"/>
      <c r="E32" s="18"/>
      <c r="F32" s="18"/>
      <c r="G32" s="18"/>
      <c r="H32" s="18"/>
      <c r="I32" s="18"/>
      <c r="J32" s="18" t="s">
        <v>140</v>
      </c>
      <c r="K32" s="68"/>
      <c r="L32" s="65"/>
      <c r="M32" s="44" t="s">
        <v>461</v>
      </c>
      <c r="N32" s="43"/>
      <c r="O32" s="212" t="s">
        <v>460</v>
      </c>
      <c r="P32" s="81">
        <v>42111</v>
      </c>
      <c r="Q32" s="46" t="s">
        <v>16</v>
      </c>
      <c r="R32" s="41">
        <v>37</v>
      </c>
      <c r="S32" s="41"/>
      <c r="T32" s="41"/>
      <c r="U32" s="124">
        <v>16</v>
      </c>
      <c r="V32" s="124">
        <v>25</v>
      </c>
      <c r="W32" s="159">
        <f t="shared" si="8"/>
        <v>-9</v>
      </c>
      <c r="X32" s="160"/>
      <c r="Y32" s="161"/>
      <c r="Z32" s="59">
        <v>3</v>
      </c>
      <c r="AA32" s="63">
        <v>1098</v>
      </c>
      <c r="AB32" s="64">
        <v>105</v>
      </c>
      <c r="AC32" s="63">
        <v>2006</v>
      </c>
      <c r="AD32" s="64">
        <v>193</v>
      </c>
      <c r="AE32" s="63">
        <v>2471</v>
      </c>
      <c r="AF32" s="64">
        <v>232</v>
      </c>
      <c r="AG32" s="210">
        <f t="shared" si="0"/>
        <v>5575</v>
      </c>
      <c r="AH32" s="211">
        <f t="shared" si="1"/>
        <v>530</v>
      </c>
      <c r="AI32" s="97">
        <f t="shared" si="2"/>
        <v>33.125</v>
      </c>
      <c r="AJ32" s="98">
        <f t="shared" si="3"/>
        <v>10.518867924528301</v>
      </c>
      <c r="AK32" s="50">
        <v>20918</v>
      </c>
      <c r="AL32" s="51">
        <v>2018</v>
      </c>
      <c r="AM32" s="95">
        <f t="shared" si="9"/>
        <v>-0.7334831245817</v>
      </c>
      <c r="AN32" s="95">
        <f t="shared" si="10"/>
        <v>-0.7373637264618434</v>
      </c>
      <c r="AO32" s="52">
        <f t="shared" si="17"/>
        <v>26832</v>
      </c>
      <c r="AP32" s="53">
        <f t="shared" si="18"/>
        <v>2729</v>
      </c>
      <c r="AQ32" s="84">
        <v>32407</v>
      </c>
      <c r="AR32" s="85">
        <v>3259</v>
      </c>
      <c r="AS32" s="95">
        <f t="shared" si="11"/>
        <v>0.16262657256827248</v>
      </c>
      <c r="AT32" s="95">
        <f t="shared" si="12"/>
        <v>0.8373734274317275</v>
      </c>
      <c r="AU32" s="97">
        <f t="shared" si="13"/>
        <v>203.6875</v>
      </c>
      <c r="AV32" s="98">
        <f t="shared" si="14"/>
        <v>9.943847806075484</v>
      </c>
      <c r="AW32" s="63">
        <v>32407</v>
      </c>
      <c r="AX32" s="64">
        <v>3259</v>
      </c>
      <c r="AY32" s="95">
        <f t="shared" si="15"/>
        <v>0</v>
      </c>
      <c r="AZ32" s="95">
        <f t="shared" si="16"/>
        <v>0</v>
      </c>
      <c r="BA32" s="63">
        <v>119832.03</v>
      </c>
      <c r="BB32" s="64">
        <v>12583</v>
      </c>
      <c r="BC32" s="96">
        <f t="shared" si="4"/>
        <v>9.52332750536438</v>
      </c>
      <c r="BD32" s="174">
        <v>42125</v>
      </c>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c r="CG32" s="56"/>
      <c r="CH32" s="56"/>
      <c r="CI32" s="56"/>
      <c r="CJ32" s="56"/>
      <c r="CK32" s="56"/>
      <c r="CL32" s="56"/>
      <c r="CM32" s="56"/>
      <c r="CN32" s="56"/>
      <c r="CO32" s="56"/>
      <c r="CP32" s="56"/>
      <c r="CQ32" s="56"/>
      <c r="CR32" s="56"/>
      <c r="CS32" s="56"/>
      <c r="CT32" s="56"/>
      <c r="CU32" s="56"/>
      <c r="CV32" s="56"/>
      <c r="CW32" s="56"/>
      <c r="CX32" s="56"/>
      <c r="CY32" s="56"/>
      <c r="CZ32" s="56"/>
      <c r="DA32" s="56"/>
      <c r="DB32" s="56"/>
      <c r="DC32" s="56"/>
      <c r="DD32" s="56"/>
      <c r="DE32" s="56"/>
      <c r="DF32" s="56"/>
      <c r="DG32" s="56"/>
      <c r="DH32" s="56"/>
      <c r="DI32" s="56"/>
      <c r="DJ32" s="56"/>
      <c r="DK32" s="56"/>
      <c r="DL32" s="56"/>
      <c r="DM32" s="56"/>
      <c r="DN32" s="56"/>
      <c r="DO32" s="56"/>
      <c r="DP32" s="56"/>
      <c r="DQ32" s="56"/>
      <c r="DR32" s="56"/>
      <c r="DS32" s="56"/>
      <c r="DT32" s="56"/>
      <c r="DU32" s="56"/>
      <c r="DV32" s="56"/>
      <c r="DW32" s="56"/>
      <c r="DX32" s="56"/>
      <c r="DY32" s="56"/>
      <c r="DZ32" s="56"/>
      <c r="EA32" s="56"/>
    </row>
    <row r="33" spans="1:131" s="57" customFormat="1" ht="11.25">
      <c r="A33" s="76">
        <v>27</v>
      </c>
      <c r="B33" s="58"/>
      <c r="C33" s="90" t="s">
        <v>419</v>
      </c>
      <c r="D33" s="18"/>
      <c r="E33" s="18"/>
      <c r="F33" s="18"/>
      <c r="G33" s="18"/>
      <c r="H33" s="18"/>
      <c r="I33" s="18"/>
      <c r="J33" s="18" t="s">
        <v>140</v>
      </c>
      <c r="K33" s="68"/>
      <c r="L33" s="65"/>
      <c r="M33" s="44" t="s">
        <v>22</v>
      </c>
      <c r="N33" s="43"/>
      <c r="O33" s="62" t="s">
        <v>419</v>
      </c>
      <c r="P33" s="81">
        <v>42090</v>
      </c>
      <c r="Q33" s="46" t="s">
        <v>59</v>
      </c>
      <c r="R33" s="41">
        <v>264</v>
      </c>
      <c r="S33" s="41"/>
      <c r="T33" s="41"/>
      <c r="U33" s="124">
        <v>18</v>
      </c>
      <c r="V33" s="124">
        <v>27</v>
      </c>
      <c r="W33" s="159">
        <f t="shared" si="8"/>
        <v>-9</v>
      </c>
      <c r="X33" s="160"/>
      <c r="Y33" s="161" t="e">
        <f>AH33/X33</f>
        <v>#DIV/0!</v>
      </c>
      <c r="Z33" s="59">
        <v>6</v>
      </c>
      <c r="AA33" s="63">
        <v>1676</v>
      </c>
      <c r="AB33" s="64">
        <v>195</v>
      </c>
      <c r="AC33" s="63">
        <v>1263</v>
      </c>
      <c r="AD33" s="64">
        <v>134</v>
      </c>
      <c r="AE33" s="63">
        <v>1753</v>
      </c>
      <c r="AF33" s="64">
        <v>195</v>
      </c>
      <c r="AG33" s="88">
        <f t="shared" si="0"/>
        <v>4692</v>
      </c>
      <c r="AH33" s="89">
        <f t="shared" si="1"/>
        <v>524</v>
      </c>
      <c r="AI33" s="97">
        <f t="shared" si="2"/>
        <v>29.11111111111111</v>
      </c>
      <c r="AJ33" s="98">
        <f t="shared" si="3"/>
        <v>8.954198473282442</v>
      </c>
      <c r="AK33" s="50">
        <v>11362</v>
      </c>
      <c r="AL33" s="51">
        <v>1193</v>
      </c>
      <c r="AM33" s="95">
        <f t="shared" si="9"/>
        <v>-0.5870445344129555</v>
      </c>
      <c r="AN33" s="95">
        <f t="shared" si="10"/>
        <v>-0.5607711651299245</v>
      </c>
      <c r="AO33" s="52">
        <f t="shared" si="17"/>
        <v>14529</v>
      </c>
      <c r="AP33" s="53">
        <f t="shared" si="18"/>
        <v>1642</v>
      </c>
      <c r="AQ33" s="84">
        <v>19221</v>
      </c>
      <c r="AR33" s="85">
        <v>2166</v>
      </c>
      <c r="AS33" s="95">
        <f t="shared" si="11"/>
        <v>0.24192059095106186</v>
      </c>
      <c r="AT33" s="95">
        <f t="shared" si="12"/>
        <v>0.7580794090489381</v>
      </c>
      <c r="AU33" s="97">
        <f t="shared" si="13"/>
        <v>120.33333333333333</v>
      </c>
      <c r="AV33" s="98">
        <f t="shared" si="14"/>
        <v>8.873961218836564</v>
      </c>
      <c r="AW33" s="63">
        <v>19221</v>
      </c>
      <c r="AX33" s="64">
        <v>2166</v>
      </c>
      <c r="AY33" s="95">
        <f t="shared" si="15"/>
        <v>0</v>
      </c>
      <c r="AZ33" s="95">
        <f t="shared" si="16"/>
        <v>0</v>
      </c>
      <c r="BA33" s="63">
        <v>2360187.34</v>
      </c>
      <c r="BB33" s="64">
        <v>224442</v>
      </c>
      <c r="BC33" s="96">
        <f t="shared" si="4"/>
        <v>10.515800696839271</v>
      </c>
      <c r="BD33" s="174">
        <v>42125</v>
      </c>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c r="CG33" s="56"/>
      <c r="CH33" s="56"/>
      <c r="CI33" s="56"/>
      <c r="CJ33" s="56"/>
      <c r="CK33" s="56"/>
      <c r="CL33" s="56"/>
      <c r="CM33" s="56"/>
      <c r="CN33" s="56"/>
      <c r="CO33" s="56"/>
      <c r="CP33" s="56"/>
      <c r="CQ33" s="56"/>
      <c r="CR33" s="56"/>
      <c r="CS33" s="56"/>
      <c r="CT33" s="56"/>
      <c r="CU33" s="56"/>
      <c r="CV33" s="56"/>
      <c r="CW33" s="56"/>
      <c r="CX33" s="56"/>
      <c r="CY33" s="56"/>
      <c r="CZ33" s="56"/>
      <c r="DA33" s="56"/>
      <c r="DB33" s="56"/>
      <c r="DC33" s="56"/>
      <c r="DD33" s="56"/>
      <c r="DE33" s="56"/>
      <c r="DF33" s="56"/>
      <c r="DG33" s="56"/>
      <c r="DH33" s="56"/>
      <c r="DI33" s="56"/>
      <c r="DJ33" s="56"/>
      <c r="DK33" s="56"/>
      <c r="DL33" s="56"/>
      <c r="DM33" s="56"/>
      <c r="DN33" s="56"/>
      <c r="DO33" s="56"/>
      <c r="DP33" s="56"/>
      <c r="DQ33" s="56"/>
      <c r="DR33" s="56"/>
      <c r="DS33" s="56"/>
      <c r="DT33" s="56"/>
      <c r="DU33" s="56"/>
      <c r="DV33" s="56"/>
      <c r="DW33" s="56"/>
      <c r="DX33" s="56"/>
      <c r="DY33" s="56"/>
      <c r="DZ33" s="56"/>
      <c r="EA33" s="56"/>
    </row>
    <row r="34" spans="1:131" s="57" customFormat="1" ht="11.25">
      <c r="A34" s="76">
        <v>28</v>
      </c>
      <c r="B34" s="58"/>
      <c r="C34" s="90" t="s">
        <v>396</v>
      </c>
      <c r="D34" s="18"/>
      <c r="E34" s="18"/>
      <c r="F34" s="18"/>
      <c r="G34" s="18"/>
      <c r="H34" s="18" t="s">
        <v>140</v>
      </c>
      <c r="I34" s="18"/>
      <c r="J34" s="18" t="s">
        <v>140</v>
      </c>
      <c r="K34" s="68"/>
      <c r="L34" s="65"/>
      <c r="M34" s="44" t="s">
        <v>398</v>
      </c>
      <c r="N34" s="43"/>
      <c r="O34" s="62" t="s">
        <v>396</v>
      </c>
      <c r="P34" s="81">
        <v>42076</v>
      </c>
      <c r="Q34" s="46" t="s">
        <v>59</v>
      </c>
      <c r="R34" s="41">
        <v>302</v>
      </c>
      <c r="S34" s="41"/>
      <c r="T34" s="41"/>
      <c r="U34" s="124">
        <v>25</v>
      </c>
      <c r="V34" s="124">
        <v>53</v>
      </c>
      <c r="W34" s="159">
        <f t="shared" si="8"/>
        <v>-28</v>
      </c>
      <c r="X34" s="160"/>
      <c r="Y34" s="161" t="e">
        <f>AH34/X34</f>
        <v>#DIV/0!</v>
      </c>
      <c r="Z34" s="59">
        <v>8</v>
      </c>
      <c r="AA34" s="63">
        <v>1707</v>
      </c>
      <c r="AB34" s="64">
        <v>186</v>
      </c>
      <c r="AC34" s="63">
        <v>1359</v>
      </c>
      <c r="AD34" s="64">
        <v>144</v>
      </c>
      <c r="AE34" s="63">
        <v>1358</v>
      </c>
      <c r="AF34" s="64">
        <v>125</v>
      </c>
      <c r="AG34" s="88">
        <f t="shared" si="0"/>
        <v>4424</v>
      </c>
      <c r="AH34" s="89">
        <f t="shared" si="1"/>
        <v>455</v>
      </c>
      <c r="AI34" s="97">
        <f t="shared" si="2"/>
        <v>18.2</v>
      </c>
      <c r="AJ34" s="98">
        <f t="shared" si="3"/>
        <v>9.723076923076922</v>
      </c>
      <c r="AK34" s="50">
        <v>44749.5</v>
      </c>
      <c r="AL34" s="51">
        <v>7076</v>
      </c>
      <c r="AM34" s="95">
        <f t="shared" si="9"/>
        <v>-0.9011385602073766</v>
      </c>
      <c r="AN34" s="95">
        <f t="shared" si="10"/>
        <v>-0.9356981345392877</v>
      </c>
      <c r="AO34" s="52">
        <f t="shared" si="17"/>
        <v>47728</v>
      </c>
      <c r="AP34" s="53">
        <f t="shared" si="18"/>
        <v>7572</v>
      </c>
      <c r="AQ34" s="84">
        <v>52152</v>
      </c>
      <c r="AR34" s="85">
        <v>8027</v>
      </c>
      <c r="AS34" s="95">
        <f t="shared" si="11"/>
        <v>0.056683692537685314</v>
      </c>
      <c r="AT34" s="95">
        <f t="shared" si="12"/>
        <v>0.9433163074623147</v>
      </c>
      <c r="AU34" s="97">
        <f t="shared" si="13"/>
        <v>321.08</v>
      </c>
      <c r="AV34" s="98">
        <f t="shared" si="14"/>
        <v>6.497072380715086</v>
      </c>
      <c r="AW34" s="63">
        <v>52152</v>
      </c>
      <c r="AX34" s="64">
        <v>8027</v>
      </c>
      <c r="AY34" s="95">
        <f t="shared" si="15"/>
        <v>0</v>
      </c>
      <c r="AZ34" s="95">
        <f t="shared" si="16"/>
        <v>0</v>
      </c>
      <c r="BA34" s="63">
        <v>13056456.9</v>
      </c>
      <c r="BB34" s="64">
        <v>1682293</v>
      </c>
      <c r="BC34" s="96">
        <f t="shared" si="4"/>
        <v>7.761107547852841</v>
      </c>
      <c r="BD34" s="174">
        <v>42125</v>
      </c>
      <c r="BE34" s="56"/>
      <c r="BF34" s="56"/>
      <c r="BG34" s="56"/>
      <c r="BH34" s="56"/>
      <c r="BI34" s="56"/>
      <c r="BJ34" s="56"/>
      <c r="BK34" s="56"/>
      <c r="BL34" s="56"/>
      <c r="BM34" s="56"/>
      <c r="BN34" s="56"/>
      <c r="BO34" s="56"/>
      <c r="BP34" s="56"/>
      <c r="BQ34" s="56"/>
      <c r="BR34" s="56"/>
      <c r="BS34" s="56"/>
      <c r="BT34" s="56"/>
      <c r="BU34" s="56"/>
      <c r="BV34" s="56"/>
      <c r="BW34" s="56"/>
      <c r="BX34" s="56"/>
      <c r="BY34" s="56"/>
      <c r="BZ34" s="56"/>
      <c r="CA34" s="56"/>
      <c r="CB34" s="56"/>
      <c r="CC34" s="56"/>
      <c r="CD34" s="56"/>
      <c r="CE34" s="56"/>
      <c r="CF34" s="56"/>
      <c r="CG34" s="56"/>
      <c r="CH34" s="56"/>
      <c r="CI34" s="56"/>
      <c r="CJ34" s="56"/>
      <c r="CK34" s="56"/>
      <c r="CL34" s="56"/>
      <c r="CM34" s="56"/>
      <c r="CN34" s="56"/>
      <c r="CO34" s="56"/>
      <c r="CP34" s="56"/>
      <c r="CQ34" s="56"/>
      <c r="CR34" s="56"/>
      <c r="CS34" s="56"/>
      <c r="CT34" s="56"/>
      <c r="CU34" s="56"/>
      <c r="CV34" s="56"/>
      <c r="CW34" s="56"/>
      <c r="CX34" s="56"/>
      <c r="CY34" s="56"/>
      <c r="CZ34" s="56"/>
      <c r="DA34" s="56"/>
      <c r="DB34" s="56"/>
      <c r="DC34" s="56"/>
      <c r="DD34" s="56"/>
      <c r="DE34" s="56"/>
      <c r="DF34" s="56"/>
      <c r="DG34" s="56"/>
      <c r="DH34" s="56"/>
      <c r="DI34" s="56"/>
      <c r="DJ34" s="56"/>
      <c r="DK34" s="56"/>
      <c r="DL34" s="56"/>
      <c r="DM34" s="56"/>
      <c r="DN34" s="56"/>
      <c r="DO34" s="56"/>
      <c r="DP34" s="56"/>
      <c r="DQ34" s="56"/>
      <c r="DR34" s="56"/>
      <c r="DS34" s="56"/>
      <c r="DT34" s="56"/>
      <c r="DU34" s="56"/>
      <c r="DV34" s="56"/>
      <c r="DW34" s="56"/>
      <c r="DX34" s="56"/>
      <c r="DY34" s="56"/>
      <c r="DZ34" s="56"/>
      <c r="EA34" s="56"/>
    </row>
    <row r="35" spans="1:131" s="57" customFormat="1" ht="11.25">
      <c r="A35" s="76">
        <v>29</v>
      </c>
      <c r="B35" s="78" t="s">
        <v>185</v>
      </c>
      <c r="C35" s="90" t="s">
        <v>519</v>
      </c>
      <c r="D35" s="18"/>
      <c r="E35" s="18"/>
      <c r="F35" s="18"/>
      <c r="G35" s="18"/>
      <c r="H35" s="18"/>
      <c r="I35" s="18"/>
      <c r="J35" s="18"/>
      <c r="K35" s="68"/>
      <c r="L35" s="65"/>
      <c r="M35" s="44" t="s">
        <v>520</v>
      </c>
      <c r="N35" s="43" t="s">
        <v>28</v>
      </c>
      <c r="O35" s="212" t="s">
        <v>521</v>
      </c>
      <c r="P35" s="81">
        <v>42125</v>
      </c>
      <c r="Q35" s="46" t="s">
        <v>16</v>
      </c>
      <c r="R35" s="41">
        <v>6</v>
      </c>
      <c r="S35" s="41"/>
      <c r="T35" s="41"/>
      <c r="U35" s="124">
        <v>6</v>
      </c>
      <c r="V35" s="124" t="s">
        <v>426</v>
      </c>
      <c r="W35" s="159" t="s">
        <v>426</v>
      </c>
      <c r="X35" s="160"/>
      <c r="Y35" s="161"/>
      <c r="Z35" s="59">
        <v>1</v>
      </c>
      <c r="AA35" s="63">
        <v>861</v>
      </c>
      <c r="AB35" s="64">
        <v>56</v>
      </c>
      <c r="AC35" s="63">
        <v>985</v>
      </c>
      <c r="AD35" s="64">
        <v>53</v>
      </c>
      <c r="AE35" s="63">
        <v>2461</v>
      </c>
      <c r="AF35" s="64">
        <v>162</v>
      </c>
      <c r="AG35" s="210">
        <f t="shared" si="0"/>
        <v>4307</v>
      </c>
      <c r="AH35" s="211">
        <f t="shared" si="1"/>
        <v>271</v>
      </c>
      <c r="AI35" s="97">
        <f t="shared" si="2"/>
        <v>45.166666666666664</v>
      </c>
      <c r="AJ35" s="98">
        <f t="shared" si="3"/>
        <v>15.892988929889299</v>
      </c>
      <c r="AK35" s="50"/>
      <c r="AL35" s="51"/>
      <c r="AM35" s="95"/>
      <c r="AN35" s="95"/>
      <c r="AO35" s="52"/>
      <c r="AP35" s="53"/>
      <c r="AQ35" s="84"/>
      <c r="AR35" s="85"/>
      <c r="AS35" s="95"/>
      <c r="AT35" s="95"/>
      <c r="AU35" s="97"/>
      <c r="AV35" s="98"/>
      <c r="AW35" s="63"/>
      <c r="AX35" s="64"/>
      <c r="AY35" s="95"/>
      <c r="AZ35" s="95"/>
      <c r="BA35" s="63">
        <v>4307</v>
      </c>
      <c r="BB35" s="64">
        <v>271</v>
      </c>
      <c r="BC35" s="96">
        <f t="shared" si="4"/>
        <v>15.892988929889299</v>
      </c>
      <c r="BD35" s="174">
        <v>42125</v>
      </c>
      <c r="BE35" s="56"/>
      <c r="BF35" s="56"/>
      <c r="BG35" s="56"/>
      <c r="BH35" s="56"/>
      <c r="BI35" s="56"/>
      <c r="BJ35" s="56"/>
      <c r="BK35" s="56"/>
      <c r="BL35" s="56"/>
      <c r="BM35" s="56"/>
      <c r="BN35" s="56"/>
      <c r="BO35" s="56"/>
      <c r="BP35" s="56"/>
      <c r="BQ35" s="56"/>
      <c r="BR35" s="56"/>
      <c r="BS35" s="56"/>
      <c r="BT35" s="56"/>
      <c r="BU35" s="56"/>
      <c r="BV35" s="56"/>
      <c r="BW35" s="56"/>
      <c r="BX35" s="56"/>
      <c r="BY35" s="56"/>
      <c r="BZ35" s="56"/>
      <c r="CA35" s="56"/>
      <c r="CB35" s="56"/>
      <c r="CC35" s="56"/>
      <c r="CD35" s="56"/>
      <c r="CE35" s="56"/>
      <c r="CF35" s="56"/>
      <c r="CG35" s="56"/>
      <c r="CH35" s="56"/>
      <c r="CI35" s="56"/>
      <c r="CJ35" s="56"/>
      <c r="CK35" s="56"/>
      <c r="CL35" s="56"/>
      <c r="CM35" s="56"/>
      <c r="CN35" s="56"/>
      <c r="CO35" s="56"/>
      <c r="CP35" s="56"/>
      <c r="CQ35" s="56"/>
      <c r="CR35" s="56"/>
      <c r="CS35" s="56"/>
      <c r="CT35" s="56"/>
      <c r="CU35" s="56"/>
      <c r="CV35" s="56"/>
      <c r="CW35" s="56"/>
      <c r="CX35" s="56"/>
      <c r="CY35" s="56"/>
      <c r="CZ35" s="56"/>
      <c r="DA35" s="56"/>
      <c r="DB35" s="56"/>
      <c r="DC35" s="56"/>
      <c r="DD35" s="56"/>
      <c r="DE35" s="56"/>
      <c r="DF35" s="56"/>
      <c r="DG35" s="56"/>
      <c r="DH35" s="56"/>
      <c r="DI35" s="56"/>
      <c r="DJ35" s="56"/>
      <c r="DK35" s="56"/>
      <c r="DL35" s="56"/>
      <c r="DM35" s="56"/>
      <c r="DN35" s="56"/>
      <c r="DO35" s="56"/>
      <c r="DP35" s="56"/>
      <c r="DQ35" s="56"/>
      <c r="DR35" s="56"/>
      <c r="DS35" s="56"/>
      <c r="DT35" s="56"/>
      <c r="DU35" s="56"/>
      <c r="DV35" s="56"/>
      <c r="DW35" s="56"/>
      <c r="DX35" s="56"/>
      <c r="DY35" s="56"/>
      <c r="DZ35" s="56"/>
      <c r="EA35" s="56"/>
    </row>
    <row r="36" spans="1:131" s="57" customFormat="1" ht="11.25">
      <c r="A36" s="76">
        <v>30</v>
      </c>
      <c r="B36" s="78" t="s">
        <v>185</v>
      </c>
      <c r="C36" s="90" t="s">
        <v>517</v>
      </c>
      <c r="D36" s="18"/>
      <c r="E36" s="18"/>
      <c r="F36" s="18"/>
      <c r="G36" s="18"/>
      <c r="H36" s="18"/>
      <c r="I36" s="18"/>
      <c r="J36" s="18" t="s">
        <v>140</v>
      </c>
      <c r="K36" s="68"/>
      <c r="L36" s="65"/>
      <c r="M36" s="44" t="s">
        <v>518</v>
      </c>
      <c r="N36" s="43"/>
      <c r="O36" s="212" t="s">
        <v>517</v>
      </c>
      <c r="P36" s="81">
        <v>42125</v>
      </c>
      <c r="Q36" s="46" t="s">
        <v>16</v>
      </c>
      <c r="R36" s="41">
        <v>12</v>
      </c>
      <c r="S36" s="41"/>
      <c r="T36" s="41"/>
      <c r="U36" s="124">
        <v>12</v>
      </c>
      <c r="V36" s="124" t="s">
        <v>426</v>
      </c>
      <c r="W36" s="159" t="s">
        <v>426</v>
      </c>
      <c r="X36" s="160"/>
      <c r="Y36" s="161"/>
      <c r="Z36" s="59">
        <v>1</v>
      </c>
      <c r="AA36" s="63">
        <v>1238.5</v>
      </c>
      <c r="AB36" s="64">
        <v>102</v>
      </c>
      <c r="AC36" s="63">
        <v>1178</v>
      </c>
      <c r="AD36" s="64">
        <v>97</v>
      </c>
      <c r="AE36" s="63">
        <v>1578.5</v>
      </c>
      <c r="AF36" s="64">
        <v>124</v>
      </c>
      <c r="AG36" s="210">
        <f t="shared" si="0"/>
        <v>3995</v>
      </c>
      <c r="AH36" s="211">
        <f t="shared" si="1"/>
        <v>323</v>
      </c>
      <c r="AI36" s="97">
        <f t="shared" si="2"/>
        <v>26.916666666666668</v>
      </c>
      <c r="AJ36" s="98">
        <f t="shared" si="3"/>
        <v>12.368421052631579</v>
      </c>
      <c r="AK36" s="50"/>
      <c r="AL36" s="51"/>
      <c r="AM36" s="95"/>
      <c r="AN36" s="95"/>
      <c r="AO36" s="52"/>
      <c r="AP36" s="53"/>
      <c r="AQ36" s="84"/>
      <c r="AR36" s="85"/>
      <c r="AS36" s="95"/>
      <c r="AT36" s="95"/>
      <c r="AU36" s="97"/>
      <c r="AV36" s="98"/>
      <c r="AW36" s="63"/>
      <c r="AX36" s="64"/>
      <c r="AY36" s="95"/>
      <c r="AZ36" s="95"/>
      <c r="BA36" s="63">
        <v>4953</v>
      </c>
      <c r="BB36" s="64">
        <v>404</v>
      </c>
      <c r="BC36" s="96">
        <f t="shared" si="4"/>
        <v>12.259900990099009</v>
      </c>
      <c r="BD36" s="174">
        <v>42125</v>
      </c>
      <c r="BE36" s="56"/>
      <c r="BF36" s="56"/>
      <c r="BG36" s="56"/>
      <c r="BH36" s="56"/>
      <c r="BI36" s="56"/>
      <c r="BJ36" s="56"/>
      <c r="BK36" s="56"/>
      <c r="BL36" s="56"/>
      <c r="BM36" s="56"/>
      <c r="BN36" s="56"/>
      <c r="BO36" s="56"/>
      <c r="BP36" s="56"/>
      <c r="BQ36" s="56"/>
      <c r="BR36" s="56"/>
      <c r="BS36" s="56"/>
      <c r="BT36" s="56"/>
      <c r="BU36" s="56"/>
      <c r="BV36" s="56"/>
      <c r="BW36" s="56"/>
      <c r="BX36" s="56"/>
      <c r="BY36" s="56"/>
      <c r="BZ36" s="56"/>
      <c r="CA36" s="56"/>
      <c r="CB36" s="56"/>
      <c r="CC36" s="56"/>
      <c r="CD36" s="56"/>
      <c r="CE36" s="56"/>
      <c r="CF36" s="56"/>
      <c r="CG36" s="56"/>
      <c r="CH36" s="56"/>
      <c r="CI36" s="56"/>
      <c r="CJ36" s="56"/>
      <c r="CK36" s="56"/>
      <c r="CL36" s="56"/>
      <c r="CM36" s="56"/>
      <c r="CN36" s="56"/>
      <c r="CO36" s="56"/>
      <c r="CP36" s="56"/>
      <c r="CQ36" s="56"/>
      <c r="CR36" s="56"/>
      <c r="CS36" s="56"/>
      <c r="CT36" s="56"/>
      <c r="CU36" s="56"/>
      <c r="CV36" s="56"/>
      <c r="CW36" s="56"/>
      <c r="CX36" s="56"/>
      <c r="CY36" s="56"/>
      <c r="CZ36" s="56"/>
      <c r="DA36" s="56"/>
      <c r="DB36" s="56"/>
      <c r="DC36" s="56"/>
      <c r="DD36" s="56"/>
      <c r="DE36" s="56"/>
      <c r="DF36" s="56"/>
      <c r="DG36" s="56"/>
      <c r="DH36" s="56"/>
      <c r="DI36" s="56"/>
      <c r="DJ36" s="56"/>
      <c r="DK36" s="56"/>
      <c r="DL36" s="56"/>
      <c r="DM36" s="56"/>
      <c r="DN36" s="56"/>
      <c r="DO36" s="56"/>
      <c r="DP36" s="56"/>
      <c r="DQ36" s="56"/>
      <c r="DR36" s="56"/>
      <c r="DS36" s="56"/>
      <c r="DT36" s="56"/>
      <c r="DU36" s="56"/>
      <c r="DV36" s="56"/>
      <c r="DW36" s="56"/>
      <c r="DX36" s="56"/>
      <c r="DY36" s="56"/>
      <c r="DZ36" s="56"/>
      <c r="EA36" s="56"/>
    </row>
    <row r="37" spans="1:131" s="57" customFormat="1" ht="11.25">
      <c r="A37" s="76">
        <v>31</v>
      </c>
      <c r="B37" s="58"/>
      <c r="C37" s="90" t="s">
        <v>438</v>
      </c>
      <c r="D37" s="18"/>
      <c r="E37" s="18"/>
      <c r="F37" s="18"/>
      <c r="G37" s="18"/>
      <c r="H37" s="18"/>
      <c r="I37" s="18"/>
      <c r="J37" s="18"/>
      <c r="K37" s="68"/>
      <c r="L37" s="65"/>
      <c r="M37" s="44" t="s">
        <v>439</v>
      </c>
      <c r="N37" s="43" t="s">
        <v>20</v>
      </c>
      <c r="O37" s="62" t="s">
        <v>238</v>
      </c>
      <c r="P37" s="81">
        <v>42104</v>
      </c>
      <c r="Q37" s="46" t="s">
        <v>20</v>
      </c>
      <c r="R37" s="41">
        <v>68</v>
      </c>
      <c r="S37" s="41"/>
      <c r="T37" s="41"/>
      <c r="U37" s="124">
        <v>1</v>
      </c>
      <c r="V37" s="124">
        <v>6</v>
      </c>
      <c r="W37" s="159">
        <f aca="true" t="shared" si="19" ref="W37:W62">U37-V37</f>
        <v>-5</v>
      </c>
      <c r="X37" s="160"/>
      <c r="Y37" s="161" t="e">
        <f>AH37/X37</f>
        <v>#DIV/0!</v>
      </c>
      <c r="Z37" s="59">
        <v>4</v>
      </c>
      <c r="AA37" s="63">
        <v>1264</v>
      </c>
      <c r="AB37" s="64">
        <v>60</v>
      </c>
      <c r="AC37" s="63">
        <v>1147.5</v>
      </c>
      <c r="AD37" s="64">
        <v>54</v>
      </c>
      <c r="AE37" s="63">
        <v>1475.5</v>
      </c>
      <c r="AF37" s="64">
        <v>71</v>
      </c>
      <c r="AG37" s="88">
        <f t="shared" si="0"/>
        <v>3887</v>
      </c>
      <c r="AH37" s="89">
        <f t="shared" si="1"/>
        <v>185</v>
      </c>
      <c r="AI37" s="97">
        <f t="shared" si="2"/>
        <v>185</v>
      </c>
      <c r="AJ37" s="98">
        <f t="shared" si="3"/>
        <v>21.01081081081081</v>
      </c>
      <c r="AK37" s="50">
        <v>13670</v>
      </c>
      <c r="AL37" s="51">
        <v>776</v>
      </c>
      <c r="AM37" s="95">
        <f aca="true" t="shared" si="20" ref="AM37:AM62">IF(AK37&lt;&gt;0,-(AK37-AG37)/AK37,"")</f>
        <v>-0.7156547183613753</v>
      </c>
      <c r="AN37" s="95">
        <f aca="true" t="shared" si="21" ref="AN37:AN62">IF(AL37&lt;&gt;0,-(AL37-AH37)/AL37,"")</f>
        <v>-0.7615979381443299</v>
      </c>
      <c r="AO37" s="52">
        <f aca="true" t="shared" si="22" ref="AO37:AP44">AQ37-AG37</f>
        <v>17087.5</v>
      </c>
      <c r="AP37" s="53">
        <f t="shared" si="22"/>
        <v>1062</v>
      </c>
      <c r="AQ37" s="84">
        <v>20974.5</v>
      </c>
      <c r="AR37" s="85">
        <v>1247</v>
      </c>
      <c r="AS37" s="95">
        <f aca="true" t="shared" si="23" ref="AS37:AS62">AH37*1/AR37</f>
        <v>0.1483560545308741</v>
      </c>
      <c r="AT37" s="95">
        <f aca="true" t="shared" si="24" ref="AT37:AT62">AP37*1/AR37</f>
        <v>0.8516439454691259</v>
      </c>
      <c r="AU37" s="97">
        <f aca="true" t="shared" si="25" ref="AU37:AU62">AR37/U37</f>
        <v>1247</v>
      </c>
      <c r="AV37" s="98">
        <f aca="true" t="shared" si="26" ref="AV37:AV62">AQ37/AR37</f>
        <v>16.819967923015238</v>
      </c>
      <c r="AW37" s="63">
        <v>20974.5</v>
      </c>
      <c r="AX37" s="64">
        <v>1247</v>
      </c>
      <c r="AY37" s="95">
        <f aca="true" t="shared" si="27" ref="AY37:AY62">IF(AW37&lt;&gt;0,-(AW37-AQ37)/AW37,"")</f>
        <v>0</v>
      </c>
      <c r="AZ37" s="95">
        <f aca="true" t="shared" si="28" ref="AZ37:AZ62">IF(AX37&lt;&gt;0,-(AX37-AR37)/AX37,"")</f>
        <v>0</v>
      </c>
      <c r="BA37" s="63">
        <v>317086</v>
      </c>
      <c r="BB37" s="64">
        <v>23803</v>
      </c>
      <c r="BC37" s="96">
        <f t="shared" si="4"/>
        <v>13.321262025795068</v>
      </c>
      <c r="BD37" s="174">
        <v>42125</v>
      </c>
      <c r="BE37" s="56"/>
      <c r="BF37" s="56"/>
      <c r="BG37" s="56"/>
      <c r="BH37" s="56"/>
      <c r="BI37" s="56"/>
      <c r="BJ37" s="56"/>
      <c r="BK37" s="56"/>
      <c r="BL37" s="56"/>
      <c r="BM37" s="56"/>
      <c r="BN37" s="56"/>
      <c r="BO37" s="56"/>
      <c r="BP37" s="56"/>
      <c r="BQ37" s="56"/>
      <c r="BR37" s="56"/>
      <c r="BS37" s="56"/>
      <c r="BT37" s="56"/>
      <c r="BU37" s="56"/>
      <c r="BV37" s="56"/>
      <c r="BW37" s="56"/>
      <c r="BX37" s="56"/>
      <c r="BY37" s="56"/>
      <c r="BZ37" s="56"/>
      <c r="CA37" s="56"/>
      <c r="CB37" s="56"/>
      <c r="CC37" s="56"/>
      <c r="CD37" s="56"/>
      <c r="CE37" s="56"/>
      <c r="CF37" s="56"/>
      <c r="CG37" s="56"/>
      <c r="CH37" s="56"/>
      <c r="CI37" s="56"/>
      <c r="CJ37" s="56"/>
      <c r="CK37" s="56"/>
      <c r="CL37" s="56"/>
      <c r="CM37" s="56"/>
      <c r="CN37" s="56"/>
      <c r="CO37" s="56"/>
      <c r="CP37" s="56"/>
      <c r="CQ37" s="56"/>
      <c r="CR37" s="56"/>
      <c r="CS37" s="56"/>
      <c r="CT37" s="56"/>
      <c r="CU37" s="56"/>
      <c r="CV37" s="56"/>
      <c r="CW37" s="56"/>
      <c r="CX37" s="56"/>
      <c r="CY37" s="56"/>
      <c r="CZ37" s="56"/>
      <c r="DA37" s="56"/>
      <c r="DB37" s="56"/>
      <c r="DC37" s="56"/>
      <c r="DD37" s="56"/>
      <c r="DE37" s="56"/>
      <c r="DF37" s="56"/>
      <c r="DG37" s="56"/>
      <c r="DH37" s="56"/>
      <c r="DI37" s="56"/>
      <c r="DJ37" s="56"/>
      <c r="DK37" s="56"/>
      <c r="DL37" s="56"/>
      <c r="DM37" s="56"/>
      <c r="DN37" s="56"/>
      <c r="DO37" s="56"/>
      <c r="DP37" s="56"/>
      <c r="DQ37" s="56"/>
      <c r="DR37" s="56"/>
      <c r="DS37" s="56"/>
      <c r="DT37" s="56"/>
      <c r="DU37" s="56"/>
      <c r="DV37" s="56"/>
      <c r="DW37" s="56"/>
      <c r="DX37" s="56"/>
      <c r="DY37" s="56"/>
      <c r="DZ37" s="56"/>
      <c r="EA37" s="56"/>
    </row>
    <row r="38" spans="1:131" s="57" customFormat="1" ht="11.25">
      <c r="A38" s="76">
        <v>32</v>
      </c>
      <c r="B38" s="58"/>
      <c r="C38" s="90" t="s">
        <v>413</v>
      </c>
      <c r="D38" s="18"/>
      <c r="E38" s="18"/>
      <c r="F38" s="18"/>
      <c r="G38" s="18"/>
      <c r="H38" s="18"/>
      <c r="I38" s="18"/>
      <c r="J38" s="18" t="s">
        <v>140</v>
      </c>
      <c r="K38" s="68"/>
      <c r="L38" s="65"/>
      <c r="M38" s="44" t="s">
        <v>414</v>
      </c>
      <c r="N38" s="43"/>
      <c r="O38" s="62" t="s">
        <v>413</v>
      </c>
      <c r="P38" s="81">
        <v>42090</v>
      </c>
      <c r="Q38" s="46" t="s">
        <v>20</v>
      </c>
      <c r="R38" s="41">
        <v>270</v>
      </c>
      <c r="S38" s="41"/>
      <c r="T38" s="41"/>
      <c r="U38" s="124">
        <v>17</v>
      </c>
      <c r="V38" s="124">
        <v>23</v>
      </c>
      <c r="W38" s="159">
        <f t="shared" si="19"/>
        <v>-6</v>
      </c>
      <c r="X38" s="160"/>
      <c r="Y38" s="161" t="e">
        <f>AH38/X38</f>
        <v>#DIV/0!</v>
      </c>
      <c r="Z38" s="59">
        <v>6</v>
      </c>
      <c r="AA38" s="63">
        <v>1102</v>
      </c>
      <c r="AB38" s="64">
        <v>127</v>
      </c>
      <c r="AC38" s="63">
        <v>1143</v>
      </c>
      <c r="AD38" s="64">
        <v>134</v>
      </c>
      <c r="AE38" s="63">
        <v>1356</v>
      </c>
      <c r="AF38" s="64">
        <v>154</v>
      </c>
      <c r="AG38" s="88">
        <f t="shared" si="0"/>
        <v>3601</v>
      </c>
      <c r="AH38" s="89">
        <f t="shared" si="1"/>
        <v>415</v>
      </c>
      <c r="AI38" s="97">
        <f t="shared" si="2"/>
        <v>24.41176470588235</v>
      </c>
      <c r="AJ38" s="98">
        <f t="shared" si="3"/>
        <v>8.67710843373494</v>
      </c>
      <c r="AK38" s="50">
        <v>3724</v>
      </c>
      <c r="AL38" s="51">
        <v>474</v>
      </c>
      <c r="AM38" s="95">
        <f t="shared" si="20"/>
        <v>-0.033029001074113856</v>
      </c>
      <c r="AN38" s="95">
        <f t="shared" si="21"/>
        <v>-0.12447257383966245</v>
      </c>
      <c r="AO38" s="52">
        <f t="shared" si="22"/>
        <v>2430</v>
      </c>
      <c r="AP38" s="53">
        <f t="shared" si="22"/>
        <v>378</v>
      </c>
      <c r="AQ38" s="84">
        <v>6031</v>
      </c>
      <c r="AR38" s="85">
        <v>793</v>
      </c>
      <c r="AS38" s="95">
        <f t="shared" si="23"/>
        <v>0.5233291298865069</v>
      </c>
      <c r="AT38" s="95">
        <f t="shared" si="24"/>
        <v>0.4766708701134931</v>
      </c>
      <c r="AU38" s="97">
        <f t="shared" si="25"/>
        <v>46.64705882352941</v>
      </c>
      <c r="AV38" s="98">
        <f t="shared" si="26"/>
        <v>7.605296343001261</v>
      </c>
      <c r="AW38" s="63">
        <v>6031</v>
      </c>
      <c r="AX38" s="64">
        <v>793</v>
      </c>
      <c r="AY38" s="95">
        <f t="shared" si="27"/>
        <v>0</v>
      </c>
      <c r="AZ38" s="95">
        <f t="shared" si="28"/>
        <v>0</v>
      </c>
      <c r="BA38" s="63">
        <v>1134283.89</v>
      </c>
      <c r="BB38" s="64">
        <v>114441</v>
      </c>
      <c r="BC38" s="96">
        <f t="shared" si="4"/>
        <v>9.911516764096783</v>
      </c>
      <c r="BD38" s="174">
        <v>42125</v>
      </c>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56"/>
      <c r="DP38" s="56"/>
      <c r="DQ38" s="56"/>
      <c r="DR38" s="56"/>
      <c r="DS38" s="56"/>
      <c r="DT38" s="56"/>
      <c r="DU38" s="56"/>
      <c r="DV38" s="56"/>
      <c r="DW38" s="56"/>
      <c r="DX38" s="56"/>
      <c r="DY38" s="56"/>
      <c r="DZ38" s="56"/>
      <c r="EA38" s="56"/>
    </row>
    <row r="39" spans="1:131" s="57" customFormat="1" ht="11.25">
      <c r="A39" s="76">
        <v>33</v>
      </c>
      <c r="B39" s="58"/>
      <c r="C39" s="90" t="s">
        <v>344</v>
      </c>
      <c r="D39" s="18"/>
      <c r="E39" s="18"/>
      <c r="F39" s="18"/>
      <c r="G39" s="18"/>
      <c r="H39" s="18"/>
      <c r="I39" s="18"/>
      <c r="J39" s="18"/>
      <c r="K39" s="68"/>
      <c r="L39" s="41"/>
      <c r="M39" s="44" t="s">
        <v>283</v>
      </c>
      <c r="N39" s="43"/>
      <c r="O39" s="62" t="s">
        <v>345</v>
      </c>
      <c r="P39" s="81">
        <v>42055</v>
      </c>
      <c r="Q39" s="46" t="s">
        <v>6</v>
      </c>
      <c r="R39" s="41">
        <v>40</v>
      </c>
      <c r="S39" s="41"/>
      <c r="T39" s="41"/>
      <c r="U39" s="124">
        <v>5</v>
      </c>
      <c r="V39" s="124">
        <v>4</v>
      </c>
      <c r="W39" s="159">
        <f t="shared" si="19"/>
        <v>1</v>
      </c>
      <c r="X39" s="160"/>
      <c r="Y39" s="161" t="e">
        <f>AH39/X39</f>
        <v>#DIV/0!</v>
      </c>
      <c r="Z39" s="59">
        <v>11</v>
      </c>
      <c r="AA39" s="63">
        <v>1418</v>
      </c>
      <c r="AB39" s="64">
        <v>189</v>
      </c>
      <c r="AC39" s="63">
        <v>812</v>
      </c>
      <c r="AD39" s="64">
        <v>111</v>
      </c>
      <c r="AE39" s="63">
        <v>1005</v>
      </c>
      <c r="AF39" s="64">
        <v>139</v>
      </c>
      <c r="AG39" s="88">
        <f aca="true" t="shared" si="29" ref="AG39:AG62">AA39+AC39+AE39</f>
        <v>3235</v>
      </c>
      <c r="AH39" s="89">
        <f aca="true" t="shared" si="30" ref="AH39:AH62">AB39+AD39+AF39</f>
        <v>439</v>
      </c>
      <c r="AI39" s="97">
        <f aca="true" t="shared" si="31" ref="AI39:AI62">AH39/U39</f>
        <v>87.8</v>
      </c>
      <c r="AJ39" s="98">
        <f aca="true" t="shared" si="32" ref="AJ39:AJ62">AG39/AH39</f>
        <v>7.3690205011389525</v>
      </c>
      <c r="AK39" s="50">
        <v>4444</v>
      </c>
      <c r="AL39" s="51">
        <v>357</v>
      </c>
      <c r="AM39" s="95">
        <f t="shared" si="20"/>
        <v>-0.27205220522052204</v>
      </c>
      <c r="AN39" s="95">
        <f t="shared" si="21"/>
        <v>0.22969187675070027</v>
      </c>
      <c r="AO39" s="52">
        <f t="shared" si="22"/>
        <v>4432</v>
      </c>
      <c r="AP39" s="53">
        <f t="shared" si="22"/>
        <v>240</v>
      </c>
      <c r="AQ39" s="84">
        <v>7667</v>
      </c>
      <c r="AR39" s="85">
        <v>679</v>
      </c>
      <c r="AS39" s="95">
        <f t="shared" si="23"/>
        <v>0.646539027982327</v>
      </c>
      <c r="AT39" s="95">
        <f t="shared" si="24"/>
        <v>0.35346097201767307</v>
      </c>
      <c r="AU39" s="97">
        <f t="shared" si="25"/>
        <v>135.8</v>
      </c>
      <c r="AV39" s="98">
        <f t="shared" si="26"/>
        <v>11.291605301914581</v>
      </c>
      <c r="AW39" s="63">
        <v>7667</v>
      </c>
      <c r="AX39" s="64">
        <v>679</v>
      </c>
      <c r="AY39" s="95">
        <f t="shared" si="27"/>
        <v>0</v>
      </c>
      <c r="AZ39" s="95">
        <f t="shared" si="28"/>
        <v>0</v>
      </c>
      <c r="BA39" s="66">
        <v>2134832</v>
      </c>
      <c r="BB39" s="67">
        <v>152145</v>
      </c>
      <c r="BC39" s="96">
        <f aca="true" t="shared" si="33" ref="BC39:BC62">BA39/BB39</f>
        <v>14.031561996779388</v>
      </c>
      <c r="BD39" s="174">
        <v>42125</v>
      </c>
      <c r="BE39" s="56"/>
      <c r="BF39" s="56"/>
      <c r="BG39" s="56"/>
      <c r="BH39" s="56"/>
      <c r="BI39" s="56"/>
      <c r="BJ39" s="56"/>
      <c r="BK39" s="56"/>
      <c r="BL39" s="56"/>
      <c r="BM39" s="56"/>
      <c r="BN39" s="56"/>
      <c r="BO39" s="56"/>
      <c r="BP39" s="56"/>
      <c r="BQ39" s="56"/>
      <c r="BR39" s="56"/>
      <c r="BS39" s="56"/>
      <c r="BT39" s="56"/>
      <c r="BU39" s="56"/>
      <c r="BV39" s="56"/>
      <c r="BW39" s="56"/>
      <c r="BX39" s="56"/>
      <c r="BY39" s="56"/>
      <c r="BZ39" s="56"/>
      <c r="CA39" s="56"/>
      <c r="CB39" s="56"/>
      <c r="CC39" s="56"/>
      <c r="CD39" s="56"/>
      <c r="CE39" s="56"/>
      <c r="CF39" s="56"/>
      <c r="CG39" s="56"/>
      <c r="CH39" s="56"/>
      <c r="CI39" s="56"/>
      <c r="CJ39" s="56"/>
      <c r="CK39" s="56"/>
      <c r="CL39" s="56"/>
      <c r="CM39" s="56"/>
      <c r="CN39" s="56"/>
      <c r="CO39" s="56"/>
      <c r="CP39" s="56"/>
      <c r="CQ39" s="56"/>
      <c r="CR39" s="56"/>
      <c r="CS39" s="56"/>
      <c r="CT39" s="56"/>
      <c r="CU39" s="56"/>
      <c r="CV39" s="56"/>
      <c r="CW39" s="56"/>
      <c r="CX39" s="56"/>
      <c r="CY39" s="56"/>
      <c r="CZ39" s="56"/>
      <c r="DA39" s="56"/>
      <c r="DB39" s="56"/>
      <c r="DC39" s="56"/>
      <c r="DD39" s="56"/>
      <c r="DE39" s="56"/>
      <c r="DF39" s="56"/>
      <c r="DG39" s="56"/>
      <c r="DH39" s="56"/>
      <c r="DI39" s="56"/>
      <c r="DJ39" s="56"/>
      <c r="DK39" s="56"/>
      <c r="DL39" s="56"/>
      <c r="DM39" s="56"/>
      <c r="DN39" s="56"/>
      <c r="DO39" s="56"/>
      <c r="DP39" s="56"/>
      <c r="DQ39" s="56"/>
      <c r="DR39" s="56"/>
      <c r="DS39" s="56"/>
      <c r="DT39" s="56"/>
      <c r="DU39" s="56"/>
      <c r="DV39" s="56"/>
      <c r="DW39" s="56"/>
      <c r="DX39" s="56"/>
      <c r="DY39" s="56"/>
      <c r="DZ39" s="56"/>
      <c r="EA39" s="56"/>
    </row>
    <row r="40" spans="1:131" s="57" customFormat="1" ht="11.25">
      <c r="A40" s="76">
        <v>34</v>
      </c>
      <c r="B40" s="41"/>
      <c r="C40" s="91" t="s">
        <v>390</v>
      </c>
      <c r="D40" s="18"/>
      <c r="E40" s="18"/>
      <c r="F40" s="18"/>
      <c r="G40" s="18"/>
      <c r="H40" s="18"/>
      <c r="I40" s="18"/>
      <c r="J40" s="42"/>
      <c r="K40" s="69"/>
      <c r="L40" s="41" t="s">
        <v>12</v>
      </c>
      <c r="M40" s="43" t="s">
        <v>391</v>
      </c>
      <c r="N40" s="44" t="s">
        <v>32</v>
      </c>
      <c r="O40" s="45" t="s">
        <v>392</v>
      </c>
      <c r="P40" s="82">
        <v>42076</v>
      </c>
      <c r="Q40" s="46" t="s">
        <v>32</v>
      </c>
      <c r="R40" s="128">
        <v>140</v>
      </c>
      <c r="S40" s="128"/>
      <c r="T40" s="128"/>
      <c r="U40" s="41">
        <v>2</v>
      </c>
      <c r="V40" s="41">
        <v>3</v>
      </c>
      <c r="W40" s="159">
        <f t="shared" si="19"/>
        <v>-1</v>
      </c>
      <c r="X40" s="160"/>
      <c r="Y40" s="161" t="e">
        <f>AH40/X40</f>
        <v>#DIV/0!</v>
      </c>
      <c r="Z40" s="59">
        <v>8</v>
      </c>
      <c r="AA40" s="48">
        <v>838.5</v>
      </c>
      <c r="AB40" s="49">
        <v>44</v>
      </c>
      <c r="AC40" s="48">
        <v>1447</v>
      </c>
      <c r="AD40" s="49">
        <v>81</v>
      </c>
      <c r="AE40" s="48">
        <v>834.5</v>
      </c>
      <c r="AF40" s="49">
        <v>45</v>
      </c>
      <c r="AG40" s="88">
        <f t="shared" si="29"/>
        <v>3120</v>
      </c>
      <c r="AH40" s="89">
        <f t="shared" si="30"/>
        <v>170</v>
      </c>
      <c r="AI40" s="97">
        <f t="shared" si="31"/>
        <v>85</v>
      </c>
      <c r="AJ40" s="98">
        <f t="shared" si="32"/>
        <v>18.352941176470587</v>
      </c>
      <c r="AK40" s="50">
        <v>5959.5</v>
      </c>
      <c r="AL40" s="51">
        <v>341</v>
      </c>
      <c r="AM40" s="95">
        <f t="shared" si="20"/>
        <v>-0.47646614648879937</v>
      </c>
      <c r="AN40" s="95">
        <f t="shared" si="21"/>
        <v>-0.501466275659824</v>
      </c>
      <c r="AO40" s="52">
        <f t="shared" si="22"/>
        <v>6471.5</v>
      </c>
      <c r="AP40" s="53">
        <f t="shared" si="22"/>
        <v>418</v>
      </c>
      <c r="AQ40" s="84">
        <v>9591.5</v>
      </c>
      <c r="AR40" s="87">
        <v>588</v>
      </c>
      <c r="AS40" s="95">
        <f t="shared" si="23"/>
        <v>0.2891156462585034</v>
      </c>
      <c r="AT40" s="95">
        <f t="shared" si="24"/>
        <v>0.7108843537414966</v>
      </c>
      <c r="AU40" s="97">
        <f t="shared" si="25"/>
        <v>294</v>
      </c>
      <c r="AV40" s="98">
        <f t="shared" si="26"/>
        <v>16.312074829931973</v>
      </c>
      <c r="AW40" s="54">
        <v>9591.5</v>
      </c>
      <c r="AX40" s="55">
        <v>588</v>
      </c>
      <c r="AY40" s="95">
        <f t="shared" si="27"/>
        <v>0</v>
      </c>
      <c r="AZ40" s="95">
        <f t="shared" si="28"/>
        <v>0</v>
      </c>
      <c r="BA40" s="54">
        <v>2245611.29</v>
      </c>
      <c r="BB40" s="55">
        <v>172904</v>
      </c>
      <c r="BC40" s="96">
        <f t="shared" si="33"/>
        <v>12.987619083422015</v>
      </c>
      <c r="BD40" s="174">
        <v>42125</v>
      </c>
      <c r="BE40" s="56"/>
      <c r="BF40" s="56"/>
      <c r="BG40" s="56"/>
      <c r="BH40" s="56"/>
      <c r="BI40" s="56"/>
      <c r="BJ40" s="56"/>
      <c r="BK40" s="56"/>
      <c r="BL40" s="56"/>
      <c r="BM40" s="56"/>
      <c r="BN40" s="56"/>
      <c r="BO40" s="56"/>
      <c r="BP40" s="56"/>
      <c r="BQ40" s="56"/>
      <c r="BR40" s="56"/>
      <c r="BS40" s="56"/>
      <c r="BT40" s="56"/>
      <c r="BU40" s="56"/>
      <c r="BV40" s="56"/>
      <c r="BW40" s="56"/>
      <c r="BX40" s="56"/>
      <c r="BY40" s="56"/>
      <c r="BZ40" s="56"/>
      <c r="CA40" s="56"/>
      <c r="CB40" s="56"/>
      <c r="CC40" s="56"/>
      <c r="CD40" s="56"/>
      <c r="CE40" s="56"/>
      <c r="CF40" s="56"/>
      <c r="CG40" s="56"/>
      <c r="CH40" s="56"/>
      <c r="CI40" s="56"/>
      <c r="CJ40" s="56"/>
      <c r="CK40" s="56"/>
      <c r="CL40" s="56"/>
      <c r="CM40" s="56"/>
      <c r="CN40" s="56"/>
      <c r="CO40" s="56"/>
      <c r="CP40" s="56"/>
      <c r="CQ40" s="56"/>
      <c r="CR40" s="56"/>
      <c r="CS40" s="56"/>
      <c r="CT40" s="56"/>
      <c r="CU40" s="56"/>
      <c r="CV40" s="56"/>
      <c r="CW40" s="56"/>
      <c r="CX40" s="56"/>
      <c r="CY40" s="56"/>
      <c r="CZ40" s="56"/>
      <c r="DA40" s="56"/>
      <c r="DB40" s="56"/>
      <c r="DC40" s="56"/>
      <c r="DD40" s="56"/>
      <c r="DE40" s="56"/>
      <c r="DF40" s="56"/>
      <c r="DG40" s="56"/>
      <c r="DH40" s="56"/>
      <c r="DI40" s="56"/>
      <c r="DJ40" s="56"/>
      <c r="DK40" s="56"/>
      <c r="DL40" s="56"/>
      <c r="DM40" s="56"/>
      <c r="DN40" s="56"/>
      <c r="DO40" s="56"/>
      <c r="DP40" s="56"/>
      <c r="DQ40" s="56"/>
      <c r="DR40" s="56"/>
      <c r="DS40" s="56"/>
      <c r="DT40" s="56"/>
      <c r="DU40" s="56"/>
      <c r="DV40" s="56"/>
      <c r="DW40" s="56"/>
      <c r="DX40" s="56"/>
      <c r="DY40" s="56"/>
      <c r="DZ40" s="56"/>
      <c r="EA40" s="56"/>
    </row>
    <row r="41" spans="1:131" s="57" customFormat="1" ht="11.25">
      <c r="A41" s="76">
        <v>35</v>
      </c>
      <c r="B41" s="58"/>
      <c r="C41" s="90" t="s">
        <v>503</v>
      </c>
      <c r="D41" s="18"/>
      <c r="E41" s="18"/>
      <c r="F41" s="18"/>
      <c r="G41" s="18"/>
      <c r="H41" s="18"/>
      <c r="I41" s="18"/>
      <c r="J41" s="18"/>
      <c r="K41" s="68"/>
      <c r="L41" s="65"/>
      <c r="M41" s="44" t="s">
        <v>495</v>
      </c>
      <c r="N41" s="43" t="s">
        <v>17</v>
      </c>
      <c r="O41" s="212" t="s">
        <v>494</v>
      </c>
      <c r="P41" s="81">
        <v>42118</v>
      </c>
      <c r="Q41" s="46" t="s">
        <v>16</v>
      </c>
      <c r="R41" s="41">
        <v>7</v>
      </c>
      <c r="S41" s="41"/>
      <c r="T41" s="41"/>
      <c r="U41" s="124">
        <v>6</v>
      </c>
      <c r="V41" s="124">
        <v>7</v>
      </c>
      <c r="W41" s="159">
        <f t="shared" si="19"/>
        <v>-1</v>
      </c>
      <c r="X41" s="160"/>
      <c r="Y41" s="161"/>
      <c r="Z41" s="59">
        <v>2</v>
      </c>
      <c r="AA41" s="63">
        <v>649</v>
      </c>
      <c r="AB41" s="64">
        <v>57</v>
      </c>
      <c r="AC41" s="63">
        <v>948</v>
      </c>
      <c r="AD41" s="64">
        <v>80</v>
      </c>
      <c r="AE41" s="63">
        <v>612</v>
      </c>
      <c r="AF41" s="64">
        <v>50</v>
      </c>
      <c r="AG41" s="210">
        <f t="shared" si="29"/>
        <v>2209</v>
      </c>
      <c r="AH41" s="211">
        <f t="shared" si="30"/>
        <v>187</v>
      </c>
      <c r="AI41" s="97">
        <f t="shared" si="31"/>
        <v>31.166666666666668</v>
      </c>
      <c r="AJ41" s="98">
        <f t="shared" si="32"/>
        <v>11.81283422459893</v>
      </c>
      <c r="AK41" s="50">
        <v>7986</v>
      </c>
      <c r="AL41" s="51">
        <v>670</v>
      </c>
      <c r="AM41" s="95">
        <f t="shared" si="20"/>
        <v>-0.7233909341347358</v>
      </c>
      <c r="AN41" s="95">
        <f t="shared" si="21"/>
        <v>-0.7208955223880597</v>
      </c>
      <c r="AO41" s="52">
        <f t="shared" si="22"/>
        <v>9769</v>
      </c>
      <c r="AP41" s="53">
        <f t="shared" si="22"/>
        <v>840</v>
      </c>
      <c r="AQ41" s="84">
        <v>11978</v>
      </c>
      <c r="AR41" s="85">
        <v>1027</v>
      </c>
      <c r="AS41" s="95">
        <f t="shared" si="23"/>
        <v>0.18208373904576436</v>
      </c>
      <c r="AT41" s="95">
        <f t="shared" si="24"/>
        <v>0.8179162609542356</v>
      </c>
      <c r="AU41" s="97">
        <f t="shared" si="25"/>
        <v>171.16666666666666</v>
      </c>
      <c r="AV41" s="98">
        <f t="shared" si="26"/>
        <v>11.663096397273613</v>
      </c>
      <c r="AW41" s="63">
        <v>11978</v>
      </c>
      <c r="AX41" s="64">
        <v>1027</v>
      </c>
      <c r="AY41" s="95">
        <f t="shared" si="27"/>
        <v>0</v>
      </c>
      <c r="AZ41" s="95">
        <f t="shared" si="28"/>
        <v>0</v>
      </c>
      <c r="BA41" s="63">
        <v>14187</v>
      </c>
      <c r="BB41" s="64">
        <v>1214</v>
      </c>
      <c r="BC41" s="96">
        <f t="shared" si="33"/>
        <v>11.686161449752882</v>
      </c>
      <c r="BD41" s="174">
        <v>42125</v>
      </c>
      <c r="BE41" s="56"/>
      <c r="BF41" s="56"/>
      <c r="BG41" s="56"/>
      <c r="BH41" s="56"/>
      <c r="BI41" s="56"/>
      <c r="BJ41" s="56"/>
      <c r="BK41" s="56"/>
      <c r="BL41" s="56"/>
      <c r="BM41" s="56"/>
      <c r="BN41" s="56"/>
      <c r="BO41" s="56"/>
      <c r="BP41" s="56"/>
      <c r="BQ41" s="56"/>
      <c r="BR41" s="56"/>
      <c r="BS41" s="56"/>
      <c r="BT41" s="56"/>
      <c r="BU41" s="56"/>
      <c r="BV41" s="56"/>
      <c r="BW41" s="56"/>
      <c r="BX41" s="56"/>
      <c r="BY41" s="56"/>
      <c r="BZ41" s="56"/>
      <c r="CA41" s="56"/>
      <c r="CB41" s="56"/>
      <c r="CC41" s="56"/>
      <c r="CD41" s="56"/>
      <c r="CE41" s="56"/>
      <c r="CF41" s="56"/>
      <c r="CG41" s="56"/>
      <c r="CH41" s="56"/>
      <c r="CI41" s="56"/>
      <c r="CJ41" s="56"/>
      <c r="CK41" s="56"/>
      <c r="CL41" s="56"/>
      <c r="CM41" s="56"/>
      <c r="CN41" s="56"/>
      <c r="CO41" s="56"/>
      <c r="CP41" s="56"/>
      <c r="CQ41" s="56"/>
      <c r="CR41" s="56"/>
      <c r="CS41" s="56"/>
      <c r="CT41" s="56"/>
      <c r="CU41" s="56"/>
      <c r="CV41" s="56"/>
      <c r="CW41" s="56"/>
      <c r="CX41" s="56"/>
      <c r="CY41" s="56"/>
      <c r="CZ41" s="56"/>
      <c r="DA41" s="56"/>
      <c r="DB41" s="56"/>
      <c r="DC41" s="56"/>
      <c r="DD41" s="56"/>
      <c r="DE41" s="56"/>
      <c r="DF41" s="56"/>
      <c r="DG41" s="56"/>
      <c r="DH41" s="56"/>
      <c r="DI41" s="56"/>
      <c r="DJ41" s="56"/>
      <c r="DK41" s="56"/>
      <c r="DL41" s="56"/>
      <c r="DM41" s="56"/>
      <c r="DN41" s="56"/>
      <c r="DO41" s="56"/>
      <c r="DP41" s="56"/>
      <c r="DQ41" s="56"/>
      <c r="DR41" s="56"/>
      <c r="DS41" s="56"/>
      <c r="DT41" s="56"/>
      <c r="DU41" s="56"/>
      <c r="DV41" s="56"/>
      <c r="DW41" s="56"/>
      <c r="DX41" s="56"/>
      <c r="DY41" s="56"/>
      <c r="DZ41" s="56"/>
      <c r="EA41" s="56"/>
    </row>
    <row r="42" spans="1:131" s="57" customFormat="1" ht="11.25">
      <c r="A42" s="76">
        <v>36</v>
      </c>
      <c r="B42" s="58"/>
      <c r="C42" s="91" t="s">
        <v>85</v>
      </c>
      <c r="D42" s="18" t="s">
        <v>140</v>
      </c>
      <c r="E42" s="18" t="s">
        <v>140</v>
      </c>
      <c r="F42" s="18" t="s">
        <v>140</v>
      </c>
      <c r="G42" s="18" t="s">
        <v>140</v>
      </c>
      <c r="H42" s="18"/>
      <c r="I42" s="18" t="s">
        <v>140</v>
      </c>
      <c r="J42" s="18"/>
      <c r="K42" s="18" t="s">
        <v>140</v>
      </c>
      <c r="L42" s="59" t="s">
        <v>12</v>
      </c>
      <c r="M42" s="43" t="s">
        <v>2</v>
      </c>
      <c r="N42" s="44" t="s">
        <v>32</v>
      </c>
      <c r="O42" s="45" t="s">
        <v>86</v>
      </c>
      <c r="P42" s="82">
        <v>41971</v>
      </c>
      <c r="Q42" s="46" t="s">
        <v>32</v>
      </c>
      <c r="R42" s="128">
        <v>217</v>
      </c>
      <c r="S42" s="128"/>
      <c r="T42" s="128"/>
      <c r="U42" s="41">
        <v>4</v>
      </c>
      <c r="V42" s="41">
        <v>3</v>
      </c>
      <c r="W42" s="159">
        <f t="shared" si="19"/>
        <v>1</v>
      </c>
      <c r="X42" s="160"/>
      <c r="Y42" s="161" t="e">
        <f aca="true" t="shared" si="34" ref="Y42:Y51">AH42/X42</f>
        <v>#DIV/0!</v>
      </c>
      <c r="Z42" s="59">
        <v>23</v>
      </c>
      <c r="AA42" s="48">
        <v>277</v>
      </c>
      <c r="AB42" s="49">
        <v>33</v>
      </c>
      <c r="AC42" s="48">
        <v>234</v>
      </c>
      <c r="AD42" s="49">
        <v>30</v>
      </c>
      <c r="AE42" s="48">
        <v>1394</v>
      </c>
      <c r="AF42" s="49">
        <v>144</v>
      </c>
      <c r="AG42" s="88">
        <f t="shared" si="29"/>
        <v>1905</v>
      </c>
      <c r="AH42" s="89">
        <f t="shared" si="30"/>
        <v>207</v>
      </c>
      <c r="AI42" s="97">
        <f t="shared" si="31"/>
        <v>51.75</v>
      </c>
      <c r="AJ42" s="98">
        <f t="shared" si="32"/>
        <v>9.202898550724637</v>
      </c>
      <c r="AK42" s="50">
        <v>2034</v>
      </c>
      <c r="AL42" s="51">
        <v>348</v>
      </c>
      <c r="AM42" s="95">
        <f t="shared" si="20"/>
        <v>-0.06342182890855458</v>
      </c>
      <c r="AN42" s="95">
        <f t="shared" si="21"/>
        <v>-0.4051724137931034</v>
      </c>
      <c r="AO42" s="52">
        <f t="shared" si="22"/>
        <v>574</v>
      </c>
      <c r="AP42" s="53">
        <f t="shared" si="22"/>
        <v>226</v>
      </c>
      <c r="AQ42" s="86">
        <v>2479</v>
      </c>
      <c r="AR42" s="87">
        <v>433</v>
      </c>
      <c r="AS42" s="95">
        <f t="shared" si="23"/>
        <v>0.4780600461893764</v>
      </c>
      <c r="AT42" s="95">
        <f t="shared" si="24"/>
        <v>0.5219399538106235</v>
      </c>
      <c r="AU42" s="97">
        <f t="shared" si="25"/>
        <v>108.25</v>
      </c>
      <c r="AV42" s="98">
        <f t="shared" si="26"/>
        <v>5.725173210161663</v>
      </c>
      <c r="AW42" s="54">
        <v>2479</v>
      </c>
      <c r="AX42" s="55">
        <v>433</v>
      </c>
      <c r="AY42" s="95">
        <f t="shared" si="27"/>
        <v>0</v>
      </c>
      <c r="AZ42" s="95">
        <f t="shared" si="28"/>
        <v>0</v>
      </c>
      <c r="BA42" s="54">
        <v>5113779.34</v>
      </c>
      <c r="BB42" s="55">
        <v>449176</v>
      </c>
      <c r="BC42" s="96">
        <f t="shared" si="33"/>
        <v>11.38480092435927</v>
      </c>
      <c r="BD42" s="174">
        <v>42125</v>
      </c>
      <c r="BE42" s="56"/>
      <c r="BF42" s="56"/>
      <c r="BG42" s="56"/>
      <c r="BH42" s="56"/>
      <c r="BI42" s="56"/>
      <c r="BJ42" s="56"/>
      <c r="BK42" s="56"/>
      <c r="BL42" s="56"/>
      <c r="BM42" s="56"/>
      <c r="BN42" s="56"/>
      <c r="BO42" s="56"/>
      <c r="BP42" s="56"/>
      <c r="BQ42" s="56"/>
      <c r="BR42" s="56"/>
      <c r="BS42" s="56"/>
      <c r="BT42" s="56"/>
      <c r="BU42" s="56"/>
      <c r="BV42" s="56"/>
      <c r="BW42" s="56"/>
      <c r="BX42" s="56"/>
      <c r="BY42" s="56"/>
      <c r="BZ42" s="56"/>
      <c r="CA42" s="56"/>
      <c r="CB42" s="56"/>
      <c r="CC42" s="56"/>
      <c r="CD42" s="56"/>
      <c r="CE42" s="56"/>
      <c r="CF42" s="56"/>
      <c r="CG42" s="56"/>
      <c r="CH42" s="56"/>
      <c r="CI42" s="56"/>
      <c r="CJ42" s="56"/>
      <c r="CK42" s="56"/>
      <c r="CL42" s="56"/>
      <c r="CM42" s="56"/>
      <c r="CN42" s="56"/>
      <c r="CO42" s="56"/>
      <c r="CP42" s="56"/>
      <c r="CQ42" s="56"/>
      <c r="CR42" s="56"/>
      <c r="CS42" s="56"/>
      <c r="CT42" s="56"/>
      <c r="CU42" s="56"/>
      <c r="CV42" s="56"/>
      <c r="CW42" s="56"/>
      <c r="CX42" s="56"/>
      <c r="CY42" s="56"/>
      <c r="CZ42" s="56"/>
      <c r="DA42" s="56"/>
      <c r="DB42" s="56"/>
      <c r="DC42" s="56"/>
      <c r="DD42" s="56"/>
      <c r="DE42" s="56"/>
      <c r="DF42" s="56"/>
      <c r="DG42" s="56"/>
      <c r="DH42" s="56"/>
      <c r="DI42" s="56"/>
      <c r="DJ42" s="56"/>
      <c r="DK42" s="56"/>
      <c r="DL42" s="56"/>
      <c r="DM42" s="56"/>
      <c r="DN42" s="56"/>
      <c r="DO42" s="56"/>
      <c r="DP42" s="56"/>
      <c r="DQ42" s="56"/>
      <c r="DR42" s="56"/>
      <c r="DS42" s="56"/>
      <c r="DT42" s="56"/>
      <c r="DU42" s="56"/>
      <c r="DV42" s="56"/>
      <c r="DW42" s="56"/>
      <c r="DX42" s="56"/>
      <c r="DY42" s="56"/>
      <c r="DZ42" s="56"/>
      <c r="EA42" s="56"/>
    </row>
    <row r="43" spans="1:131" s="57" customFormat="1" ht="11.25">
      <c r="A43" s="76">
        <v>37</v>
      </c>
      <c r="B43" s="58"/>
      <c r="C43" s="90" t="s">
        <v>442</v>
      </c>
      <c r="D43" s="18"/>
      <c r="E43" s="18"/>
      <c r="F43" s="18"/>
      <c r="G43" s="18"/>
      <c r="H43" s="18"/>
      <c r="I43" s="18"/>
      <c r="J43" s="18" t="s">
        <v>140</v>
      </c>
      <c r="K43" s="68"/>
      <c r="L43" s="65"/>
      <c r="M43" s="44" t="s">
        <v>443</v>
      </c>
      <c r="N43" s="43"/>
      <c r="O43" s="62" t="s">
        <v>442</v>
      </c>
      <c r="P43" s="81">
        <v>42104</v>
      </c>
      <c r="Q43" s="46" t="s">
        <v>59</v>
      </c>
      <c r="R43" s="41">
        <v>240</v>
      </c>
      <c r="S43" s="41"/>
      <c r="T43" s="41"/>
      <c r="U43" s="124">
        <v>3</v>
      </c>
      <c r="V43" s="124">
        <v>50</v>
      </c>
      <c r="W43" s="159">
        <f t="shared" si="19"/>
        <v>-47</v>
      </c>
      <c r="X43" s="160"/>
      <c r="Y43" s="161" t="e">
        <f t="shared" si="34"/>
        <v>#DIV/0!</v>
      </c>
      <c r="Z43" s="59">
        <v>4</v>
      </c>
      <c r="AA43" s="63">
        <v>548</v>
      </c>
      <c r="AB43" s="64">
        <v>51</v>
      </c>
      <c r="AC43" s="63">
        <v>663</v>
      </c>
      <c r="AD43" s="64">
        <v>62</v>
      </c>
      <c r="AE43" s="63">
        <v>589</v>
      </c>
      <c r="AF43" s="64">
        <v>57</v>
      </c>
      <c r="AG43" s="88">
        <f t="shared" si="29"/>
        <v>1800</v>
      </c>
      <c r="AH43" s="89">
        <f t="shared" si="30"/>
        <v>170</v>
      </c>
      <c r="AI43" s="97">
        <f t="shared" si="31"/>
        <v>56.666666666666664</v>
      </c>
      <c r="AJ43" s="98">
        <f t="shared" si="32"/>
        <v>10.588235294117647</v>
      </c>
      <c r="AK43" s="50">
        <v>43675</v>
      </c>
      <c r="AL43" s="51">
        <v>3570</v>
      </c>
      <c r="AM43" s="95">
        <f t="shared" si="20"/>
        <v>-0.9587864911276474</v>
      </c>
      <c r="AN43" s="95">
        <f t="shared" si="21"/>
        <v>-0.9523809523809523</v>
      </c>
      <c r="AO43" s="52">
        <f t="shared" si="22"/>
        <v>74450</v>
      </c>
      <c r="AP43" s="53">
        <f t="shared" si="22"/>
        <v>6461</v>
      </c>
      <c r="AQ43" s="84">
        <v>76250</v>
      </c>
      <c r="AR43" s="85">
        <v>6631</v>
      </c>
      <c r="AS43" s="95">
        <f t="shared" si="23"/>
        <v>0.02563715879957774</v>
      </c>
      <c r="AT43" s="95">
        <f t="shared" si="24"/>
        <v>0.9743628412004223</v>
      </c>
      <c r="AU43" s="97">
        <f t="shared" si="25"/>
        <v>2210.3333333333335</v>
      </c>
      <c r="AV43" s="98">
        <f t="shared" si="26"/>
        <v>11.499019755692958</v>
      </c>
      <c r="AW43" s="63">
        <v>76250</v>
      </c>
      <c r="AX43" s="64">
        <v>6631</v>
      </c>
      <c r="AY43" s="95">
        <f t="shared" si="27"/>
        <v>0</v>
      </c>
      <c r="AZ43" s="95">
        <f t="shared" si="28"/>
        <v>0</v>
      </c>
      <c r="BA43" s="63">
        <v>1454296.45</v>
      </c>
      <c r="BB43" s="64">
        <v>133247</v>
      </c>
      <c r="BC43" s="96">
        <f t="shared" si="33"/>
        <v>10.914290378019768</v>
      </c>
      <c r="BD43" s="174">
        <v>42125</v>
      </c>
      <c r="BE43" s="56"/>
      <c r="BF43" s="56"/>
      <c r="BG43" s="56"/>
      <c r="BH43" s="56"/>
      <c r="BI43" s="56"/>
      <c r="BJ43" s="56"/>
      <c r="BK43" s="56"/>
      <c r="BL43" s="56"/>
      <c r="BM43" s="56"/>
      <c r="BN43" s="56"/>
      <c r="BO43" s="56"/>
      <c r="BP43" s="56"/>
      <c r="BQ43" s="56"/>
      <c r="BR43" s="56"/>
      <c r="BS43" s="56"/>
      <c r="BT43" s="56"/>
      <c r="BU43" s="56"/>
      <c r="BV43" s="56"/>
      <c r="BW43" s="56"/>
      <c r="BX43" s="56"/>
      <c r="BY43" s="56"/>
      <c r="BZ43" s="56"/>
      <c r="CA43" s="56"/>
      <c r="CB43" s="56"/>
      <c r="CC43" s="56"/>
      <c r="CD43" s="56"/>
      <c r="CE43" s="56"/>
      <c r="CF43" s="56"/>
      <c r="CG43" s="56"/>
      <c r="CH43" s="56"/>
      <c r="CI43" s="56"/>
      <c r="CJ43" s="56"/>
      <c r="CK43" s="56"/>
      <c r="CL43" s="56"/>
      <c r="CM43" s="56"/>
      <c r="CN43" s="56"/>
      <c r="CO43" s="56"/>
      <c r="CP43" s="56"/>
      <c r="CQ43" s="56"/>
      <c r="CR43" s="56"/>
      <c r="CS43" s="56"/>
      <c r="CT43" s="56"/>
      <c r="CU43" s="56"/>
      <c r="CV43" s="56"/>
      <c r="CW43" s="56"/>
      <c r="CX43" s="56"/>
      <c r="CY43" s="56"/>
      <c r="CZ43" s="56"/>
      <c r="DA43" s="56"/>
      <c r="DB43" s="56"/>
      <c r="DC43" s="56"/>
      <c r="DD43" s="56"/>
      <c r="DE43" s="56"/>
      <c r="DF43" s="56"/>
      <c r="DG43" s="56"/>
      <c r="DH43" s="56"/>
      <c r="DI43" s="56"/>
      <c r="DJ43" s="56"/>
      <c r="DK43" s="56"/>
      <c r="DL43" s="56"/>
      <c r="DM43" s="56"/>
      <c r="DN43" s="56"/>
      <c r="DO43" s="56"/>
      <c r="DP43" s="56"/>
      <c r="DQ43" s="56"/>
      <c r="DR43" s="56"/>
      <c r="DS43" s="56"/>
      <c r="DT43" s="56"/>
      <c r="DU43" s="56"/>
      <c r="DV43" s="56"/>
      <c r="DW43" s="56"/>
      <c r="DX43" s="56"/>
      <c r="DY43" s="56"/>
      <c r="DZ43" s="56"/>
      <c r="EA43" s="56"/>
    </row>
    <row r="44" spans="1:131" s="57" customFormat="1" ht="11.25">
      <c r="A44" s="76">
        <v>38</v>
      </c>
      <c r="B44" s="58"/>
      <c r="C44" s="90" t="s">
        <v>468</v>
      </c>
      <c r="D44" s="18"/>
      <c r="E44" s="18"/>
      <c r="F44" s="18"/>
      <c r="G44" s="18"/>
      <c r="H44" s="18"/>
      <c r="I44" s="18"/>
      <c r="J44" s="18"/>
      <c r="K44" s="68"/>
      <c r="L44" s="65"/>
      <c r="M44" s="44" t="s">
        <v>467</v>
      </c>
      <c r="N44" s="43"/>
      <c r="O44" s="62" t="s">
        <v>466</v>
      </c>
      <c r="P44" s="81">
        <v>42111</v>
      </c>
      <c r="Q44" s="46" t="s">
        <v>18</v>
      </c>
      <c r="R44" s="41">
        <v>30</v>
      </c>
      <c r="S44" s="41"/>
      <c r="T44" s="41"/>
      <c r="U44" s="124">
        <v>4</v>
      </c>
      <c r="V44" s="124">
        <v>16</v>
      </c>
      <c r="W44" s="159">
        <f t="shared" si="19"/>
        <v>-12</v>
      </c>
      <c r="X44" s="160"/>
      <c r="Y44" s="161" t="e">
        <f t="shared" si="34"/>
        <v>#DIV/0!</v>
      </c>
      <c r="Z44" s="59">
        <v>3</v>
      </c>
      <c r="AA44" s="63">
        <v>544</v>
      </c>
      <c r="AB44" s="64">
        <v>32</v>
      </c>
      <c r="AC44" s="63">
        <v>765</v>
      </c>
      <c r="AD44" s="64">
        <v>43</v>
      </c>
      <c r="AE44" s="63">
        <v>823</v>
      </c>
      <c r="AF44" s="64">
        <v>45</v>
      </c>
      <c r="AG44" s="88">
        <f t="shared" si="29"/>
        <v>2132</v>
      </c>
      <c r="AH44" s="89">
        <f t="shared" si="30"/>
        <v>120</v>
      </c>
      <c r="AI44" s="97">
        <f t="shared" si="31"/>
        <v>30</v>
      </c>
      <c r="AJ44" s="98">
        <f t="shared" si="32"/>
        <v>17.766666666666666</v>
      </c>
      <c r="AK44" s="50">
        <v>20341</v>
      </c>
      <c r="AL44" s="51">
        <v>1256</v>
      </c>
      <c r="AM44" s="95">
        <f t="shared" si="20"/>
        <v>-0.8951870606164889</v>
      </c>
      <c r="AN44" s="95">
        <f t="shared" si="21"/>
        <v>-0.9044585987261147</v>
      </c>
      <c r="AO44" s="52">
        <f t="shared" si="22"/>
        <v>30454</v>
      </c>
      <c r="AP44" s="53">
        <f t="shared" si="22"/>
        <v>2040</v>
      </c>
      <c r="AQ44" s="84">
        <v>32586</v>
      </c>
      <c r="AR44" s="85">
        <v>2160</v>
      </c>
      <c r="AS44" s="95">
        <f t="shared" si="23"/>
        <v>0.05555555555555555</v>
      </c>
      <c r="AT44" s="95">
        <f t="shared" si="24"/>
        <v>0.9444444444444444</v>
      </c>
      <c r="AU44" s="97">
        <f t="shared" si="25"/>
        <v>540</v>
      </c>
      <c r="AV44" s="98">
        <f t="shared" si="26"/>
        <v>15.08611111111111</v>
      </c>
      <c r="AW44" s="63">
        <v>32586</v>
      </c>
      <c r="AX44" s="64">
        <v>2160</v>
      </c>
      <c r="AY44" s="95">
        <f t="shared" si="27"/>
        <v>0</v>
      </c>
      <c r="AZ44" s="95">
        <f t="shared" si="28"/>
        <v>0</v>
      </c>
      <c r="BA44" s="63">
        <v>145723</v>
      </c>
      <c r="BB44" s="64">
        <v>10294</v>
      </c>
      <c r="BC44" s="96">
        <f t="shared" si="33"/>
        <v>14.15611035554692</v>
      </c>
      <c r="BD44" s="174">
        <v>42125</v>
      </c>
      <c r="BE44" s="56"/>
      <c r="BF44" s="56"/>
      <c r="BG44" s="56"/>
      <c r="BH44" s="56"/>
      <c r="BI44" s="56"/>
      <c r="BJ44" s="56"/>
      <c r="BK44" s="56"/>
      <c r="BL44" s="56"/>
      <c r="BM44" s="56"/>
      <c r="BN44" s="56"/>
      <c r="BO44" s="56"/>
      <c r="BP44" s="56"/>
      <c r="BQ44" s="56"/>
      <c r="BR44" s="56"/>
      <c r="BS44" s="56"/>
      <c r="BT44" s="56"/>
      <c r="BU44" s="56"/>
      <c r="BV44" s="56"/>
      <c r="BW44" s="56"/>
      <c r="BX44" s="56"/>
      <c r="BY44" s="56"/>
      <c r="BZ44" s="56"/>
      <c r="CA44" s="56"/>
      <c r="CB44" s="56"/>
      <c r="CC44" s="56"/>
      <c r="CD44" s="56"/>
      <c r="CE44" s="56"/>
      <c r="CF44" s="56"/>
      <c r="CG44" s="56"/>
      <c r="CH44" s="56"/>
      <c r="CI44" s="56"/>
      <c r="CJ44" s="56"/>
      <c r="CK44" s="56"/>
      <c r="CL44" s="56"/>
      <c r="CM44" s="56"/>
      <c r="CN44" s="56"/>
      <c r="CO44" s="56"/>
      <c r="CP44" s="56"/>
      <c r="CQ44" s="56"/>
      <c r="CR44" s="56"/>
      <c r="CS44" s="56"/>
      <c r="CT44" s="56"/>
      <c r="CU44" s="56"/>
      <c r="CV44" s="56"/>
      <c r="CW44" s="56"/>
      <c r="CX44" s="56"/>
      <c r="CY44" s="56"/>
      <c r="CZ44" s="56"/>
      <c r="DA44" s="56"/>
      <c r="DB44" s="56"/>
      <c r="DC44" s="56"/>
      <c r="DD44" s="56"/>
      <c r="DE44" s="56"/>
      <c r="DF44" s="56"/>
      <c r="DG44" s="56"/>
      <c r="DH44" s="56"/>
      <c r="DI44" s="56"/>
      <c r="DJ44" s="56"/>
      <c r="DK44" s="56"/>
      <c r="DL44" s="56"/>
      <c r="DM44" s="56"/>
      <c r="DN44" s="56"/>
      <c r="DO44" s="56"/>
      <c r="DP44" s="56"/>
      <c r="DQ44" s="56"/>
      <c r="DR44" s="56"/>
      <c r="DS44" s="56"/>
      <c r="DT44" s="56"/>
      <c r="DU44" s="56"/>
      <c r="DV44" s="56"/>
      <c r="DW44" s="56"/>
      <c r="DX44" s="56"/>
      <c r="DY44" s="56"/>
      <c r="DZ44" s="56"/>
      <c r="EA44" s="56"/>
    </row>
    <row r="45" spans="1:131" s="57" customFormat="1" ht="11.25">
      <c r="A45" s="76">
        <v>39</v>
      </c>
      <c r="B45" s="58"/>
      <c r="C45" s="92" t="s">
        <v>393</v>
      </c>
      <c r="D45" s="18"/>
      <c r="E45" s="18" t="s">
        <v>140</v>
      </c>
      <c r="F45" s="18" t="s">
        <v>140</v>
      </c>
      <c r="G45" s="18"/>
      <c r="H45" s="18"/>
      <c r="I45" s="18" t="s">
        <v>140</v>
      </c>
      <c r="J45" s="18"/>
      <c r="K45" s="68"/>
      <c r="L45" s="65"/>
      <c r="M45" s="44" t="s">
        <v>394</v>
      </c>
      <c r="N45" s="43" t="s">
        <v>17</v>
      </c>
      <c r="O45" s="62" t="s">
        <v>395</v>
      </c>
      <c r="P45" s="81">
        <v>42076</v>
      </c>
      <c r="Q45" s="46" t="s">
        <v>17</v>
      </c>
      <c r="R45" s="41">
        <v>66</v>
      </c>
      <c r="S45" s="41"/>
      <c r="T45" s="41"/>
      <c r="U45" s="124">
        <v>4</v>
      </c>
      <c r="V45" s="124">
        <v>9</v>
      </c>
      <c r="W45" s="159">
        <f t="shared" si="19"/>
        <v>-5</v>
      </c>
      <c r="X45" s="160"/>
      <c r="Y45" s="161" t="e">
        <f t="shared" si="34"/>
        <v>#DIV/0!</v>
      </c>
      <c r="Z45" s="59">
        <v>8</v>
      </c>
      <c r="AA45" s="63">
        <v>390</v>
      </c>
      <c r="AB45" s="64">
        <v>48</v>
      </c>
      <c r="AC45" s="63">
        <v>624</v>
      </c>
      <c r="AD45" s="64">
        <v>71</v>
      </c>
      <c r="AE45" s="63">
        <v>568</v>
      </c>
      <c r="AF45" s="64">
        <v>62</v>
      </c>
      <c r="AG45" s="88">
        <f t="shared" si="29"/>
        <v>1582</v>
      </c>
      <c r="AH45" s="89">
        <f t="shared" si="30"/>
        <v>181</v>
      </c>
      <c r="AI45" s="97">
        <f t="shared" si="31"/>
        <v>45.25</v>
      </c>
      <c r="AJ45" s="98">
        <f t="shared" si="32"/>
        <v>8.740331491712707</v>
      </c>
      <c r="AK45" s="50">
        <v>3300.5</v>
      </c>
      <c r="AL45" s="51">
        <v>343</v>
      </c>
      <c r="AM45" s="95">
        <f t="shared" si="20"/>
        <v>-0.5206786850477201</v>
      </c>
      <c r="AN45" s="95">
        <f t="shared" si="21"/>
        <v>-0.47230320699708456</v>
      </c>
      <c r="AO45" s="52">
        <v>241908.75</v>
      </c>
      <c r="AP45" s="53">
        <v>24023</v>
      </c>
      <c r="AQ45" s="84">
        <v>4635.5</v>
      </c>
      <c r="AR45" s="85">
        <v>517</v>
      </c>
      <c r="AS45" s="95">
        <f t="shared" si="23"/>
        <v>0.35009671179883944</v>
      </c>
      <c r="AT45" s="95">
        <f t="shared" si="24"/>
        <v>46.46615087040619</v>
      </c>
      <c r="AU45" s="97">
        <f t="shared" si="25"/>
        <v>129.25</v>
      </c>
      <c r="AV45" s="98">
        <f t="shared" si="26"/>
        <v>8.966150870406189</v>
      </c>
      <c r="AW45" s="63">
        <v>4635.5</v>
      </c>
      <c r="AX45" s="64">
        <v>517</v>
      </c>
      <c r="AY45" s="95">
        <f t="shared" si="27"/>
        <v>0</v>
      </c>
      <c r="AZ45" s="95">
        <f t="shared" si="28"/>
        <v>0</v>
      </c>
      <c r="BA45" s="63">
        <v>751866.67</v>
      </c>
      <c r="BB45" s="64">
        <v>74229</v>
      </c>
      <c r="BC45" s="96">
        <f t="shared" si="33"/>
        <v>10.129015209688935</v>
      </c>
      <c r="BD45" s="174">
        <v>42125</v>
      </c>
      <c r="BE45" s="56"/>
      <c r="BF45" s="56"/>
      <c r="BG45" s="56"/>
      <c r="BH45" s="56"/>
      <c r="BI45" s="56"/>
      <c r="BJ45" s="56"/>
      <c r="BK45" s="56"/>
      <c r="BL45" s="56"/>
      <c r="BM45" s="56"/>
      <c r="BN45" s="56"/>
      <c r="BO45" s="56"/>
      <c r="BP45" s="56"/>
      <c r="BQ45" s="56"/>
      <c r="BR45" s="56"/>
      <c r="BS45" s="56"/>
      <c r="BT45" s="56"/>
      <c r="BU45" s="56"/>
      <c r="BV45" s="56"/>
      <c r="BW45" s="56"/>
      <c r="BX45" s="56"/>
      <c r="BY45" s="56"/>
      <c r="BZ45" s="56"/>
      <c r="CA45" s="56"/>
      <c r="CB45" s="56"/>
      <c r="CC45" s="56"/>
      <c r="CD45" s="56"/>
      <c r="CE45" s="56"/>
      <c r="CF45" s="56"/>
      <c r="CG45" s="56"/>
      <c r="CH45" s="56"/>
      <c r="CI45" s="56"/>
      <c r="CJ45" s="56"/>
      <c r="CK45" s="56"/>
      <c r="CL45" s="56"/>
      <c r="CM45" s="56"/>
      <c r="CN45" s="56"/>
      <c r="CO45" s="56"/>
      <c r="CP45" s="56"/>
      <c r="CQ45" s="56"/>
      <c r="CR45" s="56"/>
      <c r="CS45" s="56"/>
      <c r="CT45" s="56"/>
      <c r="CU45" s="56"/>
      <c r="CV45" s="56"/>
      <c r="CW45" s="56"/>
      <c r="CX45" s="56"/>
      <c r="CY45" s="56"/>
      <c r="CZ45" s="56"/>
      <c r="DA45" s="56"/>
      <c r="DB45" s="56"/>
      <c r="DC45" s="56"/>
      <c r="DD45" s="56"/>
      <c r="DE45" s="56"/>
      <c r="DF45" s="56"/>
      <c r="DG45" s="56"/>
      <c r="DH45" s="56"/>
      <c r="DI45" s="56"/>
      <c r="DJ45" s="56"/>
      <c r="DK45" s="56"/>
      <c r="DL45" s="56"/>
      <c r="DM45" s="56"/>
      <c r="DN45" s="56"/>
      <c r="DO45" s="56"/>
      <c r="DP45" s="56"/>
      <c r="DQ45" s="56"/>
      <c r="DR45" s="56"/>
      <c r="DS45" s="56"/>
      <c r="DT45" s="56"/>
      <c r="DU45" s="56"/>
      <c r="DV45" s="56"/>
      <c r="DW45" s="56"/>
      <c r="DX45" s="56"/>
      <c r="DY45" s="56"/>
      <c r="DZ45" s="56"/>
      <c r="EA45" s="56"/>
    </row>
    <row r="46" spans="1:131" s="57" customFormat="1" ht="11.25">
      <c r="A46" s="76">
        <v>40</v>
      </c>
      <c r="B46" s="58"/>
      <c r="C46" s="90" t="s">
        <v>420</v>
      </c>
      <c r="D46" s="18"/>
      <c r="E46" s="18"/>
      <c r="F46" s="18"/>
      <c r="G46" s="18"/>
      <c r="H46" s="18"/>
      <c r="I46" s="18"/>
      <c r="J46" s="18"/>
      <c r="K46" s="68"/>
      <c r="L46" s="41"/>
      <c r="M46" s="44" t="s">
        <v>421</v>
      </c>
      <c r="N46" s="43"/>
      <c r="O46" s="62" t="s">
        <v>420</v>
      </c>
      <c r="P46" s="81">
        <v>42090</v>
      </c>
      <c r="Q46" s="46" t="s">
        <v>6</v>
      </c>
      <c r="R46" s="41">
        <v>27</v>
      </c>
      <c r="S46" s="41"/>
      <c r="T46" s="41"/>
      <c r="U46" s="124">
        <v>1</v>
      </c>
      <c r="V46" s="124">
        <v>2</v>
      </c>
      <c r="W46" s="159">
        <f t="shared" si="19"/>
        <v>-1</v>
      </c>
      <c r="X46" s="160"/>
      <c r="Y46" s="161" t="e">
        <f t="shared" si="34"/>
        <v>#DIV/0!</v>
      </c>
      <c r="Z46" s="59">
        <v>6</v>
      </c>
      <c r="AA46" s="63">
        <v>509</v>
      </c>
      <c r="AB46" s="64">
        <v>24</v>
      </c>
      <c r="AC46" s="63">
        <v>667</v>
      </c>
      <c r="AD46" s="64">
        <v>31</v>
      </c>
      <c r="AE46" s="63">
        <v>352</v>
      </c>
      <c r="AF46" s="64">
        <v>17</v>
      </c>
      <c r="AG46" s="88">
        <f t="shared" si="29"/>
        <v>1528</v>
      </c>
      <c r="AH46" s="89">
        <f t="shared" si="30"/>
        <v>72</v>
      </c>
      <c r="AI46" s="97">
        <f t="shared" si="31"/>
        <v>72</v>
      </c>
      <c r="AJ46" s="98">
        <f t="shared" si="32"/>
        <v>21.22222222222222</v>
      </c>
      <c r="AK46" s="50">
        <v>4872</v>
      </c>
      <c r="AL46" s="51">
        <v>275</v>
      </c>
      <c r="AM46" s="95">
        <f t="shared" si="20"/>
        <v>-0.6863711001642037</v>
      </c>
      <c r="AN46" s="95">
        <f t="shared" si="21"/>
        <v>-0.7381818181818182</v>
      </c>
      <c r="AO46" s="52">
        <f aca="true" t="shared" si="35" ref="AO46:AO62">AQ46-AG46</f>
        <v>5799</v>
      </c>
      <c r="AP46" s="53">
        <f aca="true" t="shared" si="36" ref="AP46:AP62">AR46-AH46</f>
        <v>352</v>
      </c>
      <c r="AQ46" s="84">
        <v>7327</v>
      </c>
      <c r="AR46" s="85">
        <v>424</v>
      </c>
      <c r="AS46" s="95">
        <f t="shared" si="23"/>
        <v>0.16981132075471697</v>
      </c>
      <c r="AT46" s="95">
        <f t="shared" si="24"/>
        <v>0.8301886792452831</v>
      </c>
      <c r="AU46" s="97">
        <f t="shared" si="25"/>
        <v>424</v>
      </c>
      <c r="AV46" s="98">
        <f t="shared" si="26"/>
        <v>17.28066037735849</v>
      </c>
      <c r="AW46" s="63">
        <v>7327</v>
      </c>
      <c r="AX46" s="64">
        <v>424</v>
      </c>
      <c r="AY46" s="95">
        <f t="shared" si="27"/>
        <v>0</v>
      </c>
      <c r="AZ46" s="95">
        <f t="shared" si="28"/>
        <v>0</v>
      </c>
      <c r="BA46" s="66">
        <v>294910</v>
      </c>
      <c r="BB46" s="67">
        <v>18833</v>
      </c>
      <c r="BC46" s="96">
        <f t="shared" si="33"/>
        <v>15.659215207348803</v>
      </c>
      <c r="BD46" s="174">
        <v>42125</v>
      </c>
      <c r="BE46" s="56"/>
      <c r="BF46" s="56"/>
      <c r="BG46" s="56"/>
      <c r="BH46" s="56"/>
      <c r="BI46" s="56"/>
      <c r="BJ46" s="56"/>
      <c r="BK46" s="56"/>
      <c r="BL46" s="56"/>
      <c r="BM46" s="56"/>
      <c r="BN46" s="56"/>
      <c r="BO46" s="56"/>
      <c r="BP46" s="56"/>
      <c r="BQ46" s="56"/>
      <c r="BR46" s="56"/>
      <c r="BS46" s="56"/>
      <c r="BT46" s="56"/>
      <c r="BU46" s="56"/>
      <c r="BV46" s="56"/>
      <c r="BW46" s="56"/>
      <c r="BX46" s="56"/>
      <c r="BY46" s="56"/>
      <c r="BZ46" s="56"/>
      <c r="CA46" s="56"/>
      <c r="CB46" s="56"/>
      <c r="CC46" s="56"/>
      <c r="CD46" s="56"/>
      <c r="CE46" s="56"/>
      <c r="CF46" s="56"/>
      <c r="CG46" s="56"/>
      <c r="CH46" s="56"/>
      <c r="CI46" s="56"/>
      <c r="CJ46" s="56"/>
      <c r="CK46" s="56"/>
      <c r="CL46" s="56"/>
      <c r="CM46" s="56"/>
      <c r="CN46" s="56"/>
      <c r="CO46" s="56"/>
      <c r="CP46" s="56"/>
      <c r="CQ46" s="56"/>
      <c r="CR46" s="56"/>
      <c r="CS46" s="56"/>
      <c r="CT46" s="56"/>
      <c r="CU46" s="56"/>
      <c r="CV46" s="56"/>
      <c r="CW46" s="56"/>
      <c r="CX46" s="56"/>
      <c r="CY46" s="56"/>
      <c r="CZ46" s="56"/>
      <c r="DA46" s="56"/>
      <c r="DB46" s="56"/>
      <c r="DC46" s="56"/>
      <c r="DD46" s="56"/>
      <c r="DE46" s="56"/>
      <c r="DF46" s="56"/>
      <c r="DG46" s="56"/>
      <c r="DH46" s="56"/>
      <c r="DI46" s="56"/>
      <c r="DJ46" s="56"/>
      <c r="DK46" s="56"/>
      <c r="DL46" s="56"/>
      <c r="DM46" s="56"/>
      <c r="DN46" s="56"/>
      <c r="DO46" s="56"/>
      <c r="DP46" s="56"/>
      <c r="DQ46" s="56"/>
      <c r="DR46" s="56"/>
      <c r="DS46" s="56"/>
      <c r="DT46" s="56"/>
      <c r="DU46" s="56"/>
      <c r="DV46" s="56"/>
      <c r="DW46" s="56"/>
      <c r="DX46" s="56"/>
      <c r="DY46" s="56"/>
      <c r="DZ46" s="56"/>
      <c r="EA46" s="56"/>
    </row>
    <row r="47" spans="1:131" s="57" customFormat="1" ht="11.25">
      <c r="A47" s="76">
        <v>41</v>
      </c>
      <c r="B47" s="41"/>
      <c r="C47" s="91" t="s">
        <v>347</v>
      </c>
      <c r="D47" s="18"/>
      <c r="E47" s="18"/>
      <c r="F47" s="18"/>
      <c r="G47" s="18"/>
      <c r="H47" s="18"/>
      <c r="I47" s="18"/>
      <c r="J47" s="18" t="s">
        <v>140</v>
      </c>
      <c r="K47" s="69"/>
      <c r="L47" s="41"/>
      <c r="M47" s="43" t="s">
        <v>5</v>
      </c>
      <c r="N47" s="44"/>
      <c r="O47" s="45" t="s">
        <v>347</v>
      </c>
      <c r="P47" s="82">
        <v>42055</v>
      </c>
      <c r="Q47" s="46" t="s">
        <v>32</v>
      </c>
      <c r="R47" s="128">
        <v>258</v>
      </c>
      <c r="S47" s="128"/>
      <c r="T47" s="128"/>
      <c r="U47" s="41">
        <v>5</v>
      </c>
      <c r="V47" s="41">
        <v>6</v>
      </c>
      <c r="W47" s="159">
        <f t="shared" si="19"/>
        <v>-1</v>
      </c>
      <c r="X47" s="160"/>
      <c r="Y47" s="161" t="e">
        <f t="shared" si="34"/>
        <v>#DIV/0!</v>
      </c>
      <c r="Z47" s="59">
        <v>11</v>
      </c>
      <c r="AA47" s="48">
        <v>443</v>
      </c>
      <c r="AB47" s="49">
        <v>30</v>
      </c>
      <c r="AC47" s="48">
        <v>290</v>
      </c>
      <c r="AD47" s="49">
        <v>36</v>
      </c>
      <c r="AE47" s="48">
        <v>625</v>
      </c>
      <c r="AF47" s="49">
        <v>44</v>
      </c>
      <c r="AG47" s="88">
        <f t="shared" si="29"/>
        <v>1358</v>
      </c>
      <c r="AH47" s="89">
        <f t="shared" si="30"/>
        <v>110</v>
      </c>
      <c r="AI47" s="97">
        <f t="shared" si="31"/>
        <v>22</v>
      </c>
      <c r="AJ47" s="98">
        <f t="shared" si="32"/>
        <v>12.345454545454546</v>
      </c>
      <c r="AK47" s="50">
        <v>1533</v>
      </c>
      <c r="AL47" s="51">
        <v>235</v>
      </c>
      <c r="AM47" s="95">
        <f t="shared" si="20"/>
        <v>-0.1141552511415525</v>
      </c>
      <c r="AN47" s="95">
        <f t="shared" si="21"/>
        <v>-0.5319148936170213</v>
      </c>
      <c r="AO47" s="52">
        <f t="shared" si="35"/>
        <v>51</v>
      </c>
      <c r="AP47" s="53">
        <f t="shared" si="36"/>
        <v>111</v>
      </c>
      <c r="AQ47" s="84">
        <v>1409</v>
      </c>
      <c r="AR47" s="87">
        <v>221</v>
      </c>
      <c r="AS47" s="95">
        <f t="shared" si="23"/>
        <v>0.497737556561086</v>
      </c>
      <c r="AT47" s="95">
        <f t="shared" si="24"/>
        <v>0.502262443438914</v>
      </c>
      <c r="AU47" s="97">
        <f t="shared" si="25"/>
        <v>44.2</v>
      </c>
      <c r="AV47" s="98">
        <f t="shared" si="26"/>
        <v>6.375565610859729</v>
      </c>
      <c r="AW47" s="54">
        <v>1409</v>
      </c>
      <c r="AX47" s="55">
        <v>221</v>
      </c>
      <c r="AY47" s="95">
        <f t="shared" si="27"/>
        <v>0</v>
      </c>
      <c r="AZ47" s="95">
        <f t="shared" si="28"/>
        <v>0</v>
      </c>
      <c r="BA47" s="54">
        <v>4956779.76</v>
      </c>
      <c r="BB47" s="55">
        <v>481466</v>
      </c>
      <c r="BC47" s="96">
        <f t="shared" si="33"/>
        <v>10.295181300444892</v>
      </c>
      <c r="BD47" s="174">
        <v>42125</v>
      </c>
      <c r="BE47" s="56"/>
      <c r="BF47" s="56"/>
      <c r="BG47" s="56"/>
      <c r="BH47" s="56"/>
      <c r="BI47" s="56"/>
      <c r="BJ47" s="56"/>
      <c r="BK47" s="56"/>
      <c r="BL47" s="56"/>
      <c r="BM47" s="56"/>
      <c r="BN47" s="56"/>
      <c r="BO47" s="56"/>
      <c r="BP47" s="56"/>
      <c r="BQ47" s="56"/>
      <c r="BR47" s="56"/>
      <c r="BS47" s="56"/>
      <c r="BT47" s="56"/>
      <c r="BU47" s="56"/>
      <c r="BV47" s="56"/>
      <c r="BW47" s="56"/>
      <c r="BX47" s="56"/>
      <c r="BY47" s="56"/>
      <c r="BZ47" s="56"/>
      <c r="CA47" s="56"/>
      <c r="CB47" s="56"/>
      <c r="CC47" s="56"/>
      <c r="CD47" s="56"/>
      <c r="CE47" s="56"/>
      <c r="CF47" s="56"/>
      <c r="CG47" s="56"/>
      <c r="CH47" s="56"/>
      <c r="CI47" s="56"/>
      <c r="CJ47" s="56"/>
      <c r="CK47" s="56"/>
      <c r="CL47" s="56"/>
      <c r="CM47" s="56"/>
      <c r="CN47" s="56"/>
      <c r="CO47" s="56"/>
      <c r="CP47" s="56"/>
      <c r="CQ47" s="56"/>
      <c r="CR47" s="56"/>
      <c r="CS47" s="56"/>
      <c r="CT47" s="56"/>
      <c r="CU47" s="56"/>
      <c r="CV47" s="56"/>
      <c r="CW47" s="56"/>
      <c r="CX47" s="56"/>
      <c r="CY47" s="56"/>
      <c r="CZ47" s="56"/>
      <c r="DA47" s="56"/>
      <c r="DB47" s="56"/>
      <c r="DC47" s="56"/>
      <c r="DD47" s="56"/>
      <c r="DE47" s="56"/>
      <c r="DF47" s="56"/>
      <c r="DG47" s="56"/>
      <c r="DH47" s="56"/>
      <c r="DI47" s="56"/>
      <c r="DJ47" s="56"/>
      <c r="DK47" s="56"/>
      <c r="DL47" s="56"/>
      <c r="DM47" s="56"/>
      <c r="DN47" s="56"/>
      <c r="DO47" s="56"/>
      <c r="DP47" s="56"/>
      <c r="DQ47" s="56"/>
      <c r="DR47" s="56"/>
      <c r="DS47" s="56"/>
      <c r="DT47" s="56"/>
      <c r="DU47" s="56"/>
      <c r="DV47" s="56"/>
      <c r="DW47" s="56"/>
      <c r="DX47" s="56"/>
      <c r="DY47" s="56"/>
      <c r="DZ47" s="56"/>
      <c r="EA47" s="56"/>
    </row>
    <row r="48" spans="1:131" s="57" customFormat="1" ht="11.25">
      <c r="A48" s="76">
        <v>42</v>
      </c>
      <c r="B48" s="58"/>
      <c r="C48" s="91" t="s">
        <v>135</v>
      </c>
      <c r="D48" s="18"/>
      <c r="E48" s="18" t="s">
        <v>140</v>
      </c>
      <c r="F48" s="18"/>
      <c r="G48" s="18"/>
      <c r="H48" s="18" t="s">
        <v>140</v>
      </c>
      <c r="I48" s="18"/>
      <c r="J48" s="42"/>
      <c r="K48" s="18" t="s">
        <v>140</v>
      </c>
      <c r="L48" s="41" t="s">
        <v>12</v>
      </c>
      <c r="M48" s="43" t="s">
        <v>137</v>
      </c>
      <c r="N48" s="44" t="s">
        <v>32</v>
      </c>
      <c r="O48" s="45" t="s">
        <v>136</v>
      </c>
      <c r="P48" s="82">
        <v>42006</v>
      </c>
      <c r="Q48" s="46" t="s">
        <v>32</v>
      </c>
      <c r="R48" s="128">
        <v>117</v>
      </c>
      <c r="S48" s="128"/>
      <c r="T48" s="128"/>
      <c r="U48" s="41">
        <v>2</v>
      </c>
      <c r="V48" s="41">
        <v>1</v>
      </c>
      <c r="W48" s="159">
        <f t="shared" si="19"/>
        <v>1</v>
      </c>
      <c r="X48" s="160"/>
      <c r="Y48" s="161" t="e">
        <f t="shared" si="34"/>
        <v>#DIV/0!</v>
      </c>
      <c r="Z48" s="59">
        <v>8</v>
      </c>
      <c r="AA48" s="48">
        <v>0</v>
      </c>
      <c r="AB48" s="49">
        <v>0</v>
      </c>
      <c r="AC48" s="48">
        <v>0</v>
      </c>
      <c r="AD48" s="49">
        <v>0</v>
      </c>
      <c r="AE48" s="48">
        <v>1194</v>
      </c>
      <c r="AF48" s="49">
        <v>119</v>
      </c>
      <c r="AG48" s="88">
        <f t="shared" si="29"/>
        <v>1194</v>
      </c>
      <c r="AH48" s="89">
        <f t="shared" si="30"/>
        <v>119</v>
      </c>
      <c r="AI48" s="97">
        <f t="shared" si="31"/>
        <v>59.5</v>
      </c>
      <c r="AJ48" s="98">
        <f t="shared" si="32"/>
        <v>10.033613445378151</v>
      </c>
      <c r="AK48" s="50">
        <v>600</v>
      </c>
      <c r="AL48" s="51">
        <v>49</v>
      </c>
      <c r="AM48" s="95">
        <f t="shared" si="20"/>
        <v>0.99</v>
      </c>
      <c r="AN48" s="95">
        <f t="shared" si="21"/>
        <v>1.4285714285714286</v>
      </c>
      <c r="AO48" s="52">
        <f t="shared" si="35"/>
        <v>-594</v>
      </c>
      <c r="AP48" s="53">
        <f t="shared" si="36"/>
        <v>-70</v>
      </c>
      <c r="AQ48" s="86">
        <v>600</v>
      </c>
      <c r="AR48" s="87">
        <v>49</v>
      </c>
      <c r="AS48" s="95">
        <f t="shared" si="23"/>
        <v>2.4285714285714284</v>
      </c>
      <c r="AT48" s="95">
        <f t="shared" si="24"/>
        <v>-1.4285714285714286</v>
      </c>
      <c r="AU48" s="97">
        <f t="shared" si="25"/>
        <v>24.5</v>
      </c>
      <c r="AV48" s="98">
        <f t="shared" si="26"/>
        <v>12.244897959183673</v>
      </c>
      <c r="AW48" s="54">
        <v>600</v>
      </c>
      <c r="AX48" s="55">
        <v>49</v>
      </c>
      <c r="AY48" s="95">
        <f t="shared" si="27"/>
        <v>0</v>
      </c>
      <c r="AZ48" s="95">
        <f t="shared" si="28"/>
        <v>0</v>
      </c>
      <c r="BA48" s="54">
        <v>1384580.12</v>
      </c>
      <c r="BB48" s="55">
        <v>115002</v>
      </c>
      <c r="BC48" s="96">
        <f t="shared" si="33"/>
        <v>12.039617745778335</v>
      </c>
      <c r="BD48" s="174">
        <v>42125</v>
      </c>
      <c r="BE48" s="56"/>
      <c r="BF48" s="56"/>
      <c r="BG48" s="56"/>
      <c r="BH48" s="56"/>
      <c r="BI48" s="56"/>
      <c r="BJ48" s="56"/>
      <c r="BK48" s="56"/>
      <c r="BL48" s="56"/>
      <c r="BM48" s="56"/>
      <c r="BN48" s="56"/>
      <c r="BO48" s="56"/>
      <c r="BP48" s="56"/>
      <c r="BQ48" s="56"/>
      <c r="BR48" s="56"/>
      <c r="BS48" s="56"/>
      <c r="BT48" s="56"/>
      <c r="BU48" s="56"/>
      <c r="BV48" s="56"/>
      <c r="BW48" s="56"/>
      <c r="BX48" s="56"/>
      <c r="BY48" s="56"/>
      <c r="BZ48" s="56"/>
      <c r="CA48" s="56"/>
      <c r="CB48" s="56"/>
      <c r="CC48" s="56"/>
      <c r="CD48" s="56"/>
      <c r="CE48" s="56"/>
      <c r="CF48" s="56"/>
      <c r="CG48" s="56"/>
      <c r="CH48" s="56"/>
      <c r="CI48" s="56"/>
      <c r="CJ48" s="56"/>
      <c r="CK48" s="56"/>
      <c r="CL48" s="56"/>
      <c r="CM48" s="56"/>
      <c r="CN48" s="56"/>
      <c r="CO48" s="56"/>
      <c r="CP48" s="56"/>
      <c r="CQ48" s="56"/>
      <c r="CR48" s="56"/>
      <c r="CS48" s="56"/>
      <c r="CT48" s="56"/>
      <c r="CU48" s="56"/>
      <c r="CV48" s="56"/>
      <c r="CW48" s="56"/>
      <c r="CX48" s="56"/>
      <c r="CY48" s="56"/>
      <c r="CZ48" s="56"/>
      <c r="DA48" s="56"/>
      <c r="DB48" s="56"/>
      <c r="DC48" s="56"/>
      <c r="DD48" s="56"/>
      <c r="DE48" s="56"/>
      <c r="DF48" s="56"/>
      <c r="DG48" s="56"/>
      <c r="DH48" s="56"/>
      <c r="DI48" s="56"/>
      <c r="DJ48" s="56"/>
      <c r="DK48" s="56"/>
      <c r="DL48" s="56"/>
      <c r="DM48" s="56"/>
      <c r="DN48" s="56"/>
      <c r="DO48" s="56"/>
      <c r="DP48" s="56"/>
      <c r="DQ48" s="56"/>
      <c r="DR48" s="56"/>
      <c r="DS48" s="56"/>
      <c r="DT48" s="56"/>
      <c r="DU48" s="56"/>
      <c r="DV48" s="56"/>
      <c r="DW48" s="56"/>
      <c r="DX48" s="56"/>
      <c r="DY48" s="56"/>
      <c r="DZ48" s="56"/>
      <c r="EA48" s="56"/>
    </row>
    <row r="49" spans="1:131" s="57" customFormat="1" ht="11.25">
      <c r="A49" s="76">
        <v>43</v>
      </c>
      <c r="B49" s="58"/>
      <c r="C49" s="90" t="s">
        <v>401</v>
      </c>
      <c r="D49" s="18"/>
      <c r="E49" s="18"/>
      <c r="F49" s="18"/>
      <c r="G49" s="18"/>
      <c r="H49" s="18"/>
      <c r="I49" s="18"/>
      <c r="J49" s="18" t="s">
        <v>140</v>
      </c>
      <c r="K49" s="68"/>
      <c r="L49" s="41"/>
      <c r="M49" s="44" t="s">
        <v>402</v>
      </c>
      <c r="N49" s="43"/>
      <c r="O49" s="62" t="s">
        <v>401</v>
      </c>
      <c r="P49" s="81">
        <v>42081</v>
      </c>
      <c r="Q49" s="46" t="s">
        <v>6</v>
      </c>
      <c r="R49" s="41">
        <v>296</v>
      </c>
      <c r="S49" s="41"/>
      <c r="T49" s="41"/>
      <c r="U49" s="124">
        <v>9</v>
      </c>
      <c r="V49" s="124">
        <v>27</v>
      </c>
      <c r="W49" s="159">
        <f t="shared" si="19"/>
        <v>-18</v>
      </c>
      <c r="X49" s="160"/>
      <c r="Y49" s="161" t="e">
        <f t="shared" si="34"/>
        <v>#DIV/0!</v>
      </c>
      <c r="Z49" s="59">
        <v>7</v>
      </c>
      <c r="AA49" s="63">
        <v>191</v>
      </c>
      <c r="AB49" s="64">
        <v>24</v>
      </c>
      <c r="AC49" s="63">
        <v>123</v>
      </c>
      <c r="AD49" s="64">
        <v>17</v>
      </c>
      <c r="AE49" s="63">
        <v>375</v>
      </c>
      <c r="AF49" s="64">
        <v>38</v>
      </c>
      <c r="AG49" s="88">
        <f t="shared" si="29"/>
        <v>689</v>
      </c>
      <c r="AH49" s="89">
        <f t="shared" si="30"/>
        <v>79</v>
      </c>
      <c r="AI49" s="97">
        <f t="shared" si="31"/>
        <v>8.777777777777779</v>
      </c>
      <c r="AJ49" s="98">
        <f t="shared" si="32"/>
        <v>8.721518987341772</v>
      </c>
      <c r="AK49" s="50">
        <v>9900</v>
      </c>
      <c r="AL49" s="51">
        <v>1419</v>
      </c>
      <c r="AM49" s="95">
        <f t="shared" si="20"/>
        <v>-0.9304040404040405</v>
      </c>
      <c r="AN49" s="95">
        <f t="shared" si="21"/>
        <v>-0.9443269908386187</v>
      </c>
      <c r="AO49" s="52">
        <f t="shared" si="35"/>
        <v>14162</v>
      </c>
      <c r="AP49" s="53">
        <f t="shared" si="36"/>
        <v>2323</v>
      </c>
      <c r="AQ49" s="84">
        <v>14851</v>
      </c>
      <c r="AR49" s="85">
        <v>2402</v>
      </c>
      <c r="AS49" s="95">
        <f t="shared" si="23"/>
        <v>0.03288925895087427</v>
      </c>
      <c r="AT49" s="95">
        <f t="shared" si="24"/>
        <v>0.9671107410491258</v>
      </c>
      <c r="AU49" s="97">
        <f t="shared" si="25"/>
        <v>266.8888888888889</v>
      </c>
      <c r="AV49" s="98">
        <f t="shared" si="26"/>
        <v>6.182764363030808</v>
      </c>
      <c r="AW49" s="63">
        <v>14851</v>
      </c>
      <c r="AX49" s="64">
        <v>2402</v>
      </c>
      <c r="AY49" s="95">
        <f t="shared" si="27"/>
        <v>0</v>
      </c>
      <c r="AZ49" s="95">
        <f t="shared" si="28"/>
        <v>0</v>
      </c>
      <c r="BA49" s="66">
        <v>6506252</v>
      </c>
      <c r="BB49" s="67">
        <v>808609</v>
      </c>
      <c r="BC49" s="96">
        <f t="shared" si="33"/>
        <v>8.046227533950278</v>
      </c>
      <c r="BD49" s="174">
        <v>42125</v>
      </c>
      <c r="BE49" s="56"/>
      <c r="BF49" s="56"/>
      <c r="BG49" s="56"/>
      <c r="BH49" s="56"/>
      <c r="BI49" s="56"/>
      <c r="BJ49" s="56"/>
      <c r="BK49" s="56"/>
      <c r="BL49" s="56"/>
      <c r="BM49" s="56"/>
      <c r="BN49" s="56"/>
      <c r="BO49" s="56"/>
      <c r="BP49" s="56"/>
      <c r="BQ49" s="56"/>
      <c r="BR49" s="56"/>
      <c r="BS49" s="56"/>
      <c r="BT49" s="56"/>
      <c r="BU49" s="56"/>
      <c r="BV49" s="56"/>
      <c r="BW49" s="56"/>
      <c r="BX49" s="56"/>
      <c r="BY49" s="56"/>
      <c r="BZ49" s="56"/>
      <c r="CA49" s="56"/>
      <c r="CB49" s="56"/>
      <c r="CC49" s="56"/>
      <c r="CD49" s="56"/>
      <c r="CE49" s="56"/>
      <c r="CF49" s="56"/>
      <c r="CG49" s="56"/>
      <c r="CH49" s="56"/>
      <c r="CI49" s="56"/>
      <c r="CJ49" s="56"/>
      <c r="CK49" s="56"/>
      <c r="CL49" s="56"/>
      <c r="CM49" s="56"/>
      <c r="CN49" s="56"/>
      <c r="CO49" s="56"/>
      <c r="CP49" s="56"/>
      <c r="CQ49" s="56"/>
      <c r="CR49" s="56"/>
      <c r="CS49" s="56"/>
      <c r="CT49" s="56"/>
      <c r="CU49" s="56"/>
      <c r="CV49" s="56"/>
      <c r="CW49" s="56"/>
      <c r="CX49" s="56"/>
      <c r="CY49" s="56"/>
      <c r="CZ49" s="56"/>
      <c r="DA49" s="56"/>
      <c r="DB49" s="56"/>
      <c r="DC49" s="56"/>
      <c r="DD49" s="56"/>
      <c r="DE49" s="56"/>
      <c r="DF49" s="56"/>
      <c r="DG49" s="56"/>
      <c r="DH49" s="56"/>
      <c r="DI49" s="56"/>
      <c r="DJ49" s="56"/>
      <c r="DK49" s="56"/>
      <c r="DL49" s="56"/>
      <c r="DM49" s="56"/>
      <c r="DN49" s="56"/>
      <c r="DO49" s="56"/>
      <c r="DP49" s="56"/>
      <c r="DQ49" s="56"/>
      <c r="DR49" s="56"/>
      <c r="DS49" s="56"/>
      <c r="DT49" s="56"/>
      <c r="DU49" s="56"/>
      <c r="DV49" s="56"/>
      <c r="DW49" s="56"/>
      <c r="DX49" s="56"/>
      <c r="DY49" s="56"/>
      <c r="DZ49" s="56"/>
      <c r="EA49" s="56"/>
    </row>
    <row r="50" spans="1:131" s="57" customFormat="1" ht="11.25">
      <c r="A50" s="76">
        <v>44</v>
      </c>
      <c r="B50" s="58"/>
      <c r="C50" s="90" t="s">
        <v>475</v>
      </c>
      <c r="D50" s="18"/>
      <c r="E50" s="18" t="s">
        <v>140</v>
      </c>
      <c r="F50" s="18" t="s">
        <v>140</v>
      </c>
      <c r="G50" s="18"/>
      <c r="H50" s="18"/>
      <c r="I50" s="18" t="s">
        <v>140</v>
      </c>
      <c r="J50" s="18"/>
      <c r="K50" s="68"/>
      <c r="L50" s="65"/>
      <c r="M50" s="225" t="s">
        <v>474</v>
      </c>
      <c r="N50" s="43"/>
      <c r="O50" s="62" t="s">
        <v>473</v>
      </c>
      <c r="P50" s="81">
        <v>42111</v>
      </c>
      <c r="Q50" s="46" t="s">
        <v>19</v>
      </c>
      <c r="R50" s="41">
        <v>82</v>
      </c>
      <c r="S50" s="41"/>
      <c r="T50" s="41"/>
      <c r="U50" s="124">
        <v>5</v>
      </c>
      <c r="V50" s="124">
        <v>82</v>
      </c>
      <c r="W50" s="159">
        <f t="shared" si="19"/>
        <v>-77</v>
      </c>
      <c r="X50" s="160"/>
      <c r="Y50" s="161" t="e">
        <f t="shared" si="34"/>
        <v>#DIV/0!</v>
      </c>
      <c r="Z50" s="59">
        <v>3</v>
      </c>
      <c r="AA50" s="63">
        <v>243.5</v>
      </c>
      <c r="AB50" s="64">
        <v>30</v>
      </c>
      <c r="AC50" s="63">
        <v>266</v>
      </c>
      <c r="AD50" s="64">
        <v>32</v>
      </c>
      <c r="AE50" s="63">
        <v>171</v>
      </c>
      <c r="AF50" s="64">
        <v>21</v>
      </c>
      <c r="AG50" s="88">
        <f t="shared" si="29"/>
        <v>680.5</v>
      </c>
      <c r="AH50" s="89">
        <f t="shared" si="30"/>
        <v>83</v>
      </c>
      <c r="AI50" s="97">
        <f t="shared" si="31"/>
        <v>16.6</v>
      </c>
      <c r="AJ50" s="98">
        <f t="shared" si="32"/>
        <v>8.198795180722891</v>
      </c>
      <c r="AK50" s="50">
        <v>6433.5</v>
      </c>
      <c r="AL50" s="51">
        <v>717</v>
      </c>
      <c r="AM50" s="95">
        <f t="shared" si="20"/>
        <v>-0.8942255381984923</v>
      </c>
      <c r="AN50" s="95">
        <f t="shared" si="21"/>
        <v>-0.8842398884239888</v>
      </c>
      <c r="AO50" s="52">
        <f t="shared" si="35"/>
        <v>8899</v>
      </c>
      <c r="AP50" s="53">
        <f t="shared" si="36"/>
        <v>1008</v>
      </c>
      <c r="AQ50" s="84">
        <v>9579.5</v>
      </c>
      <c r="AR50" s="85">
        <v>1091</v>
      </c>
      <c r="AS50" s="95">
        <f t="shared" si="23"/>
        <v>0.076076993583868</v>
      </c>
      <c r="AT50" s="95">
        <f t="shared" si="24"/>
        <v>0.923923006416132</v>
      </c>
      <c r="AU50" s="97">
        <f t="shared" si="25"/>
        <v>218.2</v>
      </c>
      <c r="AV50" s="98">
        <f t="shared" si="26"/>
        <v>8.780476626947754</v>
      </c>
      <c r="AW50" s="63">
        <v>9579.5</v>
      </c>
      <c r="AX50" s="64">
        <v>1091</v>
      </c>
      <c r="AY50" s="95">
        <f t="shared" si="27"/>
        <v>0</v>
      </c>
      <c r="AZ50" s="95">
        <f t="shared" si="28"/>
        <v>0</v>
      </c>
      <c r="BA50" s="63">
        <v>127646.06</v>
      </c>
      <c r="BB50" s="64">
        <v>11416</v>
      </c>
      <c r="BC50" s="96">
        <f t="shared" si="33"/>
        <v>11.181329712683953</v>
      </c>
      <c r="BD50" s="174">
        <v>42125</v>
      </c>
      <c r="BE50" s="56"/>
      <c r="BF50" s="56"/>
      <c r="BG50" s="56"/>
      <c r="BH50" s="56"/>
      <c r="BI50" s="56"/>
      <c r="BJ50" s="56"/>
      <c r="BK50" s="56"/>
      <c r="BL50" s="56"/>
      <c r="BM50" s="56"/>
      <c r="BN50" s="56"/>
      <c r="BO50" s="56"/>
      <c r="BP50" s="56"/>
      <c r="BQ50" s="56"/>
      <c r="BR50" s="56"/>
      <c r="BS50" s="56"/>
      <c r="BT50" s="56"/>
      <c r="BU50" s="56"/>
      <c r="BV50" s="56"/>
      <c r="BW50" s="56"/>
      <c r="BX50" s="56"/>
      <c r="BY50" s="56"/>
      <c r="BZ50" s="56"/>
      <c r="CA50" s="56"/>
      <c r="CB50" s="56"/>
      <c r="CC50" s="56"/>
      <c r="CD50" s="56"/>
      <c r="CE50" s="56"/>
      <c r="CF50" s="56"/>
      <c r="CG50" s="56"/>
      <c r="CH50" s="56"/>
      <c r="CI50" s="56"/>
      <c r="CJ50" s="56"/>
      <c r="CK50" s="56"/>
      <c r="CL50" s="56"/>
      <c r="CM50" s="56"/>
      <c r="CN50" s="56"/>
      <c r="CO50" s="56"/>
      <c r="CP50" s="56"/>
      <c r="CQ50" s="56"/>
      <c r="CR50" s="56"/>
      <c r="CS50" s="56"/>
      <c r="CT50" s="56"/>
      <c r="CU50" s="56"/>
      <c r="CV50" s="56"/>
      <c r="CW50" s="56"/>
      <c r="CX50" s="56"/>
      <c r="CY50" s="56"/>
      <c r="CZ50" s="56"/>
      <c r="DA50" s="56"/>
      <c r="DB50" s="56"/>
      <c r="DC50" s="56"/>
      <c r="DD50" s="56"/>
      <c r="DE50" s="56"/>
      <c r="DF50" s="56"/>
      <c r="DG50" s="56"/>
      <c r="DH50" s="56"/>
      <c r="DI50" s="56"/>
      <c r="DJ50" s="56"/>
      <c r="DK50" s="56"/>
      <c r="DL50" s="56"/>
      <c r="DM50" s="56"/>
      <c r="DN50" s="56"/>
      <c r="DO50" s="56"/>
      <c r="DP50" s="56"/>
      <c r="DQ50" s="56"/>
      <c r="DR50" s="56"/>
      <c r="DS50" s="56"/>
      <c r="DT50" s="56"/>
      <c r="DU50" s="56"/>
      <c r="DV50" s="56"/>
      <c r="DW50" s="56"/>
      <c r="DX50" s="56"/>
      <c r="DY50" s="56"/>
      <c r="DZ50" s="56"/>
      <c r="EA50" s="56"/>
    </row>
    <row r="51" spans="1:131" s="57" customFormat="1" ht="11.25">
      <c r="A51" s="76">
        <v>45</v>
      </c>
      <c r="B51" s="58"/>
      <c r="C51" s="90" t="s">
        <v>308</v>
      </c>
      <c r="D51" s="18"/>
      <c r="E51" s="18"/>
      <c r="F51" s="18"/>
      <c r="G51" s="18"/>
      <c r="H51" s="18"/>
      <c r="I51" s="18"/>
      <c r="J51" s="18" t="s">
        <v>140</v>
      </c>
      <c r="K51" s="68"/>
      <c r="L51" s="65"/>
      <c r="M51" s="44" t="s">
        <v>311</v>
      </c>
      <c r="N51" s="43"/>
      <c r="O51" s="62" t="s">
        <v>308</v>
      </c>
      <c r="P51" s="81">
        <v>42034</v>
      </c>
      <c r="Q51" s="46" t="s">
        <v>59</v>
      </c>
      <c r="R51" s="41">
        <v>248</v>
      </c>
      <c r="S51" s="41"/>
      <c r="T51" s="41"/>
      <c r="U51" s="124">
        <v>3</v>
      </c>
      <c r="V51" s="124">
        <v>2</v>
      </c>
      <c r="W51" s="159">
        <f t="shared" si="19"/>
        <v>1</v>
      </c>
      <c r="X51" s="160"/>
      <c r="Y51" s="161" t="e">
        <f t="shared" si="34"/>
        <v>#DIV/0!</v>
      </c>
      <c r="Z51" s="59">
        <v>14</v>
      </c>
      <c r="AA51" s="63">
        <v>229</v>
      </c>
      <c r="AB51" s="64">
        <v>43</v>
      </c>
      <c r="AC51" s="63">
        <v>115</v>
      </c>
      <c r="AD51" s="64">
        <v>20</v>
      </c>
      <c r="AE51" s="63">
        <v>298</v>
      </c>
      <c r="AF51" s="64">
        <v>46</v>
      </c>
      <c r="AG51" s="88">
        <f t="shared" si="29"/>
        <v>642</v>
      </c>
      <c r="AH51" s="89">
        <f t="shared" si="30"/>
        <v>109</v>
      </c>
      <c r="AI51" s="97">
        <f t="shared" si="31"/>
        <v>36.333333333333336</v>
      </c>
      <c r="AJ51" s="98">
        <f t="shared" si="32"/>
        <v>5.889908256880734</v>
      </c>
      <c r="AK51" s="50">
        <v>635</v>
      </c>
      <c r="AL51" s="51">
        <v>115</v>
      </c>
      <c r="AM51" s="95">
        <f t="shared" si="20"/>
        <v>0.011023622047244094</v>
      </c>
      <c r="AN51" s="95">
        <f t="shared" si="21"/>
        <v>-0.05217391304347826</v>
      </c>
      <c r="AO51" s="52">
        <f t="shared" si="35"/>
        <v>493</v>
      </c>
      <c r="AP51" s="53">
        <f t="shared" si="36"/>
        <v>102</v>
      </c>
      <c r="AQ51" s="84">
        <v>1135</v>
      </c>
      <c r="AR51" s="85">
        <v>211</v>
      </c>
      <c r="AS51" s="95">
        <f t="shared" si="23"/>
        <v>0.5165876777251185</v>
      </c>
      <c r="AT51" s="95">
        <f t="shared" si="24"/>
        <v>0.4834123222748815</v>
      </c>
      <c r="AU51" s="97">
        <f t="shared" si="25"/>
        <v>70.33333333333333</v>
      </c>
      <c r="AV51" s="98">
        <f t="shared" si="26"/>
        <v>5.37914691943128</v>
      </c>
      <c r="AW51" s="63">
        <v>1135</v>
      </c>
      <c r="AX51" s="64">
        <v>211</v>
      </c>
      <c r="AY51" s="95">
        <f t="shared" si="27"/>
        <v>0</v>
      </c>
      <c r="AZ51" s="95">
        <f t="shared" si="28"/>
        <v>0</v>
      </c>
      <c r="BA51" s="63">
        <v>10383818.95</v>
      </c>
      <c r="BB51" s="64">
        <v>1014199</v>
      </c>
      <c r="BC51" s="96">
        <f t="shared" si="33"/>
        <v>10.238443293673134</v>
      </c>
      <c r="BD51" s="174">
        <v>42125</v>
      </c>
      <c r="BE51" s="56"/>
      <c r="BF51" s="56"/>
      <c r="BG51" s="56"/>
      <c r="BH51" s="56"/>
      <c r="BI51" s="56"/>
      <c r="BJ51" s="56"/>
      <c r="BK51" s="56"/>
      <c r="BL51" s="56"/>
      <c r="BM51" s="56"/>
      <c r="BN51" s="56"/>
      <c r="BO51" s="56"/>
      <c r="BP51" s="56"/>
      <c r="BQ51" s="56"/>
      <c r="BR51" s="56"/>
      <c r="BS51" s="56"/>
      <c r="BT51" s="56"/>
      <c r="BU51" s="56"/>
      <c r="BV51" s="56"/>
      <c r="BW51" s="56"/>
      <c r="BX51" s="56"/>
      <c r="BY51" s="56"/>
      <c r="BZ51" s="56"/>
      <c r="CA51" s="56"/>
      <c r="CB51" s="56"/>
      <c r="CC51" s="56"/>
      <c r="CD51" s="56"/>
      <c r="CE51" s="56"/>
      <c r="CF51" s="56"/>
      <c r="CG51" s="56"/>
      <c r="CH51" s="56"/>
      <c r="CI51" s="56"/>
      <c r="CJ51" s="56"/>
      <c r="CK51" s="56"/>
      <c r="CL51" s="56"/>
      <c r="CM51" s="56"/>
      <c r="CN51" s="56"/>
      <c r="CO51" s="56"/>
      <c r="CP51" s="56"/>
      <c r="CQ51" s="56"/>
      <c r="CR51" s="56"/>
      <c r="CS51" s="56"/>
      <c r="CT51" s="56"/>
      <c r="CU51" s="56"/>
      <c r="CV51" s="56"/>
      <c r="CW51" s="56"/>
      <c r="CX51" s="56"/>
      <c r="CY51" s="56"/>
      <c r="CZ51" s="56"/>
      <c r="DA51" s="56"/>
      <c r="DB51" s="56"/>
      <c r="DC51" s="56"/>
      <c r="DD51" s="56"/>
      <c r="DE51" s="56"/>
      <c r="DF51" s="56"/>
      <c r="DG51" s="56"/>
      <c r="DH51" s="56"/>
      <c r="DI51" s="56"/>
      <c r="DJ51" s="56"/>
      <c r="DK51" s="56"/>
      <c r="DL51" s="56"/>
      <c r="DM51" s="56"/>
      <c r="DN51" s="56"/>
      <c r="DO51" s="56"/>
      <c r="DP51" s="56"/>
      <c r="DQ51" s="56"/>
      <c r="DR51" s="56"/>
      <c r="DS51" s="56"/>
      <c r="DT51" s="56"/>
      <c r="DU51" s="56"/>
      <c r="DV51" s="56"/>
      <c r="DW51" s="56"/>
      <c r="DX51" s="56"/>
      <c r="DY51" s="56"/>
      <c r="DZ51" s="56"/>
      <c r="EA51" s="56"/>
    </row>
    <row r="52" spans="1:131" s="57" customFormat="1" ht="11.25">
      <c r="A52" s="76">
        <v>46</v>
      </c>
      <c r="B52" s="58"/>
      <c r="C52" s="90" t="s">
        <v>431</v>
      </c>
      <c r="D52" s="18"/>
      <c r="E52" s="18"/>
      <c r="F52" s="18"/>
      <c r="G52" s="18"/>
      <c r="H52" s="18"/>
      <c r="I52" s="18"/>
      <c r="J52" s="18" t="s">
        <v>140</v>
      </c>
      <c r="K52" s="68"/>
      <c r="L52" s="41"/>
      <c r="M52" s="44" t="s">
        <v>432</v>
      </c>
      <c r="N52" s="43"/>
      <c r="O52" s="62" t="s">
        <v>431</v>
      </c>
      <c r="P52" s="81">
        <v>42097</v>
      </c>
      <c r="Q52" s="46" t="s">
        <v>6</v>
      </c>
      <c r="R52" s="41">
        <v>103</v>
      </c>
      <c r="S52" s="41"/>
      <c r="T52" s="41"/>
      <c r="U52" s="124">
        <v>3</v>
      </c>
      <c r="V52" s="124">
        <v>4</v>
      </c>
      <c r="W52" s="159">
        <f t="shared" si="19"/>
        <v>-1</v>
      </c>
      <c r="X52" s="160"/>
      <c r="Y52" s="161"/>
      <c r="Z52" s="59">
        <v>5</v>
      </c>
      <c r="AA52" s="63">
        <v>162</v>
      </c>
      <c r="AB52" s="64">
        <v>48</v>
      </c>
      <c r="AC52" s="63">
        <v>146</v>
      </c>
      <c r="AD52" s="64">
        <v>46</v>
      </c>
      <c r="AE52" s="63">
        <v>218</v>
      </c>
      <c r="AF52" s="64">
        <v>69</v>
      </c>
      <c r="AG52" s="88">
        <f t="shared" si="29"/>
        <v>526</v>
      </c>
      <c r="AH52" s="89">
        <f t="shared" si="30"/>
        <v>163</v>
      </c>
      <c r="AI52" s="97">
        <f t="shared" si="31"/>
        <v>54.333333333333336</v>
      </c>
      <c r="AJ52" s="98">
        <f t="shared" si="32"/>
        <v>3.226993865030675</v>
      </c>
      <c r="AK52" s="50">
        <v>1226</v>
      </c>
      <c r="AL52" s="51">
        <v>165</v>
      </c>
      <c r="AM52" s="95">
        <f t="shared" si="20"/>
        <v>-0.5709624796084829</v>
      </c>
      <c r="AN52" s="95">
        <f t="shared" si="21"/>
        <v>-0.012121212121212121</v>
      </c>
      <c r="AO52" s="52">
        <f t="shared" si="35"/>
        <v>1387</v>
      </c>
      <c r="AP52" s="53">
        <f t="shared" si="36"/>
        <v>95</v>
      </c>
      <c r="AQ52" s="84">
        <v>1913</v>
      </c>
      <c r="AR52" s="85">
        <v>258</v>
      </c>
      <c r="AS52" s="95">
        <f t="shared" si="23"/>
        <v>0.6317829457364341</v>
      </c>
      <c r="AT52" s="95">
        <f t="shared" si="24"/>
        <v>0.3682170542635659</v>
      </c>
      <c r="AU52" s="97">
        <f t="shared" si="25"/>
        <v>86</v>
      </c>
      <c r="AV52" s="98">
        <f t="shared" si="26"/>
        <v>7.4147286821705425</v>
      </c>
      <c r="AW52" s="63">
        <v>1913</v>
      </c>
      <c r="AX52" s="64">
        <v>258</v>
      </c>
      <c r="AY52" s="95">
        <f t="shared" si="27"/>
        <v>0</v>
      </c>
      <c r="AZ52" s="95">
        <f t="shared" si="28"/>
        <v>0</v>
      </c>
      <c r="BA52" s="66">
        <v>86645</v>
      </c>
      <c r="BB52" s="67">
        <v>8475</v>
      </c>
      <c r="BC52" s="96">
        <f t="shared" si="33"/>
        <v>10.223598820058998</v>
      </c>
      <c r="BD52" s="174">
        <v>42125</v>
      </c>
      <c r="BE52" s="56"/>
      <c r="BF52" s="56"/>
      <c r="BG52" s="56"/>
      <c r="BH52" s="56"/>
      <c r="BI52" s="56"/>
      <c r="BJ52" s="56"/>
      <c r="BK52" s="56"/>
      <c r="BL52" s="56"/>
      <c r="BM52" s="56"/>
      <c r="BN52" s="56"/>
      <c r="BO52" s="56"/>
      <c r="BP52" s="56"/>
      <c r="BQ52" s="56"/>
      <c r="BR52" s="56"/>
      <c r="BS52" s="56"/>
      <c r="BT52" s="56"/>
      <c r="BU52" s="56"/>
      <c r="BV52" s="56"/>
      <c r="BW52" s="56"/>
      <c r="BX52" s="56"/>
      <c r="BY52" s="56"/>
      <c r="BZ52" s="56"/>
      <c r="CA52" s="56"/>
      <c r="CB52" s="56"/>
      <c r="CC52" s="56"/>
      <c r="CD52" s="56"/>
      <c r="CE52" s="56"/>
      <c r="CF52" s="56"/>
      <c r="CG52" s="56"/>
      <c r="CH52" s="56"/>
      <c r="CI52" s="56"/>
      <c r="CJ52" s="56"/>
      <c r="CK52" s="56"/>
      <c r="CL52" s="56"/>
      <c r="CM52" s="56"/>
      <c r="CN52" s="56"/>
      <c r="CO52" s="56"/>
      <c r="CP52" s="56"/>
      <c r="CQ52" s="56"/>
      <c r="CR52" s="56"/>
      <c r="CS52" s="56"/>
      <c r="CT52" s="56"/>
      <c r="CU52" s="56"/>
      <c r="CV52" s="56"/>
      <c r="CW52" s="56"/>
      <c r="CX52" s="56"/>
      <c r="CY52" s="56"/>
      <c r="CZ52" s="56"/>
      <c r="DA52" s="56"/>
      <c r="DB52" s="56"/>
      <c r="DC52" s="56"/>
      <c r="DD52" s="56"/>
      <c r="DE52" s="56"/>
      <c r="DF52" s="56"/>
      <c r="DG52" s="56"/>
      <c r="DH52" s="56"/>
      <c r="DI52" s="56"/>
      <c r="DJ52" s="56"/>
      <c r="DK52" s="56"/>
      <c r="DL52" s="56"/>
      <c r="DM52" s="56"/>
      <c r="DN52" s="56"/>
      <c r="DO52" s="56"/>
      <c r="DP52" s="56"/>
      <c r="DQ52" s="56"/>
      <c r="DR52" s="56"/>
      <c r="DS52" s="56"/>
      <c r="DT52" s="56"/>
      <c r="DU52" s="56"/>
      <c r="DV52" s="56"/>
      <c r="DW52" s="56"/>
      <c r="DX52" s="56"/>
      <c r="DY52" s="56"/>
      <c r="DZ52" s="56"/>
      <c r="EA52" s="56"/>
    </row>
    <row r="53" spans="1:131" s="57" customFormat="1" ht="11.25">
      <c r="A53" s="76">
        <v>47</v>
      </c>
      <c r="B53" s="58"/>
      <c r="C53" s="90" t="s">
        <v>320</v>
      </c>
      <c r="D53" s="18"/>
      <c r="E53" s="18" t="s">
        <v>140</v>
      </c>
      <c r="F53" s="18" t="s">
        <v>140</v>
      </c>
      <c r="G53" s="18" t="s">
        <v>140</v>
      </c>
      <c r="H53" s="18"/>
      <c r="I53" s="18" t="s">
        <v>140</v>
      </c>
      <c r="J53" s="18"/>
      <c r="K53" s="214"/>
      <c r="L53" s="59" t="s">
        <v>260</v>
      </c>
      <c r="M53" s="44" t="s">
        <v>386</v>
      </c>
      <c r="N53" s="44" t="s">
        <v>8</v>
      </c>
      <c r="O53" s="62" t="s">
        <v>337</v>
      </c>
      <c r="P53" s="81">
        <v>42041</v>
      </c>
      <c r="Q53" s="46" t="s">
        <v>8</v>
      </c>
      <c r="R53" s="41">
        <v>55</v>
      </c>
      <c r="S53" s="41"/>
      <c r="T53" s="41"/>
      <c r="U53" s="124">
        <v>1</v>
      </c>
      <c r="V53" s="124">
        <v>1</v>
      </c>
      <c r="W53" s="159">
        <f t="shared" si="19"/>
        <v>0</v>
      </c>
      <c r="X53" s="160"/>
      <c r="Y53" s="161" t="e">
        <f>AH53/X53</f>
        <v>#DIV/0!</v>
      </c>
      <c r="Z53" s="59">
        <v>13</v>
      </c>
      <c r="AA53" s="63">
        <v>160</v>
      </c>
      <c r="AB53" s="64">
        <v>29</v>
      </c>
      <c r="AC53" s="63">
        <v>160</v>
      </c>
      <c r="AD53" s="64">
        <v>29</v>
      </c>
      <c r="AE53" s="63">
        <v>99</v>
      </c>
      <c r="AF53" s="64">
        <v>18</v>
      </c>
      <c r="AG53" s="88">
        <f t="shared" si="29"/>
        <v>419</v>
      </c>
      <c r="AH53" s="89">
        <f t="shared" si="30"/>
        <v>76</v>
      </c>
      <c r="AI53" s="97">
        <f t="shared" si="31"/>
        <v>76</v>
      </c>
      <c r="AJ53" s="98">
        <f t="shared" si="32"/>
        <v>5.5131578947368425</v>
      </c>
      <c r="AK53" s="50">
        <v>397</v>
      </c>
      <c r="AL53" s="51">
        <v>72</v>
      </c>
      <c r="AM53" s="95">
        <f t="shared" si="20"/>
        <v>0.055415617128463476</v>
      </c>
      <c r="AN53" s="95">
        <f t="shared" si="21"/>
        <v>0.05555555555555555</v>
      </c>
      <c r="AO53" s="52">
        <f t="shared" si="35"/>
        <v>567</v>
      </c>
      <c r="AP53" s="53">
        <f t="shared" si="36"/>
        <v>103</v>
      </c>
      <c r="AQ53" s="84">
        <v>986</v>
      </c>
      <c r="AR53" s="85">
        <v>179</v>
      </c>
      <c r="AS53" s="95">
        <f t="shared" si="23"/>
        <v>0.4245810055865922</v>
      </c>
      <c r="AT53" s="95">
        <f t="shared" si="24"/>
        <v>0.5754189944134078</v>
      </c>
      <c r="AU53" s="97">
        <f t="shared" si="25"/>
        <v>179</v>
      </c>
      <c r="AV53" s="98">
        <f t="shared" si="26"/>
        <v>5.5083798882681565</v>
      </c>
      <c r="AW53" s="63">
        <v>986</v>
      </c>
      <c r="AX53" s="64">
        <v>179</v>
      </c>
      <c r="AY53" s="95">
        <f t="shared" si="27"/>
        <v>0</v>
      </c>
      <c r="AZ53" s="95">
        <f t="shared" si="28"/>
        <v>0</v>
      </c>
      <c r="BA53" s="63">
        <v>4517344</v>
      </c>
      <c r="BB53" s="64">
        <v>364848</v>
      </c>
      <c r="BC53" s="96">
        <f t="shared" si="33"/>
        <v>12.381441038459851</v>
      </c>
      <c r="BD53" s="174">
        <v>42125</v>
      </c>
      <c r="BE53" s="56"/>
      <c r="BF53" s="56"/>
      <c r="BG53" s="56"/>
      <c r="BH53" s="56"/>
      <c r="BI53" s="56"/>
      <c r="BJ53" s="56"/>
      <c r="BK53" s="56"/>
      <c r="BL53" s="56"/>
      <c r="BM53" s="56"/>
      <c r="BN53" s="56"/>
      <c r="BO53" s="56"/>
      <c r="BP53" s="56"/>
      <c r="BQ53" s="56"/>
      <c r="BR53" s="56"/>
      <c r="BS53" s="56"/>
      <c r="BT53" s="56"/>
      <c r="BU53" s="56"/>
      <c r="BV53" s="56"/>
      <c r="BW53" s="56"/>
      <c r="BX53" s="56"/>
      <c r="BY53" s="56"/>
      <c r="BZ53" s="56"/>
      <c r="CA53" s="56"/>
      <c r="CB53" s="56"/>
      <c r="CC53" s="56"/>
      <c r="CD53" s="56"/>
      <c r="CE53" s="56"/>
      <c r="CF53" s="56"/>
      <c r="CG53" s="56"/>
      <c r="CH53" s="56"/>
      <c r="CI53" s="56"/>
      <c r="CJ53" s="56"/>
      <c r="CK53" s="56"/>
      <c r="CL53" s="56"/>
      <c r="CM53" s="56"/>
      <c r="CN53" s="56"/>
      <c r="CO53" s="56"/>
      <c r="CP53" s="56"/>
      <c r="CQ53" s="56"/>
      <c r="CR53" s="56"/>
      <c r="CS53" s="56"/>
      <c r="CT53" s="56"/>
      <c r="CU53" s="56"/>
      <c r="CV53" s="56"/>
      <c r="CW53" s="56"/>
      <c r="CX53" s="56"/>
      <c r="CY53" s="56"/>
      <c r="CZ53" s="56"/>
      <c r="DA53" s="56"/>
      <c r="DB53" s="56"/>
      <c r="DC53" s="56"/>
      <c r="DD53" s="56"/>
      <c r="DE53" s="56"/>
      <c r="DF53" s="56"/>
      <c r="DG53" s="56"/>
      <c r="DH53" s="56"/>
      <c r="DI53" s="56"/>
      <c r="DJ53" s="56"/>
      <c r="DK53" s="56"/>
      <c r="DL53" s="56"/>
      <c r="DM53" s="56"/>
      <c r="DN53" s="56"/>
      <c r="DO53" s="56"/>
      <c r="DP53" s="56"/>
      <c r="DQ53" s="56"/>
      <c r="DR53" s="56"/>
      <c r="DS53" s="56"/>
      <c r="DT53" s="56"/>
      <c r="DU53" s="56"/>
      <c r="DV53" s="56"/>
      <c r="DW53" s="56"/>
      <c r="DX53" s="56"/>
      <c r="DY53" s="56"/>
      <c r="DZ53" s="56"/>
      <c r="EA53" s="56"/>
    </row>
    <row r="54" spans="1:131" s="57" customFormat="1" ht="11.25">
      <c r="A54" s="76">
        <v>48</v>
      </c>
      <c r="B54" s="58"/>
      <c r="C54" s="90" t="s">
        <v>450</v>
      </c>
      <c r="D54" s="18"/>
      <c r="E54" s="18"/>
      <c r="F54" s="18"/>
      <c r="G54" s="18"/>
      <c r="H54" s="18" t="s">
        <v>140</v>
      </c>
      <c r="I54" s="18"/>
      <c r="J54" s="18" t="s">
        <v>140</v>
      </c>
      <c r="K54" s="68"/>
      <c r="L54" s="41"/>
      <c r="M54" s="44" t="s">
        <v>454</v>
      </c>
      <c r="N54" s="43"/>
      <c r="O54" s="62" t="s">
        <v>450</v>
      </c>
      <c r="P54" s="81">
        <v>42104</v>
      </c>
      <c r="Q54" s="46" t="s">
        <v>6</v>
      </c>
      <c r="R54" s="41">
        <v>154</v>
      </c>
      <c r="S54" s="41"/>
      <c r="T54" s="41"/>
      <c r="U54" s="124">
        <v>4</v>
      </c>
      <c r="V54" s="124">
        <v>5</v>
      </c>
      <c r="W54" s="159">
        <f t="shared" si="19"/>
        <v>-1</v>
      </c>
      <c r="X54" s="160"/>
      <c r="Y54" s="161"/>
      <c r="Z54" s="59">
        <v>4</v>
      </c>
      <c r="AA54" s="63">
        <v>161</v>
      </c>
      <c r="AB54" s="64">
        <v>23</v>
      </c>
      <c r="AC54" s="63">
        <v>180</v>
      </c>
      <c r="AD54" s="64">
        <v>24</v>
      </c>
      <c r="AE54" s="63">
        <v>169</v>
      </c>
      <c r="AF54" s="64">
        <v>23</v>
      </c>
      <c r="AG54" s="88">
        <f t="shared" si="29"/>
        <v>510</v>
      </c>
      <c r="AH54" s="89">
        <f t="shared" si="30"/>
        <v>70</v>
      </c>
      <c r="AI54" s="97">
        <f t="shared" si="31"/>
        <v>17.5</v>
      </c>
      <c r="AJ54" s="98">
        <f t="shared" si="32"/>
        <v>7.285714285714286</v>
      </c>
      <c r="AK54" s="50">
        <v>603</v>
      </c>
      <c r="AL54" s="51">
        <v>90</v>
      </c>
      <c r="AM54" s="95">
        <f t="shared" si="20"/>
        <v>-0.15422885572139303</v>
      </c>
      <c r="AN54" s="95">
        <f t="shared" si="21"/>
        <v>-0.2222222222222222</v>
      </c>
      <c r="AO54" s="52">
        <f t="shared" si="35"/>
        <v>518</v>
      </c>
      <c r="AP54" s="53">
        <f t="shared" si="36"/>
        <v>77</v>
      </c>
      <c r="AQ54" s="84">
        <v>1028</v>
      </c>
      <c r="AR54" s="85">
        <v>147</v>
      </c>
      <c r="AS54" s="95">
        <f t="shared" si="23"/>
        <v>0.47619047619047616</v>
      </c>
      <c r="AT54" s="95">
        <f t="shared" si="24"/>
        <v>0.5238095238095238</v>
      </c>
      <c r="AU54" s="97">
        <f t="shared" si="25"/>
        <v>36.75</v>
      </c>
      <c r="AV54" s="98">
        <f t="shared" si="26"/>
        <v>6.993197278911564</v>
      </c>
      <c r="AW54" s="63">
        <v>1028</v>
      </c>
      <c r="AX54" s="64">
        <v>147</v>
      </c>
      <c r="AY54" s="95">
        <f t="shared" si="27"/>
        <v>0</v>
      </c>
      <c r="AZ54" s="95">
        <f t="shared" si="28"/>
        <v>0</v>
      </c>
      <c r="BA54" s="66">
        <v>167538</v>
      </c>
      <c r="BB54" s="67">
        <v>16415</v>
      </c>
      <c r="BC54" s="96">
        <f t="shared" si="33"/>
        <v>10.206396588486141</v>
      </c>
      <c r="BD54" s="174">
        <v>42125</v>
      </c>
      <c r="BE54" s="56"/>
      <c r="BF54" s="56"/>
      <c r="BG54" s="56"/>
      <c r="BH54" s="56"/>
      <c r="BI54" s="56"/>
      <c r="BJ54" s="56"/>
      <c r="BK54" s="56"/>
      <c r="BL54" s="56"/>
      <c r="BM54" s="56"/>
      <c r="BN54" s="56"/>
      <c r="BO54" s="56"/>
      <c r="BP54" s="56"/>
      <c r="BQ54" s="56"/>
      <c r="BR54" s="56"/>
      <c r="BS54" s="56"/>
      <c r="BT54" s="56"/>
      <c r="BU54" s="56"/>
      <c r="BV54" s="56"/>
      <c r="BW54" s="56"/>
      <c r="BX54" s="56"/>
      <c r="BY54" s="56"/>
      <c r="BZ54" s="56"/>
      <c r="CA54" s="56"/>
      <c r="CB54" s="56"/>
      <c r="CC54" s="56"/>
      <c r="CD54" s="56"/>
      <c r="CE54" s="56"/>
      <c r="CF54" s="56"/>
      <c r="CG54" s="56"/>
      <c r="CH54" s="56"/>
      <c r="CI54" s="56"/>
      <c r="CJ54" s="56"/>
      <c r="CK54" s="56"/>
      <c r="CL54" s="56"/>
      <c r="CM54" s="56"/>
      <c r="CN54" s="56"/>
      <c r="CO54" s="56"/>
      <c r="CP54" s="56"/>
      <c r="CQ54" s="56"/>
      <c r="CR54" s="56"/>
      <c r="CS54" s="56"/>
      <c r="CT54" s="56"/>
      <c r="CU54" s="56"/>
      <c r="CV54" s="56"/>
      <c r="CW54" s="56"/>
      <c r="CX54" s="56"/>
      <c r="CY54" s="56"/>
      <c r="CZ54" s="56"/>
      <c r="DA54" s="56"/>
      <c r="DB54" s="56"/>
      <c r="DC54" s="56"/>
      <c r="DD54" s="56"/>
      <c r="DE54" s="56"/>
      <c r="DF54" s="56"/>
      <c r="DG54" s="56"/>
      <c r="DH54" s="56"/>
      <c r="DI54" s="56"/>
      <c r="DJ54" s="56"/>
      <c r="DK54" s="56"/>
      <c r="DL54" s="56"/>
      <c r="DM54" s="56"/>
      <c r="DN54" s="56"/>
      <c r="DO54" s="56"/>
      <c r="DP54" s="56"/>
      <c r="DQ54" s="56"/>
      <c r="DR54" s="56"/>
      <c r="DS54" s="56"/>
      <c r="DT54" s="56"/>
      <c r="DU54" s="56"/>
      <c r="DV54" s="56"/>
      <c r="DW54" s="56"/>
      <c r="DX54" s="56"/>
      <c r="DY54" s="56"/>
      <c r="DZ54" s="56"/>
      <c r="EA54" s="56"/>
    </row>
    <row r="55" spans="1:131" s="57" customFormat="1" ht="11.25">
      <c r="A55" s="76">
        <v>49</v>
      </c>
      <c r="B55" s="58"/>
      <c r="C55" s="91" t="s">
        <v>208</v>
      </c>
      <c r="D55" s="18"/>
      <c r="E55" s="18"/>
      <c r="F55" s="18"/>
      <c r="G55" s="18"/>
      <c r="H55" s="18" t="s">
        <v>140</v>
      </c>
      <c r="I55" s="18"/>
      <c r="J55" s="18" t="s">
        <v>140</v>
      </c>
      <c r="K55" s="69"/>
      <c r="L55" s="41"/>
      <c r="M55" s="43" t="s">
        <v>5</v>
      </c>
      <c r="N55" s="44"/>
      <c r="O55" s="45" t="s">
        <v>209</v>
      </c>
      <c r="P55" s="82">
        <v>42020</v>
      </c>
      <c r="Q55" s="46" t="s">
        <v>32</v>
      </c>
      <c r="R55" s="128">
        <v>205</v>
      </c>
      <c r="S55" s="128"/>
      <c r="T55" s="128"/>
      <c r="U55" s="41">
        <v>2</v>
      </c>
      <c r="V55" s="41">
        <v>2</v>
      </c>
      <c r="W55" s="159">
        <f t="shared" si="19"/>
        <v>0</v>
      </c>
      <c r="X55" s="160"/>
      <c r="Y55" s="161" t="e">
        <f>AH55/X55</f>
        <v>#DIV/0!</v>
      </c>
      <c r="Z55" s="59">
        <v>15</v>
      </c>
      <c r="AA55" s="48">
        <v>90</v>
      </c>
      <c r="AB55" s="49">
        <v>12</v>
      </c>
      <c r="AC55" s="48">
        <v>160</v>
      </c>
      <c r="AD55" s="49">
        <v>21</v>
      </c>
      <c r="AE55" s="48">
        <v>150</v>
      </c>
      <c r="AF55" s="49">
        <v>20</v>
      </c>
      <c r="AG55" s="88">
        <f t="shared" si="29"/>
        <v>400</v>
      </c>
      <c r="AH55" s="89">
        <f t="shared" si="30"/>
        <v>53</v>
      </c>
      <c r="AI55" s="97">
        <f t="shared" si="31"/>
        <v>26.5</v>
      </c>
      <c r="AJ55" s="98">
        <f t="shared" si="32"/>
        <v>7.547169811320755</v>
      </c>
      <c r="AK55" s="50">
        <v>2400</v>
      </c>
      <c r="AL55" s="51">
        <v>480</v>
      </c>
      <c r="AM55" s="95">
        <f t="shared" si="20"/>
        <v>-0.8333333333333334</v>
      </c>
      <c r="AN55" s="95">
        <f t="shared" si="21"/>
        <v>-0.8895833333333333</v>
      </c>
      <c r="AO55" s="52">
        <f t="shared" si="35"/>
        <v>2000</v>
      </c>
      <c r="AP55" s="53">
        <f t="shared" si="36"/>
        <v>427</v>
      </c>
      <c r="AQ55" s="86">
        <v>2400</v>
      </c>
      <c r="AR55" s="87">
        <v>480</v>
      </c>
      <c r="AS55" s="95">
        <f t="shared" si="23"/>
        <v>0.11041666666666666</v>
      </c>
      <c r="AT55" s="95">
        <f t="shared" si="24"/>
        <v>0.8895833333333333</v>
      </c>
      <c r="AU55" s="97">
        <f t="shared" si="25"/>
        <v>240</v>
      </c>
      <c r="AV55" s="98">
        <f t="shared" si="26"/>
        <v>5</v>
      </c>
      <c r="AW55" s="54">
        <v>2400</v>
      </c>
      <c r="AX55" s="55">
        <v>480</v>
      </c>
      <c r="AY55" s="95">
        <f t="shared" si="27"/>
        <v>0</v>
      </c>
      <c r="AZ55" s="95">
        <f t="shared" si="28"/>
        <v>0</v>
      </c>
      <c r="BA55" s="54">
        <v>2784003.6</v>
      </c>
      <c r="BB55" s="55">
        <v>277026</v>
      </c>
      <c r="BC55" s="96">
        <f t="shared" si="33"/>
        <v>10.049611227826992</v>
      </c>
      <c r="BD55" s="174">
        <v>42125</v>
      </c>
      <c r="BE55" s="75"/>
      <c r="BF55" s="75"/>
      <c r="BG55" s="75"/>
      <c r="BH55" s="75"/>
      <c r="BI55" s="75"/>
      <c r="BJ55" s="75"/>
      <c r="BK55" s="75"/>
      <c r="BL55" s="75"/>
      <c r="BM55" s="75"/>
      <c r="BN55" s="75"/>
      <c r="BO55" s="75"/>
      <c r="BP55" s="75"/>
      <c r="BQ55" s="75"/>
      <c r="BR55" s="75"/>
      <c r="BS55" s="75"/>
      <c r="BT55" s="75"/>
      <c r="BU55" s="75"/>
      <c r="BV55" s="75"/>
      <c r="BW55" s="75"/>
      <c r="BX55" s="75"/>
      <c r="BY55" s="75"/>
      <c r="BZ55" s="75"/>
      <c r="CA55" s="75"/>
      <c r="CB55" s="75"/>
      <c r="CC55" s="75"/>
      <c r="CD55" s="75"/>
      <c r="CE55" s="75"/>
      <c r="CF55" s="75"/>
      <c r="CG55" s="75"/>
      <c r="CH55" s="75"/>
      <c r="CI55" s="75"/>
      <c r="CJ55" s="75"/>
      <c r="CK55" s="75"/>
      <c r="CL55" s="75"/>
      <c r="CM55" s="75"/>
      <c r="CN55" s="75"/>
      <c r="CO55" s="75"/>
      <c r="CP55" s="75"/>
      <c r="CQ55" s="75"/>
      <c r="CR55" s="75"/>
      <c r="CS55" s="75"/>
      <c r="CT55" s="75"/>
      <c r="CU55" s="75"/>
      <c r="CV55" s="75"/>
      <c r="CW55" s="75"/>
      <c r="CX55" s="75"/>
      <c r="CY55" s="75"/>
      <c r="CZ55" s="75"/>
      <c r="DA55" s="75"/>
      <c r="DB55" s="75"/>
      <c r="DC55" s="75"/>
      <c r="DD55" s="75"/>
      <c r="DE55" s="75"/>
      <c r="DF55" s="75"/>
      <c r="DG55" s="75"/>
      <c r="DH55" s="75"/>
      <c r="DI55" s="56"/>
      <c r="DJ55" s="56"/>
      <c r="DK55" s="56"/>
      <c r="DL55" s="56"/>
      <c r="DM55" s="56"/>
      <c r="DN55" s="56"/>
      <c r="DO55" s="56"/>
      <c r="DP55" s="56"/>
      <c r="DQ55" s="56"/>
      <c r="DR55" s="56"/>
      <c r="DS55" s="56"/>
      <c r="DT55" s="56"/>
      <c r="DU55" s="56"/>
      <c r="DV55" s="56"/>
      <c r="DW55" s="56"/>
      <c r="DX55" s="56"/>
      <c r="DY55" s="56"/>
      <c r="DZ55" s="56"/>
      <c r="EA55" s="56"/>
    </row>
    <row r="56" spans="1:131" s="57" customFormat="1" ht="11.25">
      <c r="A56" s="76">
        <v>50</v>
      </c>
      <c r="B56" s="58"/>
      <c r="C56" s="91" t="s">
        <v>82</v>
      </c>
      <c r="D56" s="18" t="s">
        <v>140</v>
      </c>
      <c r="E56" s="18"/>
      <c r="F56" s="18"/>
      <c r="G56" s="18"/>
      <c r="H56" s="18"/>
      <c r="I56" s="18"/>
      <c r="J56" s="18" t="s">
        <v>140</v>
      </c>
      <c r="K56" s="69"/>
      <c r="L56" s="41"/>
      <c r="M56" s="43" t="s">
        <v>83</v>
      </c>
      <c r="N56" s="44"/>
      <c r="O56" s="45" t="s">
        <v>82</v>
      </c>
      <c r="P56" s="82">
        <v>41964</v>
      </c>
      <c r="Q56" s="46" t="s">
        <v>32</v>
      </c>
      <c r="R56" s="128">
        <v>120</v>
      </c>
      <c r="S56" s="128"/>
      <c r="T56" s="128"/>
      <c r="U56" s="41">
        <v>2</v>
      </c>
      <c r="V56" s="41">
        <v>1</v>
      </c>
      <c r="W56" s="159">
        <f t="shared" si="19"/>
        <v>1</v>
      </c>
      <c r="X56" s="160"/>
      <c r="Y56" s="161" t="e">
        <f>AH56/X56</f>
        <v>#DIV/0!</v>
      </c>
      <c r="Z56" s="59">
        <v>23</v>
      </c>
      <c r="AA56" s="48">
        <v>116</v>
      </c>
      <c r="AB56" s="49">
        <v>22</v>
      </c>
      <c r="AC56" s="48">
        <v>114</v>
      </c>
      <c r="AD56" s="49">
        <v>22</v>
      </c>
      <c r="AE56" s="48">
        <v>63</v>
      </c>
      <c r="AF56" s="49">
        <v>11</v>
      </c>
      <c r="AG56" s="88">
        <f t="shared" si="29"/>
        <v>293</v>
      </c>
      <c r="AH56" s="89">
        <f t="shared" si="30"/>
        <v>55</v>
      </c>
      <c r="AI56" s="97">
        <f t="shared" si="31"/>
        <v>27.5</v>
      </c>
      <c r="AJ56" s="98">
        <f t="shared" si="32"/>
        <v>5.327272727272727</v>
      </c>
      <c r="AK56" s="50">
        <v>1200</v>
      </c>
      <c r="AL56" s="51">
        <v>240</v>
      </c>
      <c r="AM56" s="95">
        <f t="shared" si="20"/>
        <v>-0.7558333333333334</v>
      </c>
      <c r="AN56" s="95">
        <f t="shared" si="21"/>
        <v>-0.7708333333333334</v>
      </c>
      <c r="AO56" s="52">
        <f t="shared" si="35"/>
        <v>907</v>
      </c>
      <c r="AP56" s="53">
        <f t="shared" si="36"/>
        <v>185</v>
      </c>
      <c r="AQ56" s="86">
        <v>1200</v>
      </c>
      <c r="AR56" s="87">
        <v>240</v>
      </c>
      <c r="AS56" s="95">
        <f t="shared" si="23"/>
        <v>0.22916666666666666</v>
      </c>
      <c r="AT56" s="95">
        <f t="shared" si="24"/>
        <v>0.7708333333333334</v>
      </c>
      <c r="AU56" s="97">
        <f t="shared" si="25"/>
        <v>120</v>
      </c>
      <c r="AV56" s="98">
        <f t="shared" si="26"/>
        <v>5</v>
      </c>
      <c r="AW56" s="54">
        <v>1200</v>
      </c>
      <c r="AX56" s="55">
        <v>240</v>
      </c>
      <c r="AY56" s="95">
        <f t="shared" si="27"/>
        <v>0</v>
      </c>
      <c r="AZ56" s="95">
        <f t="shared" si="28"/>
        <v>0</v>
      </c>
      <c r="BA56" s="54">
        <v>1464116.78</v>
      </c>
      <c r="BB56" s="55">
        <v>145570</v>
      </c>
      <c r="BC56" s="96">
        <f t="shared" si="33"/>
        <v>10.057819468297039</v>
      </c>
      <c r="BD56" s="174">
        <v>42125</v>
      </c>
      <c r="BE56" s="75"/>
      <c r="BF56" s="75"/>
      <c r="BG56" s="75"/>
      <c r="BH56" s="75"/>
      <c r="BI56" s="75"/>
      <c r="BJ56" s="75"/>
      <c r="BK56" s="75"/>
      <c r="BL56" s="75"/>
      <c r="BM56" s="75"/>
      <c r="BN56" s="75"/>
      <c r="BO56" s="75"/>
      <c r="BP56" s="75"/>
      <c r="BQ56" s="75"/>
      <c r="BR56" s="75"/>
      <c r="BS56" s="75"/>
      <c r="BT56" s="75"/>
      <c r="BU56" s="75"/>
      <c r="BV56" s="75"/>
      <c r="BW56" s="75"/>
      <c r="BX56" s="75"/>
      <c r="BY56" s="75"/>
      <c r="BZ56" s="75"/>
      <c r="CA56" s="75"/>
      <c r="CB56" s="75"/>
      <c r="CC56" s="75"/>
      <c r="CD56" s="75"/>
      <c r="CE56" s="75"/>
      <c r="CF56" s="75"/>
      <c r="CG56" s="75"/>
      <c r="CH56" s="75"/>
      <c r="CI56" s="75"/>
      <c r="CJ56" s="75"/>
      <c r="CK56" s="75"/>
      <c r="CL56" s="75"/>
      <c r="CM56" s="75"/>
      <c r="CN56" s="75"/>
      <c r="CO56" s="75"/>
      <c r="CP56" s="75"/>
      <c r="CQ56" s="75"/>
      <c r="CR56" s="75"/>
      <c r="CS56" s="75"/>
      <c r="CT56" s="75"/>
      <c r="CU56" s="75"/>
      <c r="CV56" s="75"/>
      <c r="CW56" s="75"/>
      <c r="CX56" s="75"/>
      <c r="CY56" s="75"/>
      <c r="CZ56" s="75"/>
      <c r="DA56" s="75"/>
      <c r="DB56" s="75"/>
      <c r="DC56" s="75"/>
      <c r="DD56" s="75"/>
      <c r="DE56" s="75"/>
      <c r="DF56" s="75"/>
      <c r="DG56" s="75"/>
      <c r="DH56" s="75"/>
      <c r="DI56" s="56"/>
      <c r="DJ56" s="56"/>
      <c r="DK56" s="56"/>
      <c r="DL56" s="56"/>
      <c r="DM56" s="56"/>
      <c r="DN56" s="56"/>
      <c r="DO56" s="56"/>
      <c r="DP56" s="56"/>
      <c r="DQ56" s="56"/>
      <c r="DR56" s="56"/>
      <c r="DS56" s="56"/>
      <c r="DT56" s="56"/>
      <c r="DU56" s="56"/>
      <c r="DV56" s="56"/>
      <c r="DW56" s="56"/>
      <c r="DX56" s="56"/>
      <c r="DY56" s="56"/>
      <c r="DZ56" s="56"/>
      <c r="EA56" s="56"/>
    </row>
    <row r="57" spans="1:131" s="57" customFormat="1" ht="11.25">
      <c r="A57" s="76">
        <v>51</v>
      </c>
      <c r="B57" s="58"/>
      <c r="C57" s="90" t="s">
        <v>397</v>
      </c>
      <c r="D57" s="18"/>
      <c r="E57" s="18"/>
      <c r="F57" s="18"/>
      <c r="G57" s="18"/>
      <c r="H57" s="18"/>
      <c r="I57" s="18"/>
      <c r="J57" s="18" t="s">
        <v>140</v>
      </c>
      <c r="K57" s="68"/>
      <c r="L57" s="65"/>
      <c r="M57" s="44" t="s">
        <v>399</v>
      </c>
      <c r="N57" s="43"/>
      <c r="O57" s="62" t="s">
        <v>397</v>
      </c>
      <c r="P57" s="81">
        <v>42076</v>
      </c>
      <c r="Q57" s="46" t="s">
        <v>59</v>
      </c>
      <c r="R57" s="41">
        <v>194</v>
      </c>
      <c r="S57" s="41"/>
      <c r="T57" s="41"/>
      <c r="U57" s="124">
        <v>3</v>
      </c>
      <c r="V57" s="124">
        <v>7</v>
      </c>
      <c r="W57" s="159">
        <f t="shared" si="19"/>
        <v>-4</v>
      </c>
      <c r="X57" s="160"/>
      <c r="Y57" s="161" t="e">
        <f>AH57/X57</f>
        <v>#DIV/0!</v>
      </c>
      <c r="Z57" s="59">
        <v>8</v>
      </c>
      <c r="AA57" s="63">
        <v>37</v>
      </c>
      <c r="AB57" s="64">
        <v>5</v>
      </c>
      <c r="AC57" s="63">
        <v>108</v>
      </c>
      <c r="AD57" s="64">
        <v>14</v>
      </c>
      <c r="AE57" s="63">
        <v>122</v>
      </c>
      <c r="AF57" s="64">
        <v>14</v>
      </c>
      <c r="AG57" s="88">
        <f t="shared" si="29"/>
        <v>267</v>
      </c>
      <c r="AH57" s="89">
        <f t="shared" si="30"/>
        <v>33</v>
      </c>
      <c r="AI57" s="97">
        <f t="shared" si="31"/>
        <v>11</v>
      </c>
      <c r="AJ57" s="98">
        <f t="shared" si="32"/>
        <v>8.090909090909092</v>
      </c>
      <c r="AK57" s="50">
        <v>1176</v>
      </c>
      <c r="AL57" s="51">
        <v>138</v>
      </c>
      <c r="AM57" s="95">
        <f t="shared" si="20"/>
        <v>-0.7729591836734694</v>
      </c>
      <c r="AN57" s="95">
        <f t="shared" si="21"/>
        <v>-0.7608695652173914</v>
      </c>
      <c r="AO57" s="52">
        <f t="shared" si="35"/>
        <v>1589</v>
      </c>
      <c r="AP57" s="53">
        <f t="shared" si="36"/>
        <v>203</v>
      </c>
      <c r="AQ57" s="84">
        <v>1856</v>
      </c>
      <c r="AR57" s="85">
        <v>236</v>
      </c>
      <c r="AS57" s="95">
        <f t="shared" si="23"/>
        <v>0.13983050847457626</v>
      </c>
      <c r="AT57" s="95">
        <f t="shared" si="24"/>
        <v>0.8601694915254238</v>
      </c>
      <c r="AU57" s="97">
        <f t="shared" si="25"/>
        <v>78.66666666666667</v>
      </c>
      <c r="AV57" s="98">
        <f t="shared" si="26"/>
        <v>7.864406779661017</v>
      </c>
      <c r="AW57" s="63">
        <v>1856</v>
      </c>
      <c r="AX57" s="64">
        <v>236</v>
      </c>
      <c r="AY57" s="95">
        <f t="shared" si="27"/>
        <v>0</v>
      </c>
      <c r="AZ57" s="95">
        <f t="shared" si="28"/>
        <v>0</v>
      </c>
      <c r="BA57" s="63">
        <v>1006863.47</v>
      </c>
      <c r="BB57" s="64">
        <v>102369</v>
      </c>
      <c r="BC57" s="96">
        <f t="shared" si="33"/>
        <v>9.835628657112993</v>
      </c>
      <c r="BD57" s="174">
        <v>42125</v>
      </c>
      <c r="BE57" s="75"/>
      <c r="BF57" s="75"/>
      <c r="BG57" s="75"/>
      <c r="BH57" s="75"/>
      <c r="BI57" s="75"/>
      <c r="BJ57" s="75"/>
      <c r="BK57" s="75"/>
      <c r="BL57" s="75"/>
      <c r="BM57" s="75"/>
      <c r="BN57" s="75"/>
      <c r="BO57" s="75"/>
      <c r="BP57" s="75"/>
      <c r="BQ57" s="75"/>
      <c r="BR57" s="75"/>
      <c r="BS57" s="75"/>
      <c r="BT57" s="75"/>
      <c r="BU57" s="75"/>
      <c r="BV57" s="75"/>
      <c r="BW57" s="75"/>
      <c r="BX57" s="75"/>
      <c r="BY57" s="75"/>
      <c r="BZ57" s="75"/>
      <c r="CA57" s="75"/>
      <c r="CB57" s="75"/>
      <c r="CC57" s="75"/>
      <c r="CD57" s="75"/>
      <c r="CE57" s="75"/>
      <c r="CF57" s="75"/>
      <c r="CG57" s="75"/>
      <c r="CH57" s="75"/>
      <c r="CI57" s="75"/>
      <c r="CJ57" s="75"/>
      <c r="CK57" s="75"/>
      <c r="CL57" s="75"/>
      <c r="CM57" s="75"/>
      <c r="CN57" s="75"/>
      <c r="CO57" s="75"/>
      <c r="CP57" s="75"/>
      <c r="CQ57" s="75"/>
      <c r="CR57" s="75"/>
      <c r="CS57" s="75"/>
      <c r="CT57" s="75"/>
      <c r="CU57" s="75"/>
      <c r="CV57" s="75"/>
      <c r="CW57" s="75"/>
      <c r="CX57" s="75"/>
      <c r="CY57" s="75"/>
      <c r="CZ57" s="75"/>
      <c r="DA57" s="75"/>
      <c r="DB57" s="75"/>
      <c r="DC57" s="75"/>
      <c r="DD57" s="75"/>
      <c r="DE57" s="75"/>
      <c r="DF57" s="75"/>
      <c r="DG57" s="75"/>
      <c r="DH57" s="75"/>
      <c r="DI57" s="56"/>
      <c r="DJ57" s="56"/>
      <c r="DK57" s="56"/>
      <c r="DL57" s="56"/>
      <c r="DM57" s="56"/>
      <c r="DN57" s="56"/>
      <c r="DO57" s="56"/>
      <c r="DP57" s="56"/>
      <c r="DQ57" s="56"/>
      <c r="DR57" s="56"/>
      <c r="DS57" s="56"/>
      <c r="DT57" s="56"/>
      <c r="DU57" s="56"/>
      <c r="DV57" s="56"/>
      <c r="DW57" s="56"/>
      <c r="DX57" s="56"/>
      <c r="DY57" s="56"/>
      <c r="DZ57" s="56"/>
      <c r="EA57" s="56"/>
    </row>
    <row r="58" spans="1:131" s="57" customFormat="1" ht="11.25">
      <c r="A58" s="76">
        <v>52</v>
      </c>
      <c r="B58" s="58"/>
      <c r="C58" s="90" t="s">
        <v>369</v>
      </c>
      <c r="D58" s="18"/>
      <c r="E58" s="18"/>
      <c r="F58" s="18"/>
      <c r="G58" s="18"/>
      <c r="H58" s="18"/>
      <c r="I58" s="18"/>
      <c r="J58" s="18"/>
      <c r="K58" s="68"/>
      <c r="L58" s="65"/>
      <c r="M58" s="44" t="s">
        <v>371</v>
      </c>
      <c r="N58" s="43" t="s">
        <v>218</v>
      </c>
      <c r="O58" s="62" t="s">
        <v>370</v>
      </c>
      <c r="P58" s="81">
        <v>42069</v>
      </c>
      <c r="Q58" s="46" t="s">
        <v>19</v>
      </c>
      <c r="R58" s="41">
        <v>31</v>
      </c>
      <c r="S58" s="41"/>
      <c r="T58" s="41"/>
      <c r="U58" s="41">
        <v>1</v>
      </c>
      <c r="V58" s="41">
        <v>7</v>
      </c>
      <c r="W58" s="159">
        <f t="shared" si="19"/>
        <v>-6</v>
      </c>
      <c r="X58" s="160"/>
      <c r="Y58" s="161" t="e">
        <f>AH58/X58</f>
        <v>#DIV/0!</v>
      </c>
      <c r="Z58" s="59">
        <v>7</v>
      </c>
      <c r="AA58" s="50">
        <v>97.5</v>
      </c>
      <c r="AB58" s="51">
        <v>13</v>
      </c>
      <c r="AC58" s="50">
        <v>45</v>
      </c>
      <c r="AD58" s="51">
        <v>6</v>
      </c>
      <c r="AE58" s="50">
        <v>90</v>
      </c>
      <c r="AF58" s="51">
        <v>12</v>
      </c>
      <c r="AG58" s="88">
        <f t="shared" si="29"/>
        <v>232.5</v>
      </c>
      <c r="AH58" s="89">
        <f t="shared" si="30"/>
        <v>31</v>
      </c>
      <c r="AI58" s="97">
        <f t="shared" si="31"/>
        <v>31</v>
      </c>
      <c r="AJ58" s="98">
        <f t="shared" si="32"/>
        <v>7.5</v>
      </c>
      <c r="AK58" s="50">
        <v>486</v>
      </c>
      <c r="AL58" s="51">
        <v>162</v>
      </c>
      <c r="AM58" s="95">
        <f t="shared" si="20"/>
        <v>-0.5216049382716049</v>
      </c>
      <c r="AN58" s="95">
        <f t="shared" si="21"/>
        <v>-0.808641975308642</v>
      </c>
      <c r="AO58" s="52">
        <f t="shared" si="35"/>
        <v>862.5</v>
      </c>
      <c r="AP58" s="53">
        <f t="shared" si="36"/>
        <v>334</v>
      </c>
      <c r="AQ58" s="84">
        <v>1095</v>
      </c>
      <c r="AR58" s="89">
        <v>365</v>
      </c>
      <c r="AS58" s="95">
        <f t="shared" si="23"/>
        <v>0.08493150684931507</v>
      </c>
      <c r="AT58" s="95">
        <f t="shared" si="24"/>
        <v>0.915068493150685</v>
      </c>
      <c r="AU58" s="97">
        <f t="shared" si="25"/>
        <v>365</v>
      </c>
      <c r="AV58" s="98">
        <f t="shared" si="26"/>
        <v>3</v>
      </c>
      <c r="AW58" s="63">
        <v>1095</v>
      </c>
      <c r="AX58" s="64">
        <v>365</v>
      </c>
      <c r="AY58" s="95">
        <f t="shared" si="27"/>
        <v>0</v>
      </c>
      <c r="AZ58" s="95">
        <f t="shared" si="28"/>
        <v>0</v>
      </c>
      <c r="BA58" s="72">
        <v>61592.5</v>
      </c>
      <c r="BB58" s="73">
        <v>6068</v>
      </c>
      <c r="BC58" s="96">
        <f t="shared" si="33"/>
        <v>10.15037903757416</v>
      </c>
      <c r="BD58" s="174">
        <v>42125</v>
      </c>
      <c r="BE58" s="75"/>
      <c r="BF58" s="75"/>
      <c r="BG58" s="75"/>
      <c r="BH58" s="75"/>
      <c r="BI58" s="75"/>
      <c r="BJ58" s="75"/>
      <c r="BK58" s="75"/>
      <c r="BL58" s="75"/>
      <c r="BM58" s="75"/>
      <c r="BN58" s="75"/>
      <c r="BO58" s="75"/>
      <c r="BP58" s="75"/>
      <c r="BQ58" s="75"/>
      <c r="BR58" s="75"/>
      <c r="BS58" s="75"/>
      <c r="BT58" s="75"/>
      <c r="BU58" s="75"/>
      <c r="BV58" s="75"/>
      <c r="BW58" s="75"/>
      <c r="BX58" s="75"/>
      <c r="BY58" s="75"/>
      <c r="BZ58" s="75"/>
      <c r="CA58" s="75"/>
      <c r="CB58" s="75"/>
      <c r="CC58" s="75"/>
      <c r="CD58" s="75"/>
      <c r="CE58" s="75"/>
      <c r="CF58" s="75"/>
      <c r="CG58" s="75"/>
      <c r="CH58" s="75"/>
      <c r="CI58" s="75"/>
      <c r="CJ58" s="75"/>
      <c r="CK58" s="75"/>
      <c r="CL58" s="75"/>
      <c r="CM58" s="75"/>
      <c r="CN58" s="75"/>
      <c r="CO58" s="75"/>
      <c r="CP58" s="75"/>
      <c r="CQ58" s="75"/>
      <c r="CR58" s="75"/>
      <c r="CS58" s="75"/>
      <c r="CT58" s="75"/>
      <c r="CU58" s="75"/>
      <c r="CV58" s="75"/>
      <c r="CW58" s="75"/>
      <c r="CX58" s="75"/>
      <c r="CY58" s="75"/>
      <c r="CZ58" s="75"/>
      <c r="DA58" s="75"/>
      <c r="DB58" s="75"/>
      <c r="DC58" s="75"/>
      <c r="DD58" s="75"/>
      <c r="DE58" s="75"/>
      <c r="DF58" s="75"/>
      <c r="DG58" s="75"/>
      <c r="DH58" s="75"/>
      <c r="DI58" s="56"/>
      <c r="DJ58" s="56"/>
      <c r="DK58" s="56"/>
      <c r="DL58" s="56"/>
      <c r="DM58" s="56"/>
      <c r="DN58" s="56"/>
      <c r="DO58" s="56"/>
      <c r="DP58" s="56"/>
      <c r="DQ58" s="56"/>
      <c r="DR58" s="56"/>
      <c r="DS58" s="56"/>
      <c r="DT58" s="56"/>
      <c r="DU58" s="56"/>
      <c r="DV58" s="56"/>
      <c r="DW58" s="56"/>
      <c r="DX58" s="56"/>
      <c r="DY58" s="56"/>
      <c r="DZ58" s="56"/>
      <c r="EA58" s="56"/>
    </row>
    <row r="59" spans="1:131" s="57" customFormat="1" ht="11.25">
      <c r="A59" s="76">
        <v>53</v>
      </c>
      <c r="B59" s="58"/>
      <c r="C59" s="90" t="s">
        <v>295</v>
      </c>
      <c r="D59" s="18"/>
      <c r="E59" s="18"/>
      <c r="F59" s="18"/>
      <c r="G59" s="18"/>
      <c r="H59" s="18"/>
      <c r="I59" s="18"/>
      <c r="J59" s="18" t="s">
        <v>140</v>
      </c>
      <c r="K59" s="68"/>
      <c r="L59" s="65"/>
      <c r="M59" s="44" t="s">
        <v>22</v>
      </c>
      <c r="N59" s="43"/>
      <c r="O59" s="62" t="s">
        <v>295</v>
      </c>
      <c r="P59" s="81">
        <v>42027</v>
      </c>
      <c r="Q59" s="46" t="s">
        <v>59</v>
      </c>
      <c r="R59" s="41">
        <v>314</v>
      </c>
      <c r="S59" s="41"/>
      <c r="T59" s="41"/>
      <c r="U59" s="124">
        <v>2</v>
      </c>
      <c r="V59" s="124">
        <v>3</v>
      </c>
      <c r="W59" s="159">
        <f t="shared" si="19"/>
        <v>-1</v>
      </c>
      <c r="X59" s="160"/>
      <c r="Y59" s="161" t="e">
        <f>AH59/X59</f>
        <v>#DIV/0!</v>
      </c>
      <c r="Z59" s="59">
        <v>15</v>
      </c>
      <c r="AA59" s="63">
        <v>49</v>
      </c>
      <c r="AB59" s="64">
        <v>7</v>
      </c>
      <c r="AC59" s="63">
        <v>28</v>
      </c>
      <c r="AD59" s="64">
        <v>4</v>
      </c>
      <c r="AE59" s="63">
        <v>18</v>
      </c>
      <c r="AF59" s="64">
        <v>2</v>
      </c>
      <c r="AG59" s="88">
        <f t="shared" si="29"/>
        <v>95</v>
      </c>
      <c r="AH59" s="89">
        <f t="shared" si="30"/>
        <v>13</v>
      </c>
      <c r="AI59" s="97">
        <f t="shared" si="31"/>
        <v>6.5</v>
      </c>
      <c r="AJ59" s="98">
        <f t="shared" si="32"/>
        <v>7.3076923076923075</v>
      </c>
      <c r="AK59" s="50">
        <v>282</v>
      </c>
      <c r="AL59" s="51">
        <v>46</v>
      </c>
      <c r="AM59" s="95">
        <f t="shared" si="20"/>
        <v>-0.6631205673758865</v>
      </c>
      <c r="AN59" s="95">
        <f t="shared" si="21"/>
        <v>-0.717391304347826</v>
      </c>
      <c r="AO59" s="52">
        <f t="shared" si="35"/>
        <v>3538.4</v>
      </c>
      <c r="AP59" s="53">
        <f t="shared" si="36"/>
        <v>499</v>
      </c>
      <c r="AQ59" s="84">
        <v>3633.4</v>
      </c>
      <c r="AR59" s="85">
        <v>512</v>
      </c>
      <c r="AS59" s="95">
        <f t="shared" si="23"/>
        <v>0.025390625</v>
      </c>
      <c r="AT59" s="95">
        <f t="shared" si="24"/>
        <v>0.974609375</v>
      </c>
      <c r="AU59" s="97">
        <f t="shared" si="25"/>
        <v>256</v>
      </c>
      <c r="AV59" s="98">
        <f t="shared" si="26"/>
        <v>7.096484375</v>
      </c>
      <c r="AW59" s="63">
        <v>3633.4</v>
      </c>
      <c r="AX59" s="64">
        <v>512</v>
      </c>
      <c r="AY59" s="95">
        <f t="shared" si="27"/>
        <v>0</v>
      </c>
      <c r="AZ59" s="95">
        <f t="shared" si="28"/>
        <v>0</v>
      </c>
      <c r="BA59" s="63">
        <v>14516954.86</v>
      </c>
      <c r="BB59" s="64">
        <v>1404476</v>
      </c>
      <c r="BC59" s="96">
        <f t="shared" si="33"/>
        <v>10.336207140599056</v>
      </c>
      <c r="BD59" s="174">
        <v>42125</v>
      </c>
      <c r="BE59" s="75"/>
      <c r="BF59" s="75"/>
      <c r="BG59" s="75"/>
      <c r="BH59" s="75"/>
      <c r="BI59" s="75"/>
      <c r="BJ59" s="75"/>
      <c r="BK59" s="75"/>
      <c r="BL59" s="75"/>
      <c r="BM59" s="75"/>
      <c r="BN59" s="75"/>
      <c r="BO59" s="75"/>
      <c r="BP59" s="75"/>
      <c r="BQ59" s="75"/>
      <c r="BR59" s="75"/>
      <c r="BS59" s="75"/>
      <c r="BT59" s="75"/>
      <c r="BU59" s="75"/>
      <c r="BV59" s="75"/>
      <c r="BW59" s="75"/>
      <c r="BX59" s="75"/>
      <c r="BY59" s="75"/>
      <c r="BZ59" s="75"/>
      <c r="CA59" s="75"/>
      <c r="CB59" s="75"/>
      <c r="CC59" s="75"/>
      <c r="CD59" s="75"/>
      <c r="CE59" s="75"/>
      <c r="CF59" s="75"/>
      <c r="CG59" s="75"/>
      <c r="CH59" s="75"/>
      <c r="CI59" s="75"/>
      <c r="CJ59" s="75"/>
      <c r="CK59" s="75"/>
      <c r="CL59" s="75"/>
      <c r="CM59" s="75"/>
      <c r="CN59" s="75"/>
      <c r="CO59" s="75"/>
      <c r="CP59" s="75"/>
      <c r="CQ59" s="75"/>
      <c r="CR59" s="75"/>
      <c r="CS59" s="75"/>
      <c r="CT59" s="75"/>
      <c r="CU59" s="75"/>
      <c r="CV59" s="75"/>
      <c r="CW59" s="75"/>
      <c r="CX59" s="75"/>
      <c r="CY59" s="75"/>
      <c r="CZ59" s="75"/>
      <c r="DA59" s="75"/>
      <c r="DB59" s="75"/>
      <c r="DC59" s="75"/>
      <c r="DD59" s="75"/>
      <c r="DE59" s="75"/>
      <c r="DF59" s="75"/>
      <c r="DG59" s="75"/>
      <c r="DH59" s="75"/>
      <c r="DI59" s="56"/>
      <c r="DJ59" s="56"/>
      <c r="DK59" s="56"/>
      <c r="DL59" s="56"/>
      <c r="DM59" s="56"/>
      <c r="DN59" s="56"/>
      <c r="DO59" s="56"/>
      <c r="DP59" s="56"/>
      <c r="DQ59" s="56"/>
      <c r="DR59" s="56"/>
      <c r="DS59" s="56"/>
      <c r="DT59" s="56"/>
      <c r="DU59" s="56"/>
      <c r="DV59" s="56"/>
      <c r="DW59" s="56"/>
      <c r="DX59" s="56"/>
      <c r="DY59" s="56"/>
      <c r="DZ59" s="56"/>
      <c r="EA59" s="56"/>
    </row>
    <row r="60" spans="1:131" s="57" customFormat="1" ht="11.25">
      <c r="A60" s="76">
        <v>54</v>
      </c>
      <c r="B60" s="58"/>
      <c r="C60" s="90" t="s">
        <v>464</v>
      </c>
      <c r="D60" s="18"/>
      <c r="E60" s="18"/>
      <c r="F60" s="18"/>
      <c r="G60" s="18"/>
      <c r="H60" s="18"/>
      <c r="I60" s="18"/>
      <c r="J60" s="18"/>
      <c r="K60" s="68"/>
      <c r="L60" s="65"/>
      <c r="M60" s="44" t="s">
        <v>463</v>
      </c>
      <c r="N60" s="43" t="s">
        <v>343</v>
      </c>
      <c r="O60" s="212" t="s">
        <v>462</v>
      </c>
      <c r="P60" s="81">
        <v>42111</v>
      </c>
      <c r="Q60" s="46" t="s">
        <v>16</v>
      </c>
      <c r="R60" s="41">
        <v>7</v>
      </c>
      <c r="S60" s="41"/>
      <c r="T60" s="41"/>
      <c r="U60" s="124">
        <v>4</v>
      </c>
      <c r="V60" s="124">
        <v>5</v>
      </c>
      <c r="W60" s="159">
        <f t="shared" si="19"/>
        <v>-1</v>
      </c>
      <c r="X60" s="160"/>
      <c r="Y60" s="161"/>
      <c r="Z60" s="59">
        <v>3</v>
      </c>
      <c r="AA60" s="63">
        <v>33</v>
      </c>
      <c r="AB60" s="64">
        <v>3</v>
      </c>
      <c r="AC60" s="63">
        <v>46</v>
      </c>
      <c r="AD60" s="64">
        <v>4</v>
      </c>
      <c r="AE60" s="63">
        <v>11</v>
      </c>
      <c r="AF60" s="64">
        <v>1</v>
      </c>
      <c r="AG60" s="210">
        <f t="shared" si="29"/>
        <v>90</v>
      </c>
      <c r="AH60" s="211">
        <f t="shared" si="30"/>
        <v>8</v>
      </c>
      <c r="AI60" s="97">
        <f t="shared" si="31"/>
        <v>2</v>
      </c>
      <c r="AJ60" s="98">
        <f t="shared" si="32"/>
        <v>11.25</v>
      </c>
      <c r="AK60" s="50">
        <v>1866</v>
      </c>
      <c r="AL60" s="51">
        <v>144</v>
      </c>
      <c r="AM60" s="95">
        <f t="shared" si="20"/>
        <v>-0.9517684887459807</v>
      </c>
      <c r="AN60" s="95">
        <f t="shared" si="21"/>
        <v>-0.9444444444444444</v>
      </c>
      <c r="AO60" s="52">
        <f t="shared" si="35"/>
        <v>2961</v>
      </c>
      <c r="AP60" s="53">
        <f t="shared" si="36"/>
        <v>235</v>
      </c>
      <c r="AQ60" s="84">
        <v>3051</v>
      </c>
      <c r="AR60" s="85">
        <v>243</v>
      </c>
      <c r="AS60" s="95">
        <f t="shared" si="23"/>
        <v>0.03292181069958848</v>
      </c>
      <c r="AT60" s="95">
        <f t="shared" si="24"/>
        <v>0.9670781893004116</v>
      </c>
      <c r="AU60" s="97">
        <f t="shared" si="25"/>
        <v>60.75</v>
      </c>
      <c r="AV60" s="98">
        <f t="shared" si="26"/>
        <v>12.555555555555555</v>
      </c>
      <c r="AW60" s="63">
        <v>3051</v>
      </c>
      <c r="AX60" s="64">
        <v>243</v>
      </c>
      <c r="AY60" s="95">
        <f t="shared" si="27"/>
        <v>0</v>
      </c>
      <c r="AZ60" s="95">
        <f t="shared" si="28"/>
        <v>0</v>
      </c>
      <c r="BA60" s="63">
        <v>12282</v>
      </c>
      <c r="BB60" s="64">
        <v>1015</v>
      </c>
      <c r="BC60" s="96">
        <f t="shared" si="33"/>
        <v>12.100492610837438</v>
      </c>
      <c r="BD60" s="174">
        <v>42125</v>
      </c>
      <c r="BE60" s="75"/>
      <c r="BF60" s="75"/>
      <c r="BG60" s="75"/>
      <c r="BH60" s="75"/>
      <c r="BI60" s="75"/>
      <c r="BJ60" s="75"/>
      <c r="BK60" s="75"/>
      <c r="BL60" s="75"/>
      <c r="BM60" s="75"/>
      <c r="BN60" s="75"/>
      <c r="BO60" s="75"/>
      <c r="BP60" s="75"/>
      <c r="BQ60" s="75"/>
      <c r="BR60" s="75"/>
      <c r="BS60" s="75"/>
      <c r="BT60" s="75"/>
      <c r="BU60" s="75"/>
      <c r="BV60" s="75"/>
      <c r="BW60" s="75"/>
      <c r="BX60" s="75"/>
      <c r="BY60" s="75"/>
      <c r="BZ60" s="75"/>
      <c r="CA60" s="75"/>
      <c r="CB60" s="75"/>
      <c r="CC60" s="75"/>
      <c r="CD60" s="75"/>
      <c r="CE60" s="75"/>
      <c r="CF60" s="75"/>
      <c r="CG60" s="75"/>
      <c r="CH60" s="75"/>
      <c r="CI60" s="75"/>
      <c r="CJ60" s="75"/>
      <c r="CK60" s="75"/>
      <c r="CL60" s="75"/>
      <c r="CM60" s="75"/>
      <c r="CN60" s="75"/>
      <c r="CO60" s="75"/>
      <c r="CP60" s="75"/>
      <c r="CQ60" s="75"/>
      <c r="CR60" s="75"/>
      <c r="CS60" s="75"/>
      <c r="CT60" s="75"/>
      <c r="CU60" s="75"/>
      <c r="CV60" s="75"/>
      <c r="CW60" s="75"/>
      <c r="CX60" s="75"/>
      <c r="CY60" s="75"/>
      <c r="CZ60" s="75"/>
      <c r="DA60" s="75"/>
      <c r="DB60" s="75"/>
      <c r="DC60" s="75"/>
      <c r="DD60" s="75"/>
      <c r="DE60" s="75"/>
      <c r="DF60" s="75"/>
      <c r="DG60" s="75"/>
      <c r="DH60" s="75"/>
      <c r="DI60" s="56"/>
      <c r="DJ60" s="56"/>
      <c r="DK60" s="56"/>
      <c r="DL60" s="56"/>
      <c r="DM60" s="56"/>
      <c r="DN60" s="56"/>
      <c r="DO60" s="56"/>
      <c r="DP60" s="56"/>
      <c r="DQ60" s="56"/>
      <c r="DR60" s="56"/>
      <c r="DS60" s="56"/>
      <c r="DT60" s="56"/>
      <c r="DU60" s="56"/>
      <c r="DV60" s="56"/>
      <c r="DW60" s="56"/>
      <c r="DX60" s="56"/>
      <c r="DY60" s="56"/>
      <c r="DZ60" s="56"/>
      <c r="EA60" s="56"/>
    </row>
    <row r="61" spans="1:131" s="57" customFormat="1" ht="11.25">
      <c r="A61" s="76">
        <v>55</v>
      </c>
      <c r="B61" s="58"/>
      <c r="C61" s="90" t="s">
        <v>383</v>
      </c>
      <c r="D61" s="18"/>
      <c r="E61" s="18" t="s">
        <v>140</v>
      </c>
      <c r="F61" s="18"/>
      <c r="G61" s="18"/>
      <c r="H61" s="18"/>
      <c r="I61" s="18"/>
      <c r="J61" s="18"/>
      <c r="K61" s="18" t="s">
        <v>140</v>
      </c>
      <c r="L61" s="41" t="s">
        <v>11</v>
      </c>
      <c r="M61" s="44" t="s">
        <v>385</v>
      </c>
      <c r="N61" s="44" t="s">
        <v>8</v>
      </c>
      <c r="O61" s="62" t="s">
        <v>384</v>
      </c>
      <c r="P61" s="81">
        <v>42076</v>
      </c>
      <c r="Q61" s="46" t="s">
        <v>8</v>
      </c>
      <c r="R61" s="41">
        <v>120</v>
      </c>
      <c r="S61" s="41"/>
      <c r="T61" s="41"/>
      <c r="U61" s="124">
        <v>1</v>
      </c>
      <c r="V61" s="124">
        <v>1</v>
      </c>
      <c r="W61" s="159">
        <f t="shared" si="19"/>
        <v>0</v>
      </c>
      <c r="X61" s="160"/>
      <c r="Y61" s="161" t="e">
        <f>AH61/X61</f>
        <v>#DIV/0!</v>
      </c>
      <c r="Z61" s="59">
        <v>8</v>
      </c>
      <c r="AA61" s="63">
        <v>45</v>
      </c>
      <c r="AB61" s="64">
        <v>5</v>
      </c>
      <c r="AC61" s="63">
        <v>18</v>
      </c>
      <c r="AD61" s="64">
        <v>2</v>
      </c>
      <c r="AE61" s="63">
        <v>15</v>
      </c>
      <c r="AF61" s="64">
        <v>2</v>
      </c>
      <c r="AG61" s="88">
        <f t="shared" si="29"/>
        <v>78</v>
      </c>
      <c r="AH61" s="89">
        <f t="shared" si="30"/>
        <v>9</v>
      </c>
      <c r="AI61" s="97">
        <f t="shared" si="31"/>
        <v>9</v>
      </c>
      <c r="AJ61" s="98">
        <f t="shared" si="32"/>
        <v>8.666666666666666</v>
      </c>
      <c r="AK61" s="50">
        <v>221</v>
      </c>
      <c r="AL61" s="51">
        <v>26</v>
      </c>
      <c r="AM61" s="95">
        <f t="shared" si="20"/>
        <v>-0.6470588235294118</v>
      </c>
      <c r="AN61" s="95">
        <f t="shared" si="21"/>
        <v>-0.6538461538461539</v>
      </c>
      <c r="AO61" s="52">
        <f t="shared" si="35"/>
        <v>216</v>
      </c>
      <c r="AP61" s="53">
        <f t="shared" si="36"/>
        <v>27</v>
      </c>
      <c r="AQ61" s="84">
        <v>294</v>
      </c>
      <c r="AR61" s="85">
        <v>36</v>
      </c>
      <c r="AS61" s="95">
        <f t="shared" si="23"/>
        <v>0.25</v>
      </c>
      <c r="AT61" s="95">
        <f t="shared" si="24"/>
        <v>0.75</v>
      </c>
      <c r="AU61" s="97">
        <f t="shared" si="25"/>
        <v>36</v>
      </c>
      <c r="AV61" s="98">
        <f t="shared" si="26"/>
        <v>8.166666666666666</v>
      </c>
      <c r="AW61" s="63">
        <v>294</v>
      </c>
      <c r="AX61" s="64">
        <v>36</v>
      </c>
      <c r="AY61" s="95">
        <f t="shared" si="27"/>
        <v>0</v>
      </c>
      <c r="AZ61" s="95">
        <f t="shared" si="28"/>
        <v>0</v>
      </c>
      <c r="BA61" s="63">
        <v>3274676</v>
      </c>
      <c r="BB61" s="64">
        <v>268051</v>
      </c>
      <c r="BC61" s="96">
        <f t="shared" si="33"/>
        <v>12.216615494812554</v>
      </c>
      <c r="BD61" s="174">
        <v>42125</v>
      </c>
      <c r="BE61" s="75"/>
      <c r="BF61" s="75"/>
      <c r="BG61" s="75"/>
      <c r="BH61" s="75"/>
      <c r="BI61" s="75"/>
      <c r="BJ61" s="75"/>
      <c r="BK61" s="75"/>
      <c r="BL61" s="75"/>
      <c r="BM61" s="75"/>
      <c r="BN61" s="75"/>
      <c r="BO61" s="75"/>
      <c r="BP61" s="75"/>
      <c r="BQ61" s="75"/>
      <c r="BR61" s="75"/>
      <c r="BS61" s="75"/>
      <c r="BT61" s="75"/>
      <c r="BU61" s="75"/>
      <c r="BV61" s="75"/>
      <c r="BW61" s="75"/>
      <c r="BX61" s="75"/>
      <c r="BY61" s="75"/>
      <c r="BZ61" s="75"/>
      <c r="CA61" s="75"/>
      <c r="CB61" s="75"/>
      <c r="CC61" s="75"/>
      <c r="CD61" s="75"/>
      <c r="CE61" s="75"/>
      <c r="CF61" s="75"/>
      <c r="CG61" s="75"/>
      <c r="CH61" s="75"/>
      <c r="CI61" s="75"/>
      <c r="CJ61" s="75"/>
      <c r="CK61" s="75"/>
      <c r="CL61" s="75"/>
      <c r="CM61" s="75"/>
      <c r="CN61" s="75"/>
      <c r="CO61" s="75"/>
      <c r="CP61" s="75"/>
      <c r="CQ61" s="75"/>
      <c r="CR61" s="75"/>
      <c r="CS61" s="75"/>
      <c r="CT61" s="75"/>
      <c r="CU61" s="75"/>
      <c r="CV61" s="75"/>
      <c r="CW61" s="75"/>
      <c r="CX61" s="75"/>
      <c r="CY61" s="75"/>
      <c r="CZ61" s="75"/>
      <c r="DA61" s="75"/>
      <c r="DB61" s="75"/>
      <c r="DC61" s="75"/>
      <c r="DD61" s="75"/>
      <c r="DE61" s="75"/>
      <c r="DF61" s="75"/>
      <c r="DG61" s="75"/>
      <c r="DH61" s="75"/>
      <c r="DI61" s="56"/>
      <c r="DJ61" s="56"/>
      <c r="DK61" s="56"/>
      <c r="DL61" s="56"/>
      <c r="DM61" s="56"/>
      <c r="DN61" s="56"/>
      <c r="DO61" s="56"/>
      <c r="DP61" s="56"/>
      <c r="DQ61" s="56"/>
      <c r="DR61" s="56"/>
      <c r="DS61" s="56"/>
      <c r="DT61" s="56"/>
      <c r="DU61" s="56"/>
      <c r="DV61" s="56"/>
      <c r="DW61" s="56"/>
      <c r="DX61" s="56"/>
      <c r="DY61" s="56"/>
      <c r="DZ61" s="56"/>
      <c r="EA61" s="56"/>
    </row>
    <row r="62" spans="1:131" s="57" customFormat="1" ht="11.25">
      <c r="A62" s="76">
        <v>56</v>
      </c>
      <c r="B62" s="58"/>
      <c r="C62" s="90" t="s">
        <v>469</v>
      </c>
      <c r="D62" s="18"/>
      <c r="E62" s="18"/>
      <c r="F62" s="18"/>
      <c r="G62" s="18"/>
      <c r="H62" s="18"/>
      <c r="I62" s="18"/>
      <c r="J62" s="18"/>
      <c r="K62" s="68"/>
      <c r="L62" s="41"/>
      <c r="M62" s="44" t="s">
        <v>217</v>
      </c>
      <c r="N62" s="43" t="s">
        <v>187</v>
      </c>
      <c r="O62" s="62" t="s">
        <v>470</v>
      </c>
      <c r="P62" s="81">
        <v>42111</v>
      </c>
      <c r="Q62" s="46" t="s">
        <v>6</v>
      </c>
      <c r="R62" s="41">
        <v>16</v>
      </c>
      <c r="S62" s="41"/>
      <c r="T62" s="41"/>
      <c r="U62" s="124">
        <v>1</v>
      </c>
      <c r="V62" s="124">
        <v>6</v>
      </c>
      <c r="W62" s="159">
        <f t="shared" si="19"/>
        <v>-5</v>
      </c>
      <c r="X62" s="160"/>
      <c r="Y62" s="161"/>
      <c r="Z62" s="59">
        <v>3</v>
      </c>
      <c r="AA62" s="63">
        <v>64</v>
      </c>
      <c r="AB62" s="64">
        <v>4</v>
      </c>
      <c r="AC62" s="63">
        <v>0</v>
      </c>
      <c r="AD62" s="64">
        <v>0</v>
      </c>
      <c r="AE62" s="63">
        <v>0</v>
      </c>
      <c r="AF62" s="64">
        <v>0</v>
      </c>
      <c r="AG62" s="88">
        <f t="shared" si="29"/>
        <v>64</v>
      </c>
      <c r="AH62" s="89">
        <f t="shared" si="30"/>
        <v>4</v>
      </c>
      <c r="AI62" s="97">
        <f t="shared" si="31"/>
        <v>4</v>
      </c>
      <c r="AJ62" s="98">
        <f t="shared" si="32"/>
        <v>16</v>
      </c>
      <c r="AK62" s="50">
        <v>3578</v>
      </c>
      <c r="AL62" s="51">
        <v>181</v>
      </c>
      <c r="AM62" s="95">
        <f t="shared" si="20"/>
        <v>-0.9821129122414757</v>
      </c>
      <c r="AN62" s="95">
        <f t="shared" si="21"/>
        <v>-0.9779005524861878</v>
      </c>
      <c r="AO62" s="52">
        <f t="shared" si="35"/>
        <v>5507</v>
      </c>
      <c r="AP62" s="53">
        <f t="shared" si="36"/>
        <v>283</v>
      </c>
      <c r="AQ62" s="84">
        <v>5571</v>
      </c>
      <c r="AR62" s="85">
        <v>287</v>
      </c>
      <c r="AS62" s="95">
        <f t="shared" si="23"/>
        <v>0.013937282229965157</v>
      </c>
      <c r="AT62" s="95">
        <f t="shared" si="24"/>
        <v>0.9860627177700348</v>
      </c>
      <c r="AU62" s="97">
        <f t="shared" si="25"/>
        <v>287</v>
      </c>
      <c r="AV62" s="98">
        <f t="shared" si="26"/>
        <v>19.411149825783973</v>
      </c>
      <c r="AW62" s="63">
        <v>5571</v>
      </c>
      <c r="AX62" s="64">
        <v>287</v>
      </c>
      <c r="AY62" s="95">
        <f t="shared" si="27"/>
        <v>0</v>
      </c>
      <c r="AZ62" s="95">
        <f t="shared" si="28"/>
        <v>0</v>
      </c>
      <c r="BA62" s="66">
        <v>43897</v>
      </c>
      <c r="BB62" s="67">
        <v>2732</v>
      </c>
      <c r="BC62" s="96">
        <f t="shared" si="33"/>
        <v>16.067715959004392</v>
      </c>
      <c r="BD62" s="174">
        <v>42125</v>
      </c>
      <c r="BE62" s="75"/>
      <c r="BF62" s="75"/>
      <c r="BG62" s="75"/>
      <c r="BH62" s="75"/>
      <c r="BI62" s="75"/>
      <c r="BJ62" s="75"/>
      <c r="BK62" s="75"/>
      <c r="BL62" s="75"/>
      <c r="BM62" s="75"/>
      <c r="BN62" s="75"/>
      <c r="BO62" s="75"/>
      <c r="BP62" s="75"/>
      <c r="BQ62" s="75"/>
      <c r="BR62" s="75"/>
      <c r="BS62" s="75"/>
      <c r="BT62" s="75"/>
      <c r="BU62" s="75"/>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56"/>
      <c r="DJ62" s="56"/>
      <c r="DK62" s="56"/>
      <c r="DL62" s="56"/>
      <c r="DM62" s="56"/>
      <c r="DN62" s="56"/>
      <c r="DO62" s="56"/>
      <c r="DP62" s="56"/>
      <c r="DQ62" s="56"/>
      <c r="DR62" s="56"/>
      <c r="DS62" s="56"/>
      <c r="DT62" s="56"/>
      <c r="DU62" s="56"/>
      <c r="DV62" s="56"/>
      <c r="DW62" s="56"/>
      <c r="DX62" s="56"/>
      <c r="DY62" s="56"/>
      <c r="DZ62" s="56"/>
      <c r="EA62" s="56"/>
    </row>
    <row r="63" spans="1:56" ht="11.25">
      <c r="A63" s="261" t="s">
        <v>127</v>
      </c>
      <c r="B63" s="261"/>
      <c r="C63" s="261"/>
      <c r="D63" s="261"/>
      <c r="E63" s="261"/>
      <c r="F63" s="261"/>
      <c r="G63" s="261"/>
      <c r="H63" s="261"/>
      <c r="I63" s="261"/>
      <c r="J63" s="261"/>
      <c r="K63" s="261"/>
      <c r="L63" s="261"/>
      <c r="M63" s="261"/>
      <c r="N63" s="261"/>
      <c r="O63" s="261"/>
      <c r="P63" s="261"/>
      <c r="Q63" s="261"/>
      <c r="R63" s="261"/>
      <c r="S63" s="261"/>
      <c r="T63" s="261"/>
      <c r="U63" s="261"/>
      <c r="V63" s="261"/>
      <c r="W63" s="261"/>
      <c r="X63" s="261"/>
      <c r="Y63" s="261"/>
      <c r="Z63" s="261"/>
      <c r="AA63" s="261"/>
      <c r="AB63" s="261"/>
      <c r="AC63" s="261"/>
      <c r="AD63" s="261"/>
      <c r="AE63" s="261"/>
      <c r="AF63" s="261"/>
      <c r="AG63" s="261"/>
      <c r="AH63" s="261"/>
      <c r="AI63" s="261"/>
      <c r="AJ63" s="261"/>
      <c r="AK63" s="261"/>
      <c r="AL63" s="261"/>
      <c r="AM63" s="261"/>
      <c r="AN63" s="261"/>
      <c r="AO63" s="261"/>
      <c r="AP63" s="261"/>
      <c r="AQ63" s="261"/>
      <c r="AR63" s="261"/>
      <c r="AS63" s="261"/>
      <c r="AT63" s="261"/>
      <c r="AU63" s="261"/>
      <c r="AV63" s="261"/>
      <c r="AW63" s="261"/>
      <c r="AX63" s="261"/>
      <c r="AY63" s="261"/>
      <c r="AZ63" s="261"/>
      <c r="BA63" s="261"/>
      <c r="BB63" s="261"/>
      <c r="BC63" s="261"/>
      <c r="BD63" s="261"/>
    </row>
    <row r="64" spans="1:56" ht="11.25">
      <c r="A64" s="261"/>
      <c r="B64" s="261"/>
      <c r="C64" s="261"/>
      <c r="D64" s="261"/>
      <c r="E64" s="261"/>
      <c r="F64" s="261"/>
      <c r="G64" s="261"/>
      <c r="H64" s="261"/>
      <c r="I64" s="261"/>
      <c r="J64" s="261"/>
      <c r="K64" s="261"/>
      <c r="L64" s="261"/>
      <c r="M64" s="261"/>
      <c r="N64" s="261"/>
      <c r="O64" s="261"/>
      <c r="P64" s="261"/>
      <c r="Q64" s="261"/>
      <c r="R64" s="261"/>
      <c r="S64" s="261"/>
      <c r="T64" s="261"/>
      <c r="U64" s="261"/>
      <c r="V64" s="261"/>
      <c r="W64" s="261"/>
      <c r="X64" s="261"/>
      <c r="Y64" s="261"/>
      <c r="Z64" s="261"/>
      <c r="AA64" s="261"/>
      <c r="AB64" s="261"/>
      <c r="AC64" s="261"/>
      <c r="AD64" s="261"/>
      <c r="AE64" s="261"/>
      <c r="AF64" s="261"/>
      <c r="AG64" s="261"/>
      <c r="AH64" s="261"/>
      <c r="AI64" s="261"/>
      <c r="AJ64" s="261"/>
      <c r="AK64" s="261"/>
      <c r="AL64" s="261"/>
      <c r="AM64" s="261"/>
      <c r="AN64" s="261"/>
      <c r="AO64" s="261"/>
      <c r="AP64" s="261"/>
      <c r="AQ64" s="261"/>
      <c r="AR64" s="261"/>
      <c r="AS64" s="261"/>
      <c r="AT64" s="261"/>
      <c r="AU64" s="261"/>
      <c r="AV64" s="261"/>
      <c r="AW64" s="261"/>
      <c r="AX64" s="261"/>
      <c r="AY64" s="261"/>
      <c r="AZ64" s="261"/>
      <c r="BA64" s="261"/>
      <c r="BB64" s="261"/>
      <c r="BC64" s="261"/>
      <c r="BD64" s="261"/>
    </row>
    <row r="65" spans="1:56" ht="11.25">
      <c r="A65" s="261"/>
      <c r="B65" s="261"/>
      <c r="C65" s="261"/>
      <c r="D65" s="261"/>
      <c r="E65" s="261"/>
      <c r="F65" s="261"/>
      <c r="G65" s="261"/>
      <c r="H65" s="261"/>
      <c r="I65" s="261"/>
      <c r="J65" s="261"/>
      <c r="K65" s="261"/>
      <c r="L65" s="261"/>
      <c r="M65" s="261"/>
      <c r="N65" s="261"/>
      <c r="O65" s="261"/>
      <c r="P65" s="261"/>
      <c r="Q65" s="261"/>
      <c r="R65" s="261"/>
      <c r="S65" s="261"/>
      <c r="T65" s="261"/>
      <c r="U65" s="261"/>
      <c r="V65" s="261"/>
      <c r="W65" s="261"/>
      <c r="X65" s="261"/>
      <c r="Y65" s="261"/>
      <c r="Z65" s="261"/>
      <c r="AA65" s="261"/>
      <c r="AB65" s="261"/>
      <c r="AC65" s="261"/>
      <c r="AD65" s="261"/>
      <c r="AE65" s="261"/>
      <c r="AF65" s="261"/>
      <c r="AG65" s="261"/>
      <c r="AH65" s="261"/>
      <c r="AI65" s="261"/>
      <c r="AJ65" s="261"/>
      <c r="AK65" s="261"/>
      <c r="AL65" s="261"/>
      <c r="AM65" s="261"/>
      <c r="AN65" s="261"/>
      <c r="AO65" s="261"/>
      <c r="AP65" s="261"/>
      <c r="AQ65" s="261"/>
      <c r="AR65" s="261"/>
      <c r="AS65" s="261"/>
      <c r="AT65" s="261"/>
      <c r="AU65" s="261"/>
      <c r="AV65" s="261"/>
      <c r="AW65" s="261"/>
      <c r="AX65" s="261"/>
      <c r="AY65" s="261"/>
      <c r="AZ65" s="261"/>
      <c r="BA65" s="261"/>
      <c r="BB65" s="261"/>
      <c r="BC65" s="261"/>
      <c r="BD65" s="261"/>
    </row>
    <row r="66" spans="1:56" ht="11.25">
      <c r="A66" s="261"/>
      <c r="B66" s="261"/>
      <c r="C66" s="261"/>
      <c r="D66" s="261"/>
      <c r="E66" s="261"/>
      <c r="F66" s="261"/>
      <c r="G66" s="261"/>
      <c r="H66" s="261"/>
      <c r="I66" s="261"/>
      <c r="J66" s="261"/>
      <c r="K66" s="261"/>
      <c r="L66" s="261"/>
      <c r="M66" s="261"/>
      <c r="N66" s="261"/>
      <c r="O66" s="261"/>
      <c r="P66" s="261"/>
      <c r="Q66" s="261"/>
      <c r="R66" s="261"/>
      <c r="S66" s="261"/>
      <c r="T66" s="261"/>
      <c r="U66" s="261"/>
      <c r="V66" s="261"/>
      <c r="W66" s="261"/>
      <c r="X66" s="261"/>
      <c r="Y66" s="261"/>
      <c r="Z66" s="261"/>
      <c r="AA66" s="261"/>
      <c r="AB66" s="261"/>
      <c r="AC66" s="261"/>
      <c r="AD66" s="261"/>
      <c r="AE66" s="261"/>
      <c r="AF66" s="261"/>
      <c r="AG66" s="261"/>
      <c r="AH66" s="261"/>
      <c r="AI66" s="261"/>
      <c r="AJ66" s="261"/>
      <c r="AK66" s="261"/>
      <c r="AL66" s="261"/>
      <c r="AM66" s="261"/>
      <c r="AN66" s="261"/>
      <c r="AO66" s="261"/>
      <c r="AP66" s="261"/>
      <c r="AQ66" s="261"/>
      <c r="AR66" s="261"/>
      <c r="AS66" s="261"/>
      <c r="AT66" s="261"/>
      <c r="AU66" s="261"/>
      <c r="AV66" s="261"/>
      <c r="AW66" s="261"/>
      <c r="AX66" s="261"/>
      <c r="AY66" s="261"/>
      <c r="AZ66" s="261"/>
      <c r="BA66" s="261"/>
      <c r="BB66" s="261"/>
      <c r="BC66" s="261"/>
      <c r="BD66" s="261"/>
    </row>
    <row r="67" spans="1:56" ht="11.25">
      <c r="A67" s="261"/>
      <c r="B67" s="261"/>
      <c r="C67" s="261"/>
      <c r="D67" s="261"/>
      <c r="E67" s="261"/>
      <c r="F67" s="261"/>
      <c r="G67" s="261"/>
      <c r="H67" s="261"/>
      <c r="I67" s="261"/>
      <c r="J67" s="261"/>
      <c r="K67" s="261"/>
      <c r="L67" s="261"/>
      <c r="M67" s="261"/>
      <c r="N67" s="261"/>
      <c r="O67" s="261"/>
      <c r="P67" s="261"/>
      <c r="Q67" s="261"/>
      <c r="R67" s="261"/>
      <c r="S67" s="261"/>
      <c r="T67" s="261"/>
      <c r="U67" s="261"/>
      <c r="V67" s="261"/>
      <c r="W67" s="261"/>
      <c r="X67" s="261"/>
      <c r="Y67" s="261"/>
      <c r="Z67" s="261"/>
      <c r="AA67" s="261"/>
      <c r="AB67" s="261"/>
      <c r="AC67" s="261"/>
      <c r="AD67" s="261"/>
      <c r="AE67" s="261"/>
      <c r="AF67" s="261"/>
      <c r="AG67" s="261"/>
      <c r="AH67" s="261"/>
      <c r="AI67" s="261"/>
      <c r="AJ67" s="261"/>
      <c r="AK67" s="261"/>
      <c r="AL67" s="261"/>
      <c r="AM67" s="261"/>
      <c r="AN67" s="261"/>
      <c r="AO67" s="261"/>
      <c r="AP67" s="261"/>
      <c r="AQ67" s="261"/>
      <c r="AR67" s="261"/>
      <c r="AS67" s="261"/>
      <c r="AT67" s="261"/>
      <c r="AU67" s="261"/>
      <c r="AV67" s="261"/>
      <c r="AW67" s="261"/>
      <c r="AX67" s="261"/>
      <c r="AY67" s="261"/>
      <c r="AZ67" s="261"/>
      <c r="BA67" s="261"/>
      <c r="BB67" s="261"/>
      <c r="BC67" s="261"/>
      <c r="BD67" s="261"/>
    </row>
  </sheetData>
  <sheetProtection formatCells="0" formatColumns="0" formatRows="0" insertColumns="0" insertRows="0" insertHyperlinks="0" deleteColumns="0" deleteRows="0" sort="0" autoFilter="0" pivotTables="0"/>
  <mergeCells count="19">
    <mergeCell ref="BA4:BC4"/>
    <mergeCell ref="BD4:BD5"/>
    <mergeCell ref="B3:D3"/>
    <mergeCell ref="AA4:AB4"/>
    <mergeCell ref="AC4:AD4"/>
    <mergeCell ref="AE4:AF4"/>
    <mergeCell ref="AG4:AJ4"/>
    <mergeCell ref="AK4:AL4"/>
    <mergeCell ref="AA1:BD3"/>
    <mergeCell ref="A63:BD67"/>
    <mergeCell ref="AO4:AP4"/>
    <mergeCell ref="AU4:AV4"/>
    <mergeCell ref="B1:D1"/>
    <mergeCell ref="B2:D2"/>
    <mergeCell ref="AQ4:AR4"/>
    <mergeCell ref="AS4:AT4"/>
    <mergeCell ref="AM4:AN4"/>
    <mergeCell ref="AW4:AX4"/>
    <mergeCell ref="AY4:AZ4"/>
  </mergeCells>
  <hyperlinks>
    <hyperlink ref="B2" r:id="rId1" display="http://www.antraktsinema.com"/>
  </hyperlinks>
  <printOptions/>
  <pageMargins left="0.3" right="0.13" top="0.18" bottom="0.21" header="0.13" footer="0.16"/>
  <pageSetup orientation="landscape" paperSize="9" scale="40" r:id="rId2"/>
</worksheet>
</file>

<file path=xl/worksheets/sheet3.xml><?xml version="1.0" encoding="utf-8"?>
<worksheet xmlns="http://schemas.openxmlformats.org/spreadsheetml/2006/main" xmlns:r="http://schemas.openxmlformats.org/officeDocument/2006/relationships">
  <sheetPr>
    <tabColor theme="1"/>
  </sheetPr>
  <dimension ref="A1:CM386"/>
  <sheetViews>
    <sheetView zoomScalePageLayoutView="0" workbookViewId="0" topLeftCell="A1">
      <selection activeCell="A4" sqref="A4"/>
    </sheetView>
  </sheetViews>
  <sheetFormatPr defaultColWidth="3.421875" defaultRowHeight="12.75"/>
  <cols>
    <col min="1" max="1" width="3.57421875" style="104" bestFit="1" customWidth="1"/>
    <col min="2" max="2" width="3.28125" style="129" bestFit="1" customWidth="1"/>
    <col min="3" max="3" width="33.421875" style="114" bestFit="1" customWidth="1"/>
    <col min="4" max="4" width="2.421875" style="114" bestFit="1" customWidth="1"/>
    <col min="5" max="5" width="22.8515625" style="39" bestFit="1" customWidth="1"/>
    <col min="6" max="6" width="8.7109375" style="130" bestFit="1" customWidth="1"/>
    <col min="7" max="7" width="13.8515625" style="19" bestFit="1" customWidth="1"/>
    <col min="8" max="8" width="4.7109375" style="40" bestFit="1" customWidth="1"/>
    <col min="9" max="9" width="4.57421875" style="131" bestFit="1" customWidth="1"/>
    <col min="10" max="10" width="4.421875" style="131" bestFit="1" customWidth="1"/>
    <col min="11" max="11" width="8.28125" style="132" bestFit="1" customWidth="1"/>
    <col min="12" max="12" width="6.7109375" style="133" bestFit="1" customWidth="1"/>
    <col min="13" max="13" width="7.00390625" style="134" bestFit="1" customWidth="1"/>
    <col min="14" max="14" width="7.140625" style="135" bestFit="1" customWidth="1"/>
    <col min="15" max="15" width="9.00390625" style="132" customWidth="1"/>
    <col min="16" max="16" width="6.57421875" style="136" bestFit="1" customWidth="1"/>
    <col min="17" max="17" width="7.140625" style="137" bestFit="1" customWidth="1"/>
    <col min="18" max="18" width="6.140625" style="115" bestFit="1" customWidth="1"/>
    <col min="19" max="19" width="4.421875" style="115" bestFit="1" customWidth="1"/>
    <col min="20" max="20" width="6.140625" style="115" bestFit="1" customWidth="1"/>
    <col min="21" max="21" width="4.421875" style="115" bestFit="1" customWidth="1"/>
    <col min="22" max="22" width="3.57421875" style="115" bestFit="1" customWidth="1"/>
    <col min="23" max="16384" width="3.421875" style="115" customWidth="1"/>
  </cols>
  <sheetData>
    <row r="1" spans="1:17" s="106" customFormat="1" ht="12.75">
      <c r="A1" s="20"/>
      <c r="B1" s="252" t="s">
        <v>141</v>
      </c>
      <c r="C1" s="252"/>
      <c r="D1" s="252"/>
      <c r="E1" s="252"/>
      <c r="F1" s="105"/>
      <c r="G1" s="105"/>
      <c r="H1" s="105"/>
      <c r="I1" s="105"/>
      <c r="J1" s="105"/>
      <c r="K1" s="105"/>
      <c r="L1" s="105"/>
      <c r="M1" s="105"/>
      <c r="N1" s="105"/>
      <c r="O1" s="105"/>
      <c r="P1" s="105"/>
      <c r="Q1" s="105"/>
    </row>
    <row r="2" spans="1:17" s="106" customFormat="1" ht="12.75">
      <c r="A2" s="20"/>
      <c r="B2" s="253" t="s">
        <v>9</v>
      </c>
      <c r="C2" s="254"/>
      <c r="D2" s="254"/>
      <c r="E2" s="254"/>
      <c r="F2" s="107"/>
      <c r="G2" s="107"/>
      <c r="H2" s="162"/>
      <c r="I2" s="107"/>
      <c r="J2" s="107"/>
      <c r="K2" s="108"/>
      <c r="L2" s="108"/>
      <c r="M2" s="108"/>
      <c r="N2" s="108"/>
      <c r="O2" s="108"/>
      <c r="P2" s="108"/>
      <c r="Q2" s="108"/>
    </row>
    <row r="3" spans="1:17" s="111" customFormat="1" ht="12">
      <c r="A3" s="100"/>
      <c r="B3" s="255" t="s">
        <v>192</v>
      </c>
      <c r="C3" s="255"/>
      <c r="D3" s="255"/>
      <c r="E3" s="255"/>
      <c r="F3" s="109"/>
      <c r="G3" s="109"/>
      <c r="H3" s="110"/>
      <c r="I3" s="110"/>
      <c r="J3" s="110"/>
      <c r="K3" s="256" t="s">
        <v>190</v>
      </c>
      <c r="L3" s="257"/>
      <c r="M3" s="257"/>
      <c r="N3" s="258"/>
      <c r="O3" s="249" t="s">
        <v>150</v>
      </c>
      <c r="P3" s="250"/>
      <c r="Q3" s="251"/>
    </row>
    <row r="4" spans="1:17" s="112" customFormat="1" ht="27">
      <c r="A4" s="101"/>
      <c r="B4" s="138"/>
      <c r="C4" s="34" t="s">
        <v>152</v>
      </c>
      <c r="D4" s="34"/>
      <c r="E4" s="34" t="s">
        <v>164</v>
      </c>
      <c r="F4" s="139" t="s">
        <v>165</v>
      </c>
      <c r="G4" s="36" t="s">
        <v>166</v>
      </c>
      <c r="H4" s="36" t="s">
        <v>167</v>
      </c>
      <c r="I4" s="140" t="s">
        <v>188</v>
      </c>
      <c r="J4" s="140" t="s">
        <v>174</v>
      </c>
      <c r="K4" s="35" t="s">
        <v>182</v>
      </c>
      <c r="L4" s="37" t="s">
        <v>176</v>
      </c>
      <c r="M4" s="37" t="s">
        <v>177</v>
      </c>
      <c r="N4" s="37" t="s">
        <v>178</v>
      </c>
      <c r="O4" s="35" t="s">
        <v>175</v>
      </c>
      <c r="P4" s="37" t="s">
        <v>176</v>
      </c>
      <c r="Q4" s="37" t="s">
        <v>178</v>
      </c>
    </row>
    <row r="5" spans="1:17" s="113" customFormat="1" ht="9">
      <c r="A5" s="102"/>
      <c r="B5" s="116"/>
      <c r="C5" s="117"/>
      <c r="D5" s="117"/>
      <c r="E5" s="118"/>
      <c r="F5" s="119"/>
      <c r="G5" s="120"/>
      <c r="H5" s="121"/>
      <c r="I5" s="121"/>
      <c r="J5" s="121"/>
      <c r="K5" s="122"/>
      <c r="L5" s="123"/>
      <c r="M5" s="123"/>
      <c r="N5" s="122"/>
      <c r="O5" s="122"/>
      <c r="P5" s="123"/>
      <c r="Q5" s="122"/>
    </row>
    <row r="6" spans="1:91" s="127" customFormat="1" ht="11.25">
      <c r="A6" s="103">
        <v>1</v>
      </c>
      <c r="B6" s="163"/>
      <c r="C6" s="93">
        <v>120</v>
      </c>
      <c r="D6" s="18" t="s">
        <v>140</v>
      </c>
      <c r="E6" s="74">
        <v>120</v>
      </c>
      <c r="F6" s="81">
        <v>39488</v>
      </c>
      <c r="G6" s="46" t="s">
        <v>19</v>
      </c>
      <c r="H6" s="41">
        <v>179</v>
      </c>
      <c r="I6" s="124">
        <v>1</v>
      </c>
      <c r="J6" s="59">
        <v>58</v>
      </c>
      <c r="K6" s="88">
        <v>598</v>
      </c>
      <c r="L6" s="89">
        <v>76</v>
      </c>
      <c r="M6" s="97">
        <f>L6/I6</f>
        <v>76</v>
      </c>
      <c r="N6" s="98">
        <f>K6/L6</f>
        <v>7.868421052631579</v>
      </c>
      <c r="O6" s="50">
        <v>5063745.5</v>
      </c>
      <c r="P6" s="51">
        <v>1043081</v>
      </c>
      <c r="Q6" s="96">
        <f aca="true" t="shared" si="0" ref="Q6:Q69">O6/P6</f>
        <v>4.854604292475848</v>
      </c>
      <c r="R6" s="114"/>
      <c r="S6" s="114"/>
      <c r="T6" s="114"/>
      <c r="U6" s="114"/>
      <c r="V6" s="114"/>
      <c r="W6" s="114"/>
      <c r="X6" s="114"/>
      <c r="Y6" s="114"/>
      <c r="Z6" s="114"/>
      <c r="AA6" s="114"/>
      <c r="AB6" s="114"/>
      <c r="AC6" s="114"/>
      <c r="AD6" s="114"/>
      <c r="AE6" s="114"/>
      <c r="AF6" s="114"/>
      <c r="AG6" s="114"/>
      <c r="AH6" s="114"/>
      <c r="AI6" s="114"/>
      <c r="AJ6" s="114"/>
      <c r="AK6" s="114"/>
      <c r="AL6" s="114"/>
      <c r="AM6" s="114"/>
      <c r="AN6" s="114"/>
      <c r="AO6" s="114"/>
      <c r="AP6" s="114"/>
      <c r="AQ6" s="114"/>
      <c r="AR6" s="114"/>
      <c r="AS6" s="114"/>
      <c r="AT6" s="114"/>
      <c r="AU6" s="114"/>
      <c r="AV6" s="114"/>
      <c r="AW6" s="114"/>
      <c r="AX6" s="114"/>
      <c r="AY6" s="114"/>
      <c r="AZ6" s="114"/>
      <c r="BA6" s="114"/>
      <c r="BB6" s="114"/>
      <c r="BC6" s="114"/>
      <c r="BD6" s="114"/>
      <c r="BE6" s="114"/>
      <c r="BF6" s="114"/>
      <c r="BG6" s="114"/>
      <c r="BH6" s="114"/>
      <c r="BI6" s="114"/>
      <c r="BJ6" s="114"/>
      <c r="BK6" s="114"/>
      <c r="BL6" s="114"/>
      <c r="BM6" s="114"/>
      <c r="BN6" s="114"/>
      <c r="BO6" s="114"/>
      <c r="BP6" s="114"/>
      <c r="BQ6" s="114"/>
      <c r="BR6" s="114"/>
      <c r="BS6" s="114"/>
      <c r="BT6" s="114"/>
      <c r="BU6" s="114"/>
      <c r="BV6" s="114"/>
      <c r="BW6" s="114"/>
      <c r="BX6" s="114"/>
      <c r="BY6" s="114"/>
      <c r="BZ6" s="114"/>
      <c r="CA6" s="114"/>
      <c r="CB6" s="114"/>
      <c r="CC6" s="114"/>
      <c r="CD6" s="114"/>
      <c r="CE6" s="114"/>
      <c r="CF6" s="114"/>
      <c r="CG6" s="114"/>
      <c r="CH6" s="114"/>
      <c r="CI6" s="114"/>
      <c r="CJ6" s="114"/>
      <c r="CK6" s="114"/>
      <c r="CL6" s="114"/>
      <c r="CM6" s="114"/>
    </row>
    <row r="7" spans="1:91" s="127" customFormat="1" ht="11.25">
      <c r="A7" s="103">
        <v>2</v>
      </c>
      <c r="B7" s="58"/>
      <c r="C7" s="90" t="s">
        <v>122</v>
      </c>
      <c r="D7" s="90"/>
      <c r="E7" s="62" t="s">
        <v>121</v>
      </c>
      <c r="F7" s="81">
        <v>41999</v>
      </c>
      <c r="G7" s="46" t="s">
        <v>16</v>
      </c>
      <c r="H7" s="41">
        <v>71</v>
      </c>
      <c r="I7" s="124">
        <v>24</v>
      </c>
      <c r="J7" s="59">
        <v>2</v>
      </c>
      <c r="K7" s="84">
        <v>14345.7</v>
      </c>
      <c r="L7" s="85">
        <v>1805</v>
      </c>
      <c r="M7" s="125">
        <f>+L7/I7</f>
        <v>75.20833333333333</v>
      </c>
      <c r="N7" s="126">
        <f>+K7/L7</f>
        <v>7.947756232686981</v>
      </c>
      <c r="O7" s="63">
        <v>108411.7</v>
      </c>
      <c r="P7" s="64">
        <v>11490</v>
      </c>
      <c r="Q7" s="96">
        <f t="shared" si="0"/>
        <v>9.435308964316796</v>
      </c>
      <c r="R7" s="114"/>
      <c r="S7" s="114"/>
      <c r="T7" s="114"/>
      <c r="U7" s="114"/>
      <c r="V7" s="114"/>
      <c r="W7" s="114"/>
      <c r="X7" s="114"/>
      <c r="Y7" s="114"/>
      <c r="Z7" s="114"/>
      <c r="AA7" s="114"/>
      <c r="AB7" s="114"/>
      <c r="AC7" s="114"/>
      <c r="AD7" s="114"/>
      <c r="AE7" s="114"/>
      <c r="AF7" s="114"/>
      <c r="AG7" s="114"/>
      <c r="AH7" s="114"/>
      <c r="AI7" s="114"/>
      <c r="AJ7" s="114"/>
      <c r="AK7" s="114"/>
      <c r="AL7" s="114"/>
      <c r="AM7" s="114"/>
      <c r="AN7" s="114"/>
      <c r="AO7" s="114"/>
      <c r="AP7" s="114"/>
      <c r="AQ7" s="114"/>
      <c r="AR7" s="114"/>
      <c r="AS7" s="114"/>
      <c r="AT7" s="114"/>
      <c r="AU7" s="114"/>
      <c r="AV7" s="114"/>
      <c r="AW7" s="114"/>
      <c r="AX7" s="114"/>
      <c r="AY7" s="114"/>
      <c r="AZ7" s="114"/>
      <c r="BA7" s="114"/>
      <c r="BB7" s="114"/>
      <c r="BC7" s="114"/>
      <c r="BD7" s="114"/>
      <c r="BE7" s="114"/>
      <c r="BF7" s="114"/>
      <c r="BG7" s="114"/>
      <c r="BH7" s="114"/>
      <c r="BI7" s="114"/>
      <c r="BJ7" s="114"/>
      <c r="BK7" s="114"/>
      <c r="BL7" s="114"/>
      <c r="BM7" s="114"/>
      <c r="BN7" s="114"/>
      <c r="BO7" s="114"/>
      <c r="BP7" s="114"/>
      <c r="BQ7" s="114"/>
      <c r="BR7" s="114"/>
      <c r="BS7" s="114"/>
      <c r="BT7" s="114"/>
      <c r="BU7" s="114"/>
      <c r="BV7" s="114"/>
      <c r="BW7" s="114"/>
      <c r="BX7" s="114"/>
      <c r="BY7" s="114"/>
      <c r="BZ7" s="114"/>
      <c r="CA7" s="114"/>
      <c r="CB7" s="114"/>
      <c r="CC7" s="114"/>
      <c r="CD7" s="114"/>
      <c r="CE7" s="114"/>
      <c r="CF7" s="114"/>
      <c r="CG7" s="114"/>
      <c r="CH7" s="114"/>
      <c r="CI7" s="114"/>
      <c r="CJ7" s="114"/>
      <c r="CK7" s="114"/>
      <c r="CL7" s="114"/>
      <c r="CM7" s="114"/>
    </row>
    <row r="8" spans="1:91" s="127" customFormat="1" ht="11.25">
      <c r="A8" s="103">
        <v>3</v>
      </c>
      <c r="B8" s="163"/>
      <c r="C8" s="90" t="s">
        <v>122</v>
      </c>
      <c r="D8" s="18"/>
      <c r="E8" s="62" t="s">
        <v>121</v>
      </c>
      <c r="F8" s="81">
        <v>41999</v>
      </c>
      <c r="G8" s="46" t="s">
        <v>16</v>
      </c>
      <c r="H8" s="41">
        <v>71</v>
      </c>
      <c r="I8" s="124">
        <v>8</v>
      </c>
      <c r="J8" s="59">
        <v>3</v>
      </c>
      <c r="K8" s="84">
        <v>1770</v>
      </c>
      <c r="L8" s="85">
        <v>208</v>
      </c>
      <c r="M8" s="97">
        <f>L8/I8</f>
        <v>26</v>
      </c>
      <c r="N8" s="98">
        <f>K8/L8</f>
        <v>8.509615384615385</v>
      </c>
      <c r="O8" s="63">
        <v>110181.7</v>
      </c>
      <c r="P8" s="64">
        <v>11698</v>
      </c>
      <c r="Q8" s="96">
        <f t="shared" si="0"/>
        <v>9.418849375961702</v>
      </c>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4"/>
      <c r="AQ8" s="114"/>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4"/>
      <c r="CF8" s="114"/>
      <c r="CG8" s="114"/>
      <c r="CH8" s="114"/>
      <c r="CI8" s="114"/>
      <c r="CJ8" s="114"/>
      <c r="CK8" s="114"/>
      <c r="CL8" s="114"/>
      <c r="CM8" s="114"/>
    </row>
    <row r="9" spans="1:91" s="127" customFormat="1" ht="11.25">
      <c r="A9" s="103">
        <v>4</v>
      </c>
      <c r="B9" s="70"/>
      <c r="C9" s="90" t="s">
        <v>102</v>
      </c>
      <c r="D9" s="90"/>
      <c r="E9" s="62" t="s">
        <v>35</v>
      </c>
      <c r="F9" s="81">
        <v>41824</v>
      </c>
      <c r="G9" s="46" t="s">
        <v>17</v>
      </c>
      <c r="H9" s="41">
        <v>32</v>
      </c>
      <c r="I9" s="124">
        <v>1</v>
      </c>
      <c r="J9" s="59">
        <v>15</v>
      </c>
      <c r="K9" s="84">
        <v>950.4</v>
      </c>
      <c r="L9" s="85">
        <v>190</v>
      </c>
      <c r="M9" s="125">
        <f>+L9/I9</f>
        <v>190</v>
      </c>
      <c r="N9" s="126">
        <f>+K9/L9</f>
        <v>5.002105263157895</v>
      </c>
      <c r="O9" s="63">
        <v>80141.19</v>
      </c>
      <c r="P9" s="64">
        <v>9029</v>
      </c>
      <c r="Q9" s="96">
        <f t="shared" si="0"/>
        <v>8.875976298593422</v>
      </c>
      <c r="R9" s="114"/>
      <c r="S9" s="114"/>
      <c r="T9" s="114"/>
      <c r="U9" s="114"/>
      <c r="V9" s="114"/>
      <c r="W9" s="114"/>
      <c r="X9" s="114"/>
      <c r="Y9" s="114"/>
      <c r="Z9" s="114"/>
      <c r="AA9" s="114"/>
      <c r="AB9" s="114"/>
      <c r="AC9" s="114"/>
      <c r="AD9" s="114"/>
      <c r="AE9" s="114"/>
      <c r="AF9" s="114"/>
      <c r="AG9" s="114"/>
      <c r="AH9" s="114"/>
      <c r="AI9" s="114"/>
      <c r="AJ9" s="114"/>
      <c r="AK9" s="114"/>
      <c r="AL9" s="114"/>
      <c r="AM9" s="114"/>
      <c r="AN9" s="114"/>
      <c r="AO9" s="114"/>
      <c r="AP9" s="114"/>
      <c r="AQ9" s="114"/>
      <c r="AR9" s="114"/>
      <c r="AS9" s="114"/>
      <c r="AT9" s="114"/>
      <c r="AU9" s="114"/>
      <c r="AV9" s="114"/>
      <c r="AW9" s="114"/>
      <c r="AX9" s="114"/>
      <c r="AY9" s="114"/>
      <c r="AZ9" s="114"/>
      <c r="BA9" s="114"/>
      <c r="BB9" s="114"/>
      <c r="BC9" s="114"/>
      <c r="BD9" s="114"/>
      <c r="BE9" s="114"/>
      <c r="BF9" s="114"/>
      <c r="BG9" s="114"/>
      <c r="BH9" s="114"/>
      <c r="BI9" s="114"/>
      <c r="BJ9" s="114"/>
      <c r="BK9" s="114"/>
      <c r="BL9" s="114"/>
      <c r="BM9" s="114"/>
      <c r="BN9" s="114"/>
      <c r="BO9" s="114"/>
      <c r="BP9" s="114"/>
      <c r="BQ9" s="114"/>
      <c r="BR9" s="114"/>
      <c r="BS9" s="114"/>
      <c r="BT9" s="114"/>
      <c r="BU9" s="114"/>
      <c r="BV9" s="114"/>
      <c r="BW9" s="114"/>
      <c r="BX9" s="114"/>
      <c r="BY9" s="114"/>
      <c r="BZ9" s="114"/>
      <c r="CA9" s="114"/>
      <c r="CB9" s="114"/>
      <c r="CC9" s="114"/>
      <c r="CD9" s="114"/>
      <c r="CE9" s="114"/>
      <c r="CF9" s="114"/>
      <c r="CG9" s="114"/>
      <c r="CH9" s="114"/>
      <c r="CI9" s="114"/>
      <c r="CJ9" s="114"/>
      <c r="CK9" s="114"/>
      <c r="CL9" s="114"/>
      <c r="CM9" s="114"/>
    </row>
    <row r="10" spans="1:91" s="127" customFormat="1" ht="11.25">
      <c r="A10" s="103">
        <v>5</v>
      </c>
      <c r="B10" s="163"/>
      <c r="C10" s="90" t="s">
        <v>244</v>
      </c>
      <c r="D10" s="18"/>
      <c r="E10" s="62" t="s">
        <v>245</v>
      </c>
      <c r="F10" s="81">
        <v>41957</v>
      </c>
      <c r="G10" s="46" t="s">
        <v>59</v>
      </c>
      <c r="H10" s="41">
        <v>49</v>
      </c>
      <c r="I10" s="124">
        <v>1</v>
      </c>
      <c r="J10" s="59">
        <v>3</v>
      </c>
      <c r="K10" s="84">
        <v>2390.4</v>
      </c>
      <c r="L10" s="85">
        <v>288</v>
      </c>
      <c r="M10" s="97">
        <f>L10/I10</f>
        <v>288</v>
      </c>
      <c r="N10" s="98">
        <f>K10/L10</f>
        <v>8.3</v>
      </c>
      <c r="O10" s="63">
        <v>347655.7</v>
      </c>
      <c r="P10" s="64">
        <v>25696</v>
      </c>
      <c r="Q10" s="96">
        <f t="shared" si="0"/>
        <v>13.529564912826899</v>
      </c>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4"/>
    </row>
    <row r="11" spans="1:91" s="127" customFormat="1" ht="11.25">
      <c r="A11" s="103">
        <v>6</v>
      </c>
      <c r="B11" s="163"/>
      <c r="C11" s="90" t="s">
        <v>92</v>
      </c>
      <c r="D11" s="18"/>
      <c r="E11" s="62" t="s">
        <v>93</v>
      </c>
      <c r="F11" s="81">
        <v>41985</v>
      </c>
      <c r="G11" s="46" t="s">
        <v>17</v>
      </c>
      <c r="H11" s="41">
        <v>6</v>
      </c>
      <c r="I11" s="124">
        <v>2</v>
      </c>
      <c r="J11" s="59">
        <v>8</v>
      </c>
      <c r="K11" s="84">
        <v>2387</v>
      </c>
      <c r="L11" s="85">
        <v>494</v>
      </c>
      <c r="M11" s="97">
        <f>L11/I11</f>
        <v>247</v>
      </c>
      <c r="N11" s="98">
        <f>K11/L11</f>
        <v>4.831983805668016</v>
      </c>
      <c r="O11" s="66">
        <v>20111.8</v>
      </c>
      <c r="P11" s="67">
        <v>2166</v>
      </c>
      <c r="Q11" s="96">
        <f t="shared" si="0"/>
        <v>9.28522622345337</v>
      </c>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c r="AS11" s="114"/>
      <c r="AT11" s="114"/>
      <c r="AU11" s="114"/>
      <c r="AV11" s="114"/>
      <c r="AW11" s="114"/>
      <c r="AX11" s="114"/>
      <c r="AY11" s="114"/>
      <c r="AZ11" s="114"/>
      <c r="BA11" s="114"/>
      <c r="BB11" s="114"/>
      <c r="BC11" s="114"/>
      <c r="BD11" s="114"/>
      <c r="BE11" s="114"/>
      <c r="BF11" s="114"/>
      <c r="BG11" s="114"/>
      <c r="BH11" s="114"/>
      <c r="BI11" s="114"/>
      <c r="BJ11" s="114"/>
      <c r="BK11" s="114"/>
      <c r="BL11" s="114"/>
      <c r="BM11" s="114"/>
      <c r="BN11" s="114"/>
      <c r="BO11" s="114"/>
      <c r="BP11" s="114"/>
      <c r="BQ11" s="114"/>
      <c r="BR11" s="114"/>
      <c r="BS11" s="114"/>
      <c r="BT11" s="114"/>
      <c r="BU11" s="114"/>
      <c r="BV11" s="114"/>
      <c r="BW11" s="114"/>
      <c r="BX11" s="114"/>
      <c r="BY11" s="114"/>
      <c r="BZ11" s="114"/>
      <c r="CA11" s="114"/>
      <c r="CB11" s="114"/>
      <c r="CC11" s="114"/>
      <c r="CD11" s="114"/>
      <c r="CE11" s="114"/>
      <c r="CF11" s="114"/>
      <c r="CG11" s="114"/>
      <c r="CH11" s="114"/>
      <c r="CI11" s="114"/>
      <c r="CJ11" s="114"/>
      <c r="CK11" s="114"/>
      <c r="CL11" s="114"/>
      <c r="CM11" s="114"/>
    </row>
    <row r="12" spans="1:91" s="127" customFormat="1" ht="11.25">
      <c r="A12" s="103">
        <v>7</v>
      </c>
      <c r="B12" s="163"/>
      <c r="C12" s="90" t="s">
        <v>92</v>
      </c>
      <c r="D12" s="18"/>
      <c r="E12" s="62" t="s">
        <v>93</v>
      </c>
      <c r="F12" s="81">
        <v>41985</v>
      </c>
      <c r="G12" s="46" t="s">
        <v>17</v>
      </c>
      <c r="H12" s="41">
        <v>6</v>
      </c>
      <c r="I12" s="124">
        <v>1</v>
      </c>
      <c r="J12" s="59">
        <v>6</v>
      </c>
      <c r="K12" s="84">
        <v>1288</v>
      </c>
      <c r="L12" s="85">
        <v>161</v>
      </c>
      <c r="M12" s="97">
        <f>L12/I12</f>
        <v>161</v>
      </c>
      <c r="N12" s="98">
        <f>K12/L12</f>
        <v>8</v>
      </c>
      <c r="O12" s="66">
        <v>16507.8</v>
      </c>
      <c r="P12" s="67">
        <v>1407</v>
      </c>
      <c r="Q12" s="96">
        <f t="shared" si="0"/>
        <v>11.732622601279317</v>
      </c>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4"/>
    </row>
    <row r="13" spans="1:91" s="127" customFormat="1" ht="11.25">
      <c r="A13" s="103">
        <v>8</v>
      </c>
      <c r="B13" s="163"/>
      <c r="C13" s="90" t="s">
        <v>92</v>
      </c>
      <c r="D13" s="18"/>
      <c r="E13" s="62" t="s">
        <v>93</v>
      </c>
      <c r="F13" s="81">
        <v>41985</v>
      </c>
      <c r="G13" s="46" t="s">
        <v>17</v>
      </c>
      <c r="H13" s="41">
        <v>6</v>
      </c>
      <c r="I13" s="124">
        <v>1</v>
      </c>
      <c r="J13" s="59">
        <v>10</v>
      </c>
      <c r="K13" s="84">
        <v>1194</v>
      </c>
      <c r="L13" s="85">
        <v>372</v>
      </c>
      <c r="M13" s="97">
        <f>L13/I13</f>
        <v>372</v>
      </c>
      <c r="N13" s="98">
        <f>K13/L13</f>
        <v>3.2096774193548385</v>
      </c>
      <c r="O13" s="66">
        <v>22327.8</v>
      </c>
      <c r="P13" s="67">
        <v>2747</v>
      </c>
      <c r="Q13" s="96">
        <f t="shared" si="0"/>
        <v>8.128066982162359</v>
      </c>
      <c r="R13" s="114"/>
      <c r="S13" s="114"/>
      <c r="T13" s="114"/>
      <c r="U13" s="114"/>
      <c r="V13" s="114"/>
      <c r="W13" s="114"/>
      <c r="X13" s="114"/>
      <c r="Y13" s="114"/>
      <c r="Z13" s="114"/>
      <c r="AA13" s="114"/>
      <c r="AB13" s="114"/>
      <c r="AC13" s="114"/>
      <c r="AD13" s="114"/>
      <c r="AE13" s="114"/>
      <c r="AF13" s="114"/>
      <c r="AG13" s="114"/>
      <c r="AH13" s="114"/>
      <c r="AI13" s="114"/>
      <c r="AJ13" s="114"/>
      <c r="AK13" s="114"/>
      <c r="AL13" s="114"/>
      <c r="AM13" s="114"/>
      <c r="AN13" s="114"/>
      <c r="AO13" s="114"/>
      <c r="AP13" s="114"/>
      <c r="AQ13" s="114"/>
      <c r="AR13" s="114"/>
      <c r="AS13" s="114"/>
      <c r="AT13" s="114"/>
      <c r="AU13" s="114"/>
      <c r="AV13" s="114"/>
      <c r="AW13" s="114"/>
      <c r="AX13" s="114"/>
      <c r="AY13" s="114"/>
      <c r="AZ13" s="114"/>
      <c r="BA13" s="114"/>
      <c r="BB13" s="114"/>
      <c r="BC13" s="114"/>
      <c r="BD13" s="114"/>
      <c r="BE13" s="114"/>
      <c r="BF13" s="114"/>
      <c r="BG13" s="114"/>
      <c r="BH13" s="114"/>
      <c r="BI13" s="114"/>
      <c r="BJ13" s="114"/>
      <c r="BK13" s="114"/>
      <c r="BL13" s="114"/>
      <c r="BM13" s="114"/>
      <c r="BN13" s="114"/>
      <c r="BO13" s="114"/>
      <c r="BP13" s="114"/>
      <c r="BQ13" s="114"/>
      <c r="BR13" s="114"/>
      <c r="BS13" s="114"/>
      <c r="BT13" s="114"/>
      <c r="BU13" s="114"/>
      <c r="BV13" s="114"/>
      <c r="BW13" s="114"/>
      <c r="BX13" s="114"/>
      <c r="BY13" s="114"/>
      <c r="BZ13" s="114"/>
      <c r="CA13" s="114"/>
      <c r="CB13" s="114"/>
      <c r="CC13" s="114"/>
      <c r="CD13" s="114"/>
      <c r="CE13" s="114"/>
      <c r="CF13" s="114"/>
      <c r="CG13" s="114"/>
      <c r="CH13" s="114"/>
      <c r="CI13" s="114"/>
      <c r="CJ13" s="114"/>
      <c r="CK13" s="114"/>
      <c r="CL13" s="114"/>
      <c r="CM13" s="114"/>
    </row>
    <row r="14" spans="1:91" s="127" customFormat="1" ht="11.25">
      <c r="A14" s="103">
        <v>9</v>
      </c>
      <c r="B14" s="163"/>
      <c r="C14" s="90" t="s">
        <v>92</v>
      </c>
      <c r="D14" s="18"/>
      <c r="E14" s="62" t="s">
        <v>93</v>
      </c>
      <c r="F14" s="81">
        <v>41985</v>
      </c>
      <c r="G14" s="46" t="s">
        <v>17</v>
      </c>
      <c r="H14" s="41">
        <v>6</v>
      </c>
      <c r="I14" s="124">
        <v>1</v>
      </c>
      <c r="J14" s="59">
        <v>9</v>
      </c>
      <c r="K14" s="84">
        <v>1022</v>
      </c>
      <c r="L14" s="85">
        <v>209</v>
      </c>
      <c r="M14" s="97">
        <f>L14/I14</f>
        <v>209</v>
      </c>
      <c r="N14" s="98">
        <f>K14/L14</f>
        <v>4.889952153110048</v>
      </c>
      <c r="O14" s="66">
        <v>21133.8</v>
      </c>
      <c r="P14" s="67">
        <v>2375</v>
      </c>
      <c r="Q14" s="96">
        <f t="shared" si="0"/>
        <v>8.898442105263157</v>
      </c>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c r="AO14" s="114"/>
      <c r="AP14" s="114"/>
      <c r="AQ14" s="114"/>
      <c r="AR14" s="114"/>
      <c r="AS14" s="114"/>
      <c r="AT14" s="114"/>
      <c r="AU14" s="114"/>
      <c r="AV14" s="114"/>
      <c r="AW14" s="114"/>
      <c r="AX14" s="114"/>
      <c r="AY14" s="114"/>
      <c r="AZ14" s="114"/>
      <c r="BA14" s="114"/>
      <c r="BB14" s="114"/>
      <c r="BC14" s="114"/>
      <c r="BD14" s="114"/>
      <c r="BE14" s="114"/>
      <c r="BF14" s="114"/>
      <c r="BG14" s="114"/>
      <c r="BH14" s="114"/>
      <c r="BI14" s="114"/>
      <c r="BJ14" s="114"/>
      <c r="BK14" s="114"/>
      <c r="BL14" s="114"/>
      <c r="BM14" s="114"/>
      <c r="BN14" s="114"/>
      <c r="BO14" s="114"/>
      <c r="BP14" s="114"/>
      <c r="BQ14" s="114"/>
      <c r="BR14" s="114"/>
      <c r="BS14" s="114"/>
      <c r="BT14" s="114"/>
      <c r="BU14" s="114"/>
      <c r="BV14" s="114"/>
      <c r="BW14" s="114"/>
      <c r="BX14" s="114"/>
      <c r="BY14" s="114"/>
      <c r="BZ14" s="114"/>
      <c r="CA14" s="114"/>
      <c r="CB14" s="114"/>
      <c r="CC14" s="114"/>
      <c r="CD14" s="114"/>
      <c r="CE14" s="114"/>
      <c r="CF14" s="114"/>
      <c r="CG14" s="114"/>
      <c r="CH14" s="114"/>
      <c r="CI14" s="114"/>
      <c r="CJ14" s="114"/>
      <c r="CK14" s="114"/>
      <c r="CL14" s="114"/>
      <c r="CM14" s="114"/>
    </row>
    <row r="15" spans="1:91" s="127" customFormat="1" ht="11.25">
      <c r="A15" s="103">
        <v>10</v>
      </c>
      <c r="B15" s="70"/>
      <c r="C15" s="90" t="s">
        <v>92</v>
      </c>
      <c r="D15" s="90"/>
      <c r="E15" s="62" t="s">
        <v>93</v>
      </c>
      <c r="F15" s="81">
        <v>41985</v>
      </c>
      <c r="G15" s="46" t="s">
        <v>17</v>
      </c>
      <c r="H15" s="41">
        <v>6</v>
      </c>
      <c r="I15" s="124">
        <v>1</v>
      </c>
      <c r="J15" s="59">
        <v>3</v>
      </c>
      <c r="K15" s="84">
        <v>617</v>
      </c>
      <c r="L15" s="85">
        <v>36</v>
      </c>
      <c r="M15" s="125">
        <f>+L15/I15</f>
        <v>36</v>
      </c>
      <c r="N15" s="126">
        <f>+K15/L15</f>
        <v>17.13888888888889</v>
      </c>
      <c r="O15" s="66">
        <v>15111.8</v>
      </c>
      <c r="P15" s="67">
        <v>1232</v>
      </c>
      <c r="Q15" s="96">
        <f t="shared" si="0"/>
        <v>12.266071428571427</v>
      </c>
      <c r="R15" s="114"/>
      <c r="S15" s="114"/>
      <c r="T15" s="114"/>
      <c r="U15" s="114"/>
      <c r="V15" s="114"/>
      <c r="W15" s="114"/>
      <c r="X15" s="114"/>
      <c r="Y15" s="114"/>
      <c r="Z15" s="114"/>
      <c r="AA15" s="114"/>
      <c r="AB15" s="114"/>
      <c r="AC15" s="114"/>
      <c r="AD15" s="114"/>
      <c r="AE15" s="114"/>
      <c r="AF15" s="114"/>
      <c r="AG15" s="114"/>
      <c r="AH15" s="114"/>
      <c r="AI15" s="114"/>
      <c r="AJ15" s="114"/>
      <c r="AK15" s="114"/>
      <c r="AL15" s="114"/>
      <c r="AM15" s="114"/>
      <c r="AN15" s="114"/>
      <c r="AO15" s="114"/>
      <c r="AP15" s="114"/>
      <c r="AQ15" s="114"/>
      <c r="AR15" s="114"/>
      <c r="AS15" s="114"/>
      <c r="AT15" s="114"/>
      <c r="AU15" s="114"/>
      <c r="AV15" s="114"/>
      <c r="AW15" s="114"/>
      <c r="AX15" s="114"/>
      <c r="AY15" s="114"/>
      <c r="AZ15" s="114"/>
      <c r="BA15" s="114"/>
      <c r="BB15" s="114"/>
      <c r="BC15" s="114"/>
      <c r="BD15" s="114"/>
      <c r="BE15" s="114"/>
      <c r="BF15" s="114"/>
      <c r="BG15" s="114"/>
      <c r="BH15" s="114"/>
      <c r="BI15" s="114"/>
      <c r="BJ15" s="114"/>
      <c r="BK15" s="114"/>
      <c r="BL15" s="114"/>
      <c r="BM15" s="114"/>
      <c r="BN15" s="114"/>
      <c r="BO15" s="114"/>
      <c r="BP15" s="114"/>
      <c r="BQ15" s="114"/>
      <c r="BR15" s="114"/>
      <c r="BS15" s="114"/>
      <c r="BT15" s="114"/>
      <c r="BU15" s="114"/>
      <c r="BV15" s="114"/>
      <c r="BW15" s="114"/>
      <c r="BX15" s="114"/>
      <c r="BY15" s="114"/>
      <c r="BZ15" s="114"/>
      <c r="CA15" s="114"/>
      <c r="CB15" s="114"/>
      <c r="CC15" s="114"/>
      <c r="CD15" s="114"/>
      <c r="CE15" s="114"/>
      <c r="CF15" s="114"/>
      <c r="CG15" s="114"/>
      <c r="CH15" s="114"/>
      <c r="CI15" s="114"/>
      <c r="CJ15" s="114"/>
      <c r="CK15" s="114"/>
      <c r="CL15" s="114"/>
      <c r="CM15" s="114"/>
    </row>
    <row r="16" spans="1:91" s="127" customFormat="1" ht="11.25">
      <c r="A16" s="103">
        <v>11</v>
      </c>
      <c r="B16" s="163"/>
      <c r="C16" s="90" t="s">
        <v>92</v>
      </c>
      <c r="D16" s="18"/>
      <c r="E16" s="62" t="s">
        <v>93</v>
      </c>
      <c r="F16" s="81">
        <v>41985</v>
      </c>
      <c r="G16" s="46" t="s">
        <v>17</v>
      </c>
      <c r="H16" s="41">
        <v>6</v>
      </c>
      <c r="I16" s="124">
        <v>3</v>
      </c>
      <c r="J16" s="59">
        <v>3</v>
      </c>
      <c r="K16" s="84">
        <v>108</v>
      </c>
      <c r="L16" s="85">
        <v>14</v>
      </c>
      <c r="M16" s="97">
        <f>L16/I16</f>
        <v>4.666666666666667</v>
      </c>
      <c r="N16" s="98">
        <f>K16/L16</f>
        <v>7.714285714285714</v>
      </c>
      <c r="O16" s="66">
        <v>15219.8</v>
      </c>
      <c r="P16" s="67">
        <v>1246</v>
      </c>
      <c r="Q16" s="96">
        <f t="shared" si="0"/>
        <v>12.214927768860353</v>
      </c>
      <c r="R16" s="114"/>
      <c r="S16" s="114"/>
      <c r="T16" s="114"/>
      <c r="U16" s="114"/>
      <c r="V16" s="114"/>
      <c r="W16" s="114"/>
      <c r="X16" s="114"/>
      <c r="Y16" s="114"/>
      <c r="Z16" s="114"/>
      <c r="AA16" s="114"/>
      <c r="AB16" s="114"/>
      <c r="AC16" s="114"/>
      <c r="AD16" s="114"/>
      <c r="AE16" s="114"/>
      <c r="AF16" s="114"/>
      <c r="AG16" s="114"/>
      <c r="AH16" s="114"/>
      <c r="AI16" s="114"/>
      <c r="AJ16" s="114"/>
      <c r="AK16" s="114"/>
      <c r="AL16" s="114"/>
      <c r="AM16" s="114"/>
      <c r="AN16" s="114"/>
      <c r="AO16" s="114"/>
      <c r="AP16" s="114"/>
      <c r="AQ16" s="114"/>
      <c r="AR16" s="114"/>
      <c r="AS16" s="114"/>
      <c r="AT16" s="114"/>
      <c r="AU16" s="114"/>
      <c r="AV16" s="114"/>
      <c r="AW16" s="114"/>
      <c r="AX16" s="114"/>
      <c r="AY16" s="114"/>
      <c r="AZ16" s="114"/>
      <c r="BA16" s="114"/>
      <c r="BB16" s="114"/>
      <c r="BC16" s="114"/>
      <c r="BD16" s="114"/>
      <c r="BE16" s="114"/>
      <c r="BF16" s="114"/>
      <c r="BG16" s="114"/>
      <c r="BH16" s="114"/>
      <c r="BI16" s="114"/>
      <c r="BJ16" s="114"/>
      <c r="BK16" s="114"/>
      <c r="BL16" s="114"/>
      <c r="BM16" s="114"/>
      <c r="BN16" s="114"/>
      <c r="BO16" s="114"/>
      <c r="BP16" s="114"/>
      <c r="BQ16" s="114"/>
      <c r="BR16" s="114"/>
      <c r="BS16" s="114"/>
      <c r="BT16" s="114"/>
      <c r="BU16" s="114"/>
      <c r="BV16" s="114"/>
      <c r="BW16" s="114"/>
      <c r="BX16" s="114"/>
      <c r="BY16" s="114"/>
      <c r="BZ16" s="114"/>
      <c r="CA16" s="114"/>
      <c r="CB16" s="114"/>
      <c r="CC16" s="114"/>
      <c r="CD16" s="114"/>
      <c r="CE16" s="114"/>
      <c r="CF16" s="114"/>
      <c r="CG16" s="114"/>
      <c r="CH16" s="114"/>
      <c r="CI16" s="114"/>
      <c r="CJ16" s="114"/>
      <c r="CK16" s="114"/>
      <c r="CL16" s="114"/>
      <c r="CM16" s="114"/>
    </row>
    <row r="17" spans="1:91" s="127" customFormat="1" ht="11.25">
      <c r="A17" s="103">
        <v>12</v>
      </c>
      <c r="B17" s="163"/>
      <c r="C17" s="92" t="s">
        <v>74</v>
      </c>
      <c r="D17" s="18" t="s">
        <v>140</v>
      </c>
      <c r="E17" s="62" t="s">
        <v>74</v>
      </c>
      <c r="F17" s="81">
        <v>41957</v>
      </c>
      <c r="G17" s="46" t="s">
        <v>16</v>
      </c>
      <c r="H17" s="41">
        <v>20</v>
      </c>
      <c r="I17" s="124">
        <v>1</v>
      </c>
      <c r="J17" s="59">
        <v>9</v>
      </c>
      <c r="K17" s="86">
        <v>3326.4</v>
      </c>
      <c r="L17" s="87">
        <v>665</v>
      </c>
      <c r="M17" s="97">
        <v>665</v>
      </c>
      <c r="N17" s="98">
        <v>5.002105263157895</v>
      </c>
      <c r="O17" s="63">
        <v>85839.39</v>
      </c>
      <c r="P17" s="64">
        <v>9753</v>
      </c>
      <c r="Q17" s="96">
        <f t="shared" si="0"/>
        <v>8.801331897877576</v>
      </c>
      <c r="R17" s="114"/>
      <c r="S17" s="114"/>
      <c r="T17" s="114"/>
      <c r="U17" s="114"/>
      <c r="V17" s="114"/>
      <c r="W17" s="114"/>
      <c r="X17" s="114"/>
      <c r="Y17" s="114"/>
      <c r="Z17" s="114"/>
      <c r="AA17" s="114"/>
      <c r="AB17" s="114"/>
      <c r="AC17" s="114"/>
      <c r="AD17" s="114"/>
      <c r="AE17" s="114"/>
      <c r="AF17" s="114"/>
      <c r="AG17" s="114"/>
      <c r="AH17" s="114"/>
      <c r="AI17" s="114"/>
      <c r="AJ17" s="114"/>
      <c r="AK17" s="114"/>
      <c r="AL17" s="114"/>
      <c r="AM17" s="114"/>
      <c r="AN17" s="114"/>
      <c r="AO17" s="114"/>
      <c r="AP17" s="114"/>
      <c r="AQ17" s="114"/>
      <c r="AR17" s="114"/>
      <c r="AS17" s="114"/>
      <c r="AT17" s="114"/>
      <c r="AU17" s="114"/>
      <c r="AV17" s="114"/>
      <c r="AW17" s="114"/>
      <c r="AX17" s="114"/>
      <c r="AY17" s="114"/>
      <c r="AZ17" s="114"/>
      <c r="BA17" s="114"/>
      <c r="BB17" s="114"/>
      <c r="BC17" s="114"/>
      <c r="BD17" s="114"/>
      <c r="BE17" s="114"/>
      <c r="BF17" s="114"/>
      <c r="BG17" s="114"/>
      <c r="BH17" s="114"/>
      <c r="BI17" s="114"/>
      <c r="BJ17" s="114"/>
      <c r="BK17" s="114"/>
      <c r="BL17" s="114"/>
      <c r="BM17" s="114"/>
      <c r="BN17" s="114"/>
      <c r="BO17" s="114"/>
      <c r="BP17" s="114"/>
      <c r="BQ17" s="114"/>
      <c r="BR17" s="114"/>
      <c r="BS17" s="114"/>
      <c r="BT17" s="114"/>
      <c r="BU17" s="114"/>
      <c r="BV17" s="114"/>
      <c r="BW17" s="114"/>
      <c r="BX17" s="114"/>
      <c r="BY17" s="114"/>
      <c r="BZ17" s="114"/>
      <c r="CA17" s="114"/>
      <c r="CB17" s="114"/>
      <c r="CC17" s="114"/>
      <c r="CD17" s="114"/>
      <c r="CE17" s="114"/>
      <c r="CF17" s="114"/>
      <c r="CG17" s="114"/>
      <c r="CH17" s="114"/>
      <c r="CI17" s="114"/>
      <c r="CJ17" s="114"/>
      <c r="CK17" s="114"/>
      <c r="CL17" s="114"/>
      <c r="CM17" s="114"/>
    </row>
    <row r="18" spans="1:91" s="127" customFormat="1" ht="11.25">
      <c r="A18" s="103">
        <v>13</v>
      </c>
      <c r="B18" s="58"/>
      <c r="C18" s="92" t="s">
        <v>74</v>
      </c>
      <c r="D18" s="18" t="s">
        <v>140</v>
      </c>
      <c r="E18" s="62" t="s">
        <v>74</v>
      </c>
      <c r="F18" s="81">
        <v>41957</v>
      </c>
      <c r="G18" s="46" t="s">
        <v>16</v>
      </c>
      <c r="H18" s="41">
        <v>20</v>
      </c>
      <c r="I18" s="124">
        <v>1</v>
      </c>
      <c r="J18" s="59">
        <v>7</v>
      </c>
      <c r="K18" s="84">
        <v>1188</v>
      </c>
      <c r="L18" s="85">
        <v>238</v>
      </c>
      <c r="M18" s="125">
        <f>+L18/I18</f>
        <v>238</v>
      </c>
      <c r="N18" s="126">
        <f>+K18/L18</f>
        <v>4.991596638655462</v>
      </c>
      <c r="O18" s="63">
        <v>82512.99</v>
      </c>
      <c r="P18" s="64">
        <v>9088</v>
      </c>
      <c r="Q18" s="96">
        <f t="shared" si="0"/>
        <v>9.079334286971832</v>
      </c>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4"/>
      <c r="BA18" s="114"/>
      <c r="BB18" s="114"/>
      <c r="BC18" s="114"/>
      <c r="BD18" s="114"/>
      <c r="BE18" s="114"/>
      <c r="BF18" s="114"/>
      <c r="BG18" s="114"/>
      <c r="BH18" s="114"/>
      <c r="BI18" s="114"/>
      <c r="BJ18" s="114"/>
      <c r="BK18" s="114"/>
      <c r="BL18" s="114"/>
      <c r="BM18" s="114"/>
      <c r="BN18" s="114"/>
      <c r="BO18" s="114"/>
      <c r="BP18" s="114"/>
      <c r="BQ18" s="114"/>
      <c r="BR18" s="114"/>
      <c r="BS18" s="114"/>
      <c r="BT18" s="114"/>
      <c r="BU18" s="114"/>
      <c r="BV18" s="114"/>
      <c r="BW18" s="114"/>
      <c r="BX18" s="114"/>
      <c r="BY18" s="114"/>
      <c r="BZ18" s="114"/>
      <c r="CA18" s="114"/>
      <c r="CB18" s="114"/>
      <c r="CC18" s="114"/>
      <c r="CD18" s="114"/>
      <c r="CE18" s="114"/>
      <c r="CF18" s="114"/>
      <c r="CG18" s="114"/>
      <c r="CH18" s="114"/>
      <c r="CI18" s="114"/>
      <c r="CJ18" s="114"/>
      <c r="CK18" s="114"/>
      <c r="CL18" s="114"/>
      <c r="CM18" s="114"/>
    </row>
    <row r="19" spans="1:91" s="127" customFormat="1" ht="11.25">
      <c r="A19" s="103">
        <v>14</v>
      </c>
      <c r="B19" s="163"/>
      <c r="C19" s="92" t="s">
        <v>74</v>
      </c>
      <c r="D19" s="18" t="s">
        <v>140</v>
      </c>
      <c r="E19" s="62" t="s">
        <v>74</v>
      </c>
      <c r="F19" s="81">
        <v>41957</v>
      </c>
      <c r="G19" s="46" t="s">
        <v>16</v>
      </c>
      <c r="H19" s="41">
        <v>20</v>
      </c>
      <c r="I19" s="124">
        <v>1</v>
      </c>
      <c r="J19" s="59">
        <v>10</v>
      </c>
      <c r="K19" s="86">
        <v>1188</v>
      </c>
      <c r="L19" s="87">
        <v>237</v>
      </c>
      <c r="M19" s="97">
        <f>L19/I19</f>
        <v>237</v>
      </c>
      <c r="N19" s="98">
        <f>K19/L19</f>
        <v>5.012658227848101</v>
      </c>
      <c r="O19" s="54">
        <v>87027.39</v>
      </c>
      <c r="P19" s="55">
        <v>9990</v>
      </c>
      <c r="Q19" s="96">
        <f t="shared" si="0"/>
        <v>8.71145045045045</v>
      </c>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4"/>
      <c r="BA19" s="114"/>
      <c r="BB19" s="114"/>
      <c r="BC19" s="114"/>
      <c r="BD19" s="114"/>
      <c r="BE19" s="114"/>
      <c r="BF19" s="114"/>
      <c r="BG19" s="114"/>
      <c r="BH19" s="114"/>
      <c r="BI19" s="114"/>
      <c r="BJ19" s="114"/>
      <c r="BK19" s="114"/>
      <c r="BL19" s="114"/>
      <c r="BM19" s="114"/>
      <c r="BN19" s="114"/>
      <c r="BO19" s="114"/>
      <c r="BP19" s="114"/>
      <c r="BQ19" s="114"/>
      <c r="BR19" s="114"/>
      <c r="BS19" s="114"/>
      <c r="BT19" s="114"/>
      <c r="BU19" s="114"/>
      <c r="BV19" s="114"/>
      <c r="BW19" s="114"/>
      <c r="BX19" s="114"/>
      <c r="BY19" s="114"/>
      <c r="BZ19" s="114"/>
      <c r="CA19" s="114"/>
      <c r="CB19" s="114"/>
      <c r="CC19" s="114"/>
      <c r="CD19" s="114"/>
      <c r="CE19" s="114"/>
      <c r="CF19" s="114"/>
      <c r="CG19" s="114"/>
      <c r="CH19" s="114"/>
      <c r="CI19" s="114"/>
      <c r="CJ19" s="114"/>
      <c r="CK19" s="114"/>
      <c r="CL19" s="114"/>
      <c r="CM19" s="114"/>
    </row>
    <row r="20" spans="1:91" s="127" customFormat="1" ht="11.25">
      <c r="A20" s="103">
        <v>15</v>
      </c>
      <c r="B20" s="163"/>
      <c r="C20" s="92" t="s">
        <v>74</v>
      </c>
      <c r="D20" s="18" t="s">
        <v>140</v>
      </c>
      <c r="E20" s="62" t="s">
        <v>74</v>
      </c>
      <c r="F20" s="81">
        <v>41957</v>
      </c>
      <c r="G20" s="46" t="s">
        <v>16</v>
      </c>
      <c r="H20" s="41">
        <v>20</v>
      </c>
      <c r="I20" s="124">
        <v>1</v>
      </c>
      <c r="J20" s="59">
        <v>11</v>
      </c>
      <c r="K20" s="84">
        <v>1144</v>
      </c>
      <c r="L20" s="85">
        <v>209</v>
      </c>
      <c r="M20" s="97">
        <f>L20/I20</f>
        <v>209</v>
      </c>
      <c r="N20" s="98">
        <f>K20/L20</f>
        <v>5.473684210526316</v>
      </c>
      <c r="O20" s="63">
        <v>88171.79</v>
      </c>
      <c r="P20" s="64">
        <v>10199</v>
      </c>
      <c r="Q20" s="96">
        <f t="shared" si="0"/>
        <v>8.645140700068634</v>
      </c>
      <c r="R20" s="114"/>
      <c r="S20" s="114"/>
      <c r="T20" s="114"/>
      <c r="U20" s="114"/>
      <c r="V20" s="114"/>
      <c r="W20" s="114"/>
      <c r="X20" s="114"/>
      <c r="Y20" s="114"/>
      <c r="Z20" s="114"/>
      <c r="AA20" s="114"/>
      <c r="AB20" s="114"/>
      <c r="AC20" s="114"/>
      <c r="AD20" s="114"/>
      <c r="AE20" s="114"/>
      <c r="AF20" s="114"/>
      <c r="AG20" s="114"/>
      <c r="AH20" s="114"/>
      <c r="AI20" s="114"/>
      <c r="AJ20" s="114"/>
      <c r="AK20" s="114"/>
      <c r="AL20" s="114"/>
      <c r="AM20" s="114"/>
      <c r="AN20" s="114"/>
      <c r="AO20" s="114"/>
      <c r="AP20" s="114"/>
      <c r="AQ20" s="114"/>
      <c r="AR20" s="114"/>
      <c r="AS20" s="114"/>
      <c r="AT20" s="114"/>
      <c r="AU20" s="114"/>
      <c r="AV20" s="114"/>
      <c r="AW20" s="114"/>
      <c r="AX20" s="114"/>
      <c r="AY20" s="114"/>
      <c r="AZ20" s="114"/>
      <c r="BA20" s="114"/>
      <c r="BB20" s="114"/>
      <c r="BC20" s="114"/>
      <c r="BD20" s="114"/>
      <c r="BE20" s="114"/>
      <c r="BF20" s="114"/>
      <c r="BG20" s="114"/>
      <c r="BH20" s="114"/>
      <c r="BI20" s="114"/>
      <c r="BJ20" s="114"/>
      <c r="BK20" s="114"/>
      <c r="BL20" s="114"/>
      <c r="BM20" s="114"/>
      <c r="BN20" s="114"/>
      <c r="BO20" s="114"/>
      <c r="BP20" s="114"/>
      <c r="BQ20" s="114"/>
      <c r="BR20" s="114"/>
      <c r="BS20" s="114"/>
      <c r="BT20" s="114"/>
      <c r="BU20" s="114"/>
      <c r="BV20" s="114"/>
      <c r="BW20" s="114"/>
      <c r="BX20" s="114"/>
      <c r="BY20" s="114"/>
      <c r="BZ20" s="114"/>
      <c r="CA20" s="114"/>
      <c r="CB20" s="114"/>
      <c r="CC20" s="114"/>
      <c r="CD20" s="114"/>
      <c r="CE20" s="114"/>
      <c r="CF20" s="114"/>
      <c r="CG20" s="114"/>
      <c r="CH20" s="114"/>
      <c r="CI20" s="114"/>
      <c r="CJ20" s="114"/>
      <c r="CK20" s="114"/>
      <c r="CL20" s="114"/>
      <c r="CM20" s="114"/>
    </row>
    <row r="21" spans="1:91" s="127" customFormat="1" ht="11.25">
      <c r="A21" s="103">
        <v>16</v>
      </c>
      <c r="B21" s="163"/>
      <c r="C21" s="90" t="s">
        <v>284</v>
      </c>
      <c r="D21" s="18"/>
      <c r="E21" s="62" t="s">
        <v>285</v>
      </c>
      <c r="F21" s="81">
        <v>39073</v>
      </c>
      <c r="G21" s="46" t="s">
        <v>19</v>
      </c>
      <c r="H21" s="41">
        <v>51</v>
      </c>
      <c r="I21" s="124">
        <v>1</v>
      </c>
      <c r="J21" s="59">
        <v>34</v>
      </c>
      <c r="K21" s="86">
        <v>3597</v>
      </c>
      <c r="L21" s="89">
        <v>599</v>
      </c>
      <c r="M21" s="97">
        <f>L21/I21</f>
        <v>599</v>
      </c>
      <c r="N21" s="98">
        <f>K21/L21</f>
        <v>6.005008347245409</v>
      </c>
      <c r="O21" s="50">
        <v>453624</v>
      </c>
      <c r="P21" s="51">
        <v>62283</v>
      </c>
      <c r="Q21" s="96">
        <f t="shared" si="0"/>
        <v>7.283271518712971</v>
      </c>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c r="AO21" s="114"/>
      <c r="AP21" s="114"/>
      <c r="AQ21" s="114"/>
      <c r="AR21" s="114"/>
      <c r="AS21" s="114"/>
      <c r="AT21" s="114"/>
      <c r="AU21" s="114"/>
      <c r="AV21" s="114"/>
      <c r="AW21" s="114"/>
      <c r="AX21" s="114"/>
      <c r="AY21" s="114"/>
      <c r="AZ21" s="114"/>
      <c r="BA21" s="114"/>
      <c r="BB21" s="114"/>
      <c r="BC21" s="114"/>
      <c r="BD21" s="114"/>
      <c r="BE21" s="114"/>
      <c r="BF21" s="114"/>
      <c r="BG21" s="114"/>
      <c r="BH21" s="114"/>
      <c r="BI21" s="114"/>
      <c r="BJ21" s="114"/>
      <c r="BK21" s="114"/>
      <c r="BL21" s="114"/>
      <c r="BM21" s="114"/>
      <c r="BN21" s="114"/>
      <c r="BO21" s="114"/>
      <c r="BP21" s="114"/>
      <c r="BQ21" s="114"/>
      <c r="BR21" s="114"/>
      <c r="BS21" s="114"/>
      <c r="BT21" s="114"/>
      <c r="BU21" s="114"/>
      <c r="BV21" s="114"/>
      <c r="BW21" s="114"/>
      <c r="BX21" s="114"/>
      <c r="BY21" s="114"/>
      <c r="BZ21" s="114"/>
      <c r="CA21" s="114"/>
      <c r="CB21" s="114"/>
      <c r="CC21" s="114"/>
      <c r="CD21" s="114"/>
      <c r="CE21" s="114"/>
      <c r="CF21" s="114"/>
      <c r="CG21" s="114"/>
      <c r="CH21" s="114"/>
      <c r="CI21" s="114"/>
      <c r="CJ21" s="114"/>
      <c r="CK21" s="114"/>
      <c r="CL21" s="114"/>
      <c r="CM21" s="114"/>
    </row>
    <row r="22" spans="1:91" s="127" customFormat="1" ht="11.25">
      <c r="A22" s="103">
        <v>17</v>
      </c>
      <c r="B22" s="163"/>
      <c r="C22" s="90" t="s">
        <v>284</v>
      </c>
      <c r="D22" s="18"/>
      <c r="E22" s="62" t="s">
        <v>285</v>
      </c>
      <c r="F22" s="81">
        <v>39073</v>
      </c>
      <c r="G22" s="46" t="s">
        <v>19</v>
      </c>
      <c r="H22" s="41">
        <v>51</v>
      </c>
      <c r="I22" s="124">
        <v>1</v>
      </c>
      <c r="J22" s="59">
        <v>33</v>
      </c>
      <c r="K22" s="84">
        <v>360</v>
      </c>
      <c r="L22" s="85">
        <v>60</v>
      </c>
      <c r="M22" s="97">
        <v>60</v>
      </c>
      <c r="N22" s="98">
        <v>6</v>
      </c>
      <c r="O22" s="63">
        <v>446426</v>
      </c>
      <c r="P22" s="64">
        <v>61011</v>
      </c>
      <c r="Q22" s="96">
        <f t="shared" si="0"/>
        <v>7.317139532215502</v>
      </c>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c r="AO22" s="114"/>
      <c r="AP22" s="114"/>
      <c r="AQ22" s="114"/>
      <c r="AR22" s="114"/>
      <c r="AS22" s="114"/>
      <c r="AT22" s="114"/>
      <c r="AU22" s="114"/>
      <c r="AV22" s="114"/>
      <c r="AW22" s="114"/>
      <c r="AX22" s="114"/>
      <c r="AY22" s="114"/>
      <c r="AZ22" s="114"/>
      <c r="BA22" s="114"/>
      <c r="BB22" s="114"/>
      <c r="BC22" s="114"/>
      <c r="BD22" s="114"/>
      <c r="BE22" s="114"/>
      <c r="BF22" s="114"/>
      <c r="BG22" s="114"/>
      <c r="BH22" s="114"/>
      <c r="BI22" s="114"/>
      <c r="BJ22" s="114"/>
      <c r="BK22" s="114"/>
      <c r="BL22" s="114"/>
      <c r="BM22" s="114"/>
      <c r="BN22" s="114"/>
      <c r="BO22" s="114"/>
      <c r="BP22" s="114"/>
      <c r="BQ22" s="114"/>
      <c r="BR22" s="114"/>
      <c r="BS22" s="114"/>
      <c r="BT22" s="114"/>
      <c r="BU22" s="114"/>
      <c r="BV22" s="114"/>
      <c r="BW22" s="114"/>
      <c r="BX22" s="114"/>
      <c r="BY22" s="114"/>
      <c r="BZ22" s="114"/>
      <c r="CA22" s="114"/>
      <c r="CB22" s="114"/>
      <c r="CC22" s="114"/>
      <c r="CD22" s="114"/>
      <c r="CE22" s="114"/>
      <c r="CF22" s="114"/>
      <c r="CG22" s="114"/>
      <c r="CH22" s="114"/>
      <c r="CI22" s="114"/>
      <c r="CJ22" s="114"/>
      <c r="CK22" s="114"/>
      <c r="CL22" s="114"/>
      <c r="CM22" s="114"/>
    </row>
    <row r="23" spans="1:91" s="127" customFormat="1" ht="11.25">
      <c r="A23" s="103">
        <v>18</v>
      </c>
      <c r="B23" s="163"/>
      <c r="C23" s="90" t="s">
        <v>0</v>
      </c>
      <c r="D23" s="18"/>
      <c r="E23" s="62" t="s">
        <v>1</v>
      </c>
      <c r="F23" s="81">
        <v>39192</v>
      </c>
      <c r="G23" s="46" t="s">
        <v>19</v>
      </c>
      <c r="H23" s="41">
        <v>82</v>
      </c>
      <c r="I23" s="124">
        <v>1</v>
      </c>
      <c r="J23" s="59">
        <v>34</v>
      </c>
      <c r="K23" s="88">
        <v>600</v>
      </c>
      <c r="L23" s="89">
        <v>108</v>
      </c>
      <c r="M23" s="97">
        <f aca="true" t="shared" si="1" ref="M23:M35">L23/I23</f>
        <v>108</v>
      </c>
      <c r="N23" s="98">
        <f aca="true" t="shared" si="2" ref="N23:N35">K23/L23</f>
        <v>5.555555555555555</v>
      </c>
      <c r="O23" s="71">
        <v>795880</v>
      </c>
      <c r="P23" s="47">
        <v>107726</v>
      </c>
      <c r="Q23" s="96">
        <f t="shared" si="0"/>
        <v>7.388002896236749</v>
      </c>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c r="AO23" s="114"/>
      <c r="AP23" s="114"/>
      <c r="AQ23" s="114"/>
      <c r="AR23" s="114"/>
      <c r="AS23" s="114"/>
      <c r="AT23" s="114"/>
      <c r="AU23" s="114"/>
      <c r="AV23" s="114"/>
      <c r="AW23" s="114"/>
      <c r="AX23" s="114"/>
      <c r="AY23" s="114"/>
      <c r="AZ23" s="114"/>
      <c r="BA23" s="114"/>
      <c r="BB23" s="114"/>
      <c r="BC23" s="114"/>
      <c r="BD23" s="114"/>
      <c r="BE23" s="114"/>
      <c r="BF23" s="114"/>
      <c r="BG23" s="114"/>
      <c r="BH23" s="114"/>
      <c r="BI23" s="114"/>
      <c r="BJ23" s="114"/>
      <c r="BK23" s="114"/>
      <c r="BL23" s="114"/>
      <c r="BM23" s="114"/>
      <c r="BN23" s="114"/>
      <c r="BO23" s="114"/>
      <c r="BP23" s="114"/>
      <c r="BQ23" s="114"/>
      <c r="BR23" s="114"/>
      <c r="BS23" s="114"/>
      <c r="BT23" s="114"/>
      <c r="BU23" s="114"/>
      <c r="BV23" s="114"/>
      <c r="BW23" s="114"/>
      <c r="BX23" s="114"/>
      <c r="BY23" s="114"/>
      <c r="BZ23" s="114"/>
      <c r="CA23" s="114"/>
      <c r="CB23" s="114"/>
      <c r="CC23" s="114"/>
      <c r="CD23" s="114"/>
      <c r="CE23" s="114"/>
      <c r="CF23" s="114"/>
      <c r="CG23" s="114"/>
      <c r="CH23" s="114"/>
      <c r="CI23" s="114"/>
      <c r="CJ23" s="114"/>
      <c r="CK23" s="114"/>
      <c r="CL23" s="114"/>
      <c r="CM23" s="114"/>
    </row>
    <row r="24" spans="1:91" s="127" customFormat="1" ht="11.25">
      <c r="A24" s="103">
        <v>19</v>
      </c>
      <c r="B24" s="163"/>
      <c r="C24" s="90" t="s">
        <v>0</v>
      </c>
      <c r="D24" s="18"/>
      <c r="E24" s="62" t="s">
        <v>1</v>
      </c>
      <c r="F24" s="81">
        <v>39192</v>
      </c>
      <c r="G24" s="46" t="s">
        <v>19</v>
      </c>
      <c r="H24" s="41">
        <v>82</v>
      </c>
      <c r="I24" s="124">
        <v>1</v>
      </c>
      <c r="J24" s="59">
        <v>35</v>
      </c>
      <c r="K24" s="86">
        <v>360</v>
      </c>
      <c r="L24" s="89">
        <v>72</v>
      </c>
      <c r="M24" s="97">
        <f t="shared" si="1"/>
        <v>72</v>
      </c>
      <c r="N24" s="98">
        <f t="shared" si="2"/>
        <v>5</v>
      </c>
      <c r="O24" s="71">
        <v>796240</v>
      </c>
      <c r="P24" s="47">
        <v>107798</v>
      </c>
      <c r="Q24" s="96">
        <f t="shared" si="0"/>
        <v>7.38640791109297</v>
      </c>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c r="AO24" s="114"/>
      <c r="AP24" s="114"/>
      <c r="AQ24" s="114"/>
      <c r="AR24" s="114"/>
      <c r="AS24" s="114"/>
      <c r="AT24" s="114"/>
      <c r="AU24" s="114"/>
      <c r="AV24" s="114"/>
      <c r="AW24" s="114"/>
      <c r="AX24" s="114"/>
      <c r="AY24" s="114"/>
      <c r="AZ24" s="114"/>
      <c r="BA24" s="114"/>
      <c r="BB24" s="114"/>
      <c r="BC24" s="114"/>
      <c r="BD24" s="114"/>
      <c r="BE24" s="114"/>
      <c r="BF24" s="114"/>
      <c r="BG24" s="114"/>
      <c r="BH24" s="114"/>
      <c r="BI24" s="114"/>
      <c r="BJ24" s="114"/>
      <c r="BK24" s="114"/>
      <c r="BL24" s="114"/>
      <c r="BM24" s="114"/>
      <c r="BN24" s="114"/>
      <c r="BO24" s="114"/>
      <c r="BP24" s="114"/>
      <c r="BQ24" s="114"/>
      <c r="BR24" s="114"/>
      <c r="BS24" s="114"/>
      <c r="BT24" s="114"/>
      <c r="BU24" s="114"/>
      <c r="BV24" s="114"/>
      <c r="BW24" s="114"/>
      <c r="BX24" s="114"/>
      <c r="BY24" s="114"/>
      <c r="BZ24" s="114"/>
      <c r="CA24" s="114"/>
      <c r="CB24" s="114"/>
      <c r="CC24" s="114"/>
      <c r="CD24" s="114"/>
      <c r="CE24" s="114"/>
      <c r="CF24" s="114"/>
      <c r="CG24" s="114"/>
      <c r="CH24" s="114"/>
      <c r="CI24" s="114"/>
      <c r="CJ24" s="114"/>
      <c r="CK24" s="114"/>
      <c r="CL24" s="114"/>
      <c r="CM24" s="114"/>
    </row>
    <row r="25" spans="1:91" s="127" customFormat="1" ht="11.25">
      <c r="A25" s="103">
        <v>20</v>
      </c>
      <c r="B25" s="163"/>
      <c r="C25" s="90" t="s">
        <v>354</v>
      </c>
      <c r="D25" s="18"/>
      <c r="E25" s="62" t="s">
        <v>355</v>
      </c>
      <c r="F25" s="81">
        <v>36553</v>
      </c>
      <c r="G25" s="46" t="s">
        <v>19</v>
      </c>
      <c r="H25" s="41">
        <v>50</v>
      </c>
      <c r="I25" s="124">
        <v>1</v>
      </c>
      <c r="J25" s="59">
        <v>50</v>
      </c>
      <c r="K25" s="86">
        <v>360</v>
      </c>
      <c r="L25" s="87">
        <v>72</v>
      </c>
      <c r="M25" s="97">
        <f t="shared" si="1"/>
        <v>72</v>
      </c>
      <c r="N25" s="98">
        <f t="shared" si="2"/>
        <v>5</v>
      </c>
      <c r="O25" s="54">
        <v>491351.214</v>
      </c>
      <c r="P25" s="55">
        <v>280201</v>
      </c>
      <c r="Q25" s="96">
        <f t="shared" si="0"/>
        <v>1.7535669537225063</v>
      </c>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c r="AO25" s="114"/>
      <c r="AP25" s="114"/>
      <c r="AQ25" s="114"/>
      <c r="AR25" s="114"/>
      <c r="AS25" s="114"/>
      <c r="AT25" s="114"/>
      <c r="AU25" s="114"/>
      <c r="AV25" s="114"/>
      <c r="AW25" s="114"/>
      <c r="AX25" s="114"/>
      <c r="AY25" s="114"/>
      <c r="AZ25" s="114"/>
      <c r="BA25" s="114"/>
      <c r="BB25" s="114"/>
      <c r="BC25" s="114"/>
      <c r="BD25" s="114"/>
      <c r="BE25" s="114"/>
      <c r="BF25" s="114"/>
      <c r="BG25" s="114"/>
      <c r="BH25" s="114"/>
      <c r="BI25" s="114"/>
      <c r="BJ25" s="114"/>
      <c r="BK25" s="114"/>
      <c r="BL25" s="114"/>
      <c r="BM25" s="114"/>
      <c r="BN25" s="114"/>
      <c r="BO25" s="114"/>
      <c r="BP25" s="114"/>
      <c r="BQ25" s="114"/>
      <c r="BR25" s="114"/>
      <c r="BS25" s="114"/>
      <c r="BT25" s="114"/>
      <c r="BU25" s="114"/>
      <c r="BV25" s="114"/>
      <c r="BW25" s="114"/>
      <c r="BX25" s="114"/>
      <c r="BY25" s="114"/>
      <c r="BZ25" s="114"/>
      <c r="CA25" s="114"/>
      <c r="CB25" s="114"/>
      <c r="CC25" s="114"/>
      <c r="CD25" s="114"/>
      <c r="CE25" s="114"/>
      <c r="CF25" s="114"/>
      <c r="CG25" s="114"/>
      <c r="CH25" s="114"/>
      <c r="CI25" s="114"/>
      <c r="CJ25" s="114"/>
      <c r="CK25" s="114"/>
      <c r="CL25" s="114"/>
      <c r="CM25" s="114"/>
    </row>
    <row r="26" spans="1:91" s="127" customFormat="1" ht="11.25">
      <c r="A26" s="103">
        <v>21</v>
      </c>
      <c r="B26" s="163"/>
      <c r="C26" s="90" t="s">
        <v>357</v>
      </c>
      <c r="D26" s="18"/>
      <c r="E26" s="62" t="s">
        <v>358</v>
      </c>
      <c r="F26" s="81">
        <v>42062</v>
      </c>
      <c r="G26" s="46" t="s">
        <v>59</v>
      </c>
      <c r="H26" s="41">
        <v>199</v>
      </c>
      <c r="I26" s="124">
        <v>200</v>
      </c>
      <c r="J26" s="59">
        <v>1</v>
      </c>
      <c r="K26" s="84">
        <v>721469.44</v>
      </c>
      <c r="L26" s="85">
        <v>60638</v>
      </c>
      <c r="M26" s="97">
        <f t="shared" si="1"/>
        <v>303.19</v>
      </c>
      <c r="N26" s="98">
        <f t="shared" si="2"/>
        <v>11.897975526897325</v>
      </c>
      <c r="O26" s="63">
        <v>721469.44</v>
      </c>
      <c r="P26" s="64">
        <v>60638</v>
      </c>
      <c r="Q26" s="96">
        <f t="shared" si="0"/>
        <v>11.897975526897325</v>
      </c>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c r="AO26" s="114"/>
      <c r="AP26" s="114"/>
      <c r="AQ26" s="114"/>
      <c r="AR26" s="114"/>
      <c r="AS26" s="114"/>
      <c r="AT26" s="114"/>
      <c r="AU26" s="114"/>
      <c r="AV26" s="114"/>
      <c r="AW26" s="114"/>
      <c r="AX26" s="114"/>
      <c r="AY26" s="114"/>
      <c r="AZ26" s="114"/>
      <c r="BA26" s="114"/>
      <c r="BB26" s="114"/>
      <c r="BC26" s="114"/>
      <c r="BD26" s="114"/>
      <c r="BE26" s="114"/>
      <c r="BF26" s="114"/>
      <c r="BG26" s="114"/>
      <c r="BH26" s="114"/>
      <c r="BI26" s="114"/>
      <c r="BJ26" s="114"/>
      <c r="BK26" s="114"/>
      <c r="BL26" s="114"/>
      <c r="BM26" s="114"/>
      <c r="BN26" s="114"/>
      <c r="BO26" s="114"/>
      <c r="BP26" s="114"/>
      <c r="BQ26" s="114"/>
      <c r="BR26" s="114"/>
      <c r="BS26" s="114"/>
      <c r="BT26" s="114"/>
      <c r="BU26" s="114"/>
      <c r="BV26" s="114"/>
      <c r="BW26" s="114"/>
      <c r="BX26" s="114"/>
      <c r="BY26" s="114"/>
      <c r="BZ26" s="114"/>
      <c r="CA26" s="114"/>
      <c r="CB26" s="114"/>
      <c r="CC26" s="114"/>
      <c r="CD26" s="114"/>
      <c r="CE26" s="114"/>
      <c r="CF26" s="114"/>
      <c r="CG26" s="114"/>
      <c r="CH26" s="114"/>
      <c r="CI26" s="114"/>
      <c r="CJ26" s="114"/>
      <c r="CK26" s="114"/>
      <c r="CL26" s="114"/>
      <c r="CM26" s="114"/>
    </row>
    <row r="27" spans="1:91" s="127" customFormat="1" ht="11.25">
      <c r="A27" s="103">
        <v>22</v>
      </c>
      <c r="B27" s="163"/>
      <c r="C27" s="90" t="s">
        <v>357</v>
      </c>
      <c r="D27" s="18"/>
      <c r="E27" s="62" t="s">
        <v>358</v>
      </c>
      <c r="F27" s="81">
        <v>42062</v>
      </c>
      <c r="G27" s="46" t="s">
        <v>59</v>
      </c>
      <c r="H27" s="41">
        <v>199</v>
      </c>
      <c r="I27" s="124">
        <v>206</v>
      </c>
      <c r="J27" s="59">
        <v>2</v>
      </c>
      <c r="K27" s="84">
        <v>508107.56</v>
      </c>
      <c r="L27" s="85">
        <v>42737</v>
      </c>
      <c r="M27" s="97">
        <f t="shared" si="1"/>
        <v>207.46116504854368</v>
      </c>
      <c r="N27" s="98">
        <f t="shared" si="2"/>
        <v>11.889172379905</v>
      </c>
      <c r="O27" s="63">
        <v>1229577</v>
      </c>
      <c r="P27" s="64">
        <v>103375</v>
      </c>
      <c r="Q27" s="96">
        <f t="shared" si="0"/>
        <v>11.8943361547763</v>
      </c>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c r="AO27" s="114"/>
      <c r="AP27" s="114"/>
      <c r="AQ27" s="114"/>
      <c r="AR27" s="114"/>
      <c r="AS27" s="114"/>
      <c r="AT27" s="114"/>
      <c r="AU27" s="114"/>
      <c r="AV27" s="114"/>
      <c r="AW27" s="114"/>
      <c r="AX27" s="114"/>
      <c r="AY27" s="114"/>
      <c r="AZ27" s="114"/>
      <c r="BA27" s="114"/>
      <c r="BB27" s="114"/>
      <c r="BC27" s="114"/>
      <c r="BD27" s="114"/>
      <c r="BE27" s="114"/>
      <c r="BF27" s="114"/>
      <c r="BG27" s="114"/>
      <c r="BH27" s="114"/>
      <c r="BI27" s="114"/>
      <c r="BJ27" s="114"/>
      <c r="BK27" s="114"/>
      <c r="BL27" s="114"/>
      <c r="BM27" s="114"/>
      <c r="BN27" s="114"/>
      <c r="BO27" s="114"/>
      <c r="BP27" s="114"/>
      <c r="BQ27" s="114"/>
      <c r="BR27" s="114"/>
      <c r="BS27" s="114"/>
      <c r="BT27" s="114"/>
      <c r="BU27" s="114"/>
      <c r="BV27" s="114"/>
      <c r="BW27" s="114"/>
      <c r="BX27" s="114"/>
      <c r="BY27" s="114"/>
      <c r="BZ27" s="114"/>
      <c r="CA27" s="114"/>
      <c r="CB27" s="114"/>
      <c r="CC27" s="114"/>
      <c r="CD27" s="114"/>
      <c r="CE27" s="114"/>
      <c r="CF27" s="114"/>
      <c r="CG27" s="114"/>
      <c r="CH27" s="114"/>
      <c r="CI27" s="114"/>
      <c r="CJ27" s="114"/>
      <c r="CK27" s="114"/>
      <c r="CL27" s="114"/>
      <c r="CM27" s="114"/>
    </row>
    <row r="28" spans="1:91" s="127" customFormat="1" ht="11.25">
      <c r="A28" s="103">
        <v>23</v>
      </c>
      <c r="B28" s="163"/>
      <c r="C28" s="90" t="s">
        <v>357</v>
      </c>
      <c r="D28" s="18"/>
      <c r="E28" s="62" t="s">
        <v>358</v>
      </c>
      <c r="F28" s="81">
        <v>42062</v>
      </c>
      <c r="G28" s="46" t="s">
        <v>59</v>
      </c>
      <c r="H28" s="41">
        <v>199</v>
      </c>
      <c r="I28" s="124">
        <v>90</v>
      </c>
      <c r="J28" s="59">
        <v>3</v>
      </c>
      <c r="K28" s="84">
        <v>158667.5</v>
      </c>
      <c r="L28" s="85">
        <v>12667</v>
      </c>
      <c r="M28" s="97">
        <f t="shared" si="1"/>
        <v>140.74444444444444</v>
      </c>
      <c r="N28" s="98">
        <f t="shared" si="2"/>
        <v>12.52605194600142</v>
      </c>
      <c r="O28" s="63">
        <v>1388244.5</v>
      </c>
      <c r="P28" s="64">
        <v>116042</v>
      </c>
      <c r="Q28" s="96">
        <f t="shared" si="0"/>
        <v>11.963293462711777</v>
      </c>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c r="AO28" s="114"/>
      <c r="AP28" s="114"/>
      <c r="AQ28" s="114"/>
      <c r="AR28" s="114"/>
      <c r="AS28" s="114"/>
      <c r="AT28" s="114"/>
      <c r="AU28" s="114"/>
      <c r="AV28" s="114"/>
      <c r="AW28" s="114"/>
      <c r="AX28" s="114"/>
      <c r="AY28" s="114"/>
      <c r="AZ28" s="114"/>
      <c r="BA28" s="114"/>
      <c r="BB28" s="114"/>
      <c r="BC28" s="114"/>
      <c r="BD28" s="114"/>
      <c r="BE28" s="114"/>
      <c r="BF28" s="114"/>
      <c r="BG28" s="114"/>
      <c r="BH28" s="114"/>
      <c r="BI28" s="114"/>
      <c r="BJ28" s="114"/>
      <c r="BK28" s="114"/>
      <c r="BL28" s="114"/>
      <c r="BM28" s="114"/>
      <c r="BN28" s="114"/>
      <c r="BO28" s="114"/>
      <c r="BP28" s="114"/>
      <c r="BQ28" s="114"/>
      <c r="BR28" s="114"/>
      <c r="BS28" s="114"/>
      <c r="BT28" s="114"/>
      <c r="BU28" s="114"/>
      <c r="BV28" s="114"/>
      <c r="BW28" s="114"/>
      <c r="BX28" s="114"/>
      <c r="BY28" s="114"/>
      <c r="BZ28" s="114"/>
      <c r="CA28" s="114"/>
      <c r="CB28" s="114"/>
      <c r="CC28" s="114"/>
      <c r="CD28" s="114"/>
      <c r="CE28" s="114"/>
      <c r="CF28" s="114"/>
      <c r="CG28" s="114"/>
      <c r="CH28" s="114"/>
      <c r="CI28" s="114"/>
      <c r="CJ28" s="114"/>
      <c r="CK28" s="114"/>
      <c r="CL28" s="114"/>
      <c r="CM28" s="114"/>
    </row>
    <row r="29" spans="1:91" s="127" customFormat="1" ht="11.25">
      <c r="A29" s="103">
        <v>24</v>
      </c>
      <c r="B29" s="163"/>
      <c r="C29" s="90" t="s">
        <v>357</v>
      </c>
      <c r="D29" s="18"/>
      <c r="E29" s="62" t="s">
        <v>358</v>
      </c>
      <c r="F29" s="81">
        <v>42062</v>
      </c>
      <c r="G29" s="46" t="s">
        <v>59</v>
      </c>
      <c r="H29" s="41">
        <v>199</v>
      </c>
      <c r="I29" s="124">
        <v>20</v>
      </c>
      <c r="J29" s="59">
        <v>4</v>
      </c>
      <c r="K29" s="86">
        <v>32948</v>
      </c>
      <c r="L29" s="87">
        <v>2653</v>
      </c>
      <c r="M29" s="97">
        <f t="shared" si="1"/>
        <v>132.65</v>
      </c>
      <c r="N29" s="98">
        <f t="shared" si="2"/>
        <v>12.419148134187711</v>
      </c>
      <c r="O29" s="54">
        <v>1421192.5</v>
      </c>
      <c r="P29" s="55">
        <v>118695</v>
      </c>
      <c r="Q29" s="96">
        <f t="shared" si="0"/>
        <v>11.973482455031805</v>
      </c>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c r="AO29" s="114"/>
      <c r="AP29" s="114"/>
      <c r="AQ29" s="114"/>
      <c r="AR29" s="114"/>
      <c r="AS29" s="114"/>
      <c r="AT29" s="114"/>
      <c r="AU29" s="114"/>
      <c r="AV29" s="114"/>
      <c r="AW29" s="114"/>
      <c r="AX29" s="114"/>
      <c r="AY29" s="114"/>
      <c r="AZ29" s="114"/>
      <c r="BA29" s="114"/>
      <c r="BB29" s="114"/>
      <c r="BC29" s="114"/>
      <c r="BD29" s="114"/>
      <c r="BE29" s="114"/>
      <c r="BF29" s="114"/>
      <c r="BG29" s="114"/>
      <c r="BH29" s="114"/>
      <c r="BI29" s="114"/>
      <c r="BJ29" s="114"/>
      <c r="BK29" s="114"/>
      <c r="BL29" s="114"/>
      <c r="BM29" s="114"/>
      <c r="BN29" s="114"/>
      <c r="BO29" s="114"/>
      <c r="BP29" s="114"/>
      <c r="BQ29" s="114"/>
      <c r="BR29" s="114"/>
      <c r="BS29" s="114"/>
      <c r="BT29" s="114"/>
      <c r="BU29" s="114"/>
      <c r="BV29" s="114"/>
      <c r="BW29" s="114"/>
      <c r="BX29" s="114"/>
      <c r="BY29" s="114"/>
      <c r="BZ29" s="114"/>
      <c r="CA29" s="114"/>
      <c r="CB29" s="114"/>
      <c r="CC29" s="114"/>
      <c r="CD29" s="114"/>
      <c r="CE29" s="114"/>
      <c r="CF29" s="114"/>
      <c r="CG29" s="114"/>
      <c r="CH29" s="114"/>
      <c r="CI29" s="114"/>
      <c r="CJ29" s="114"/>
      <c r="CK29" s="114"/>
      <c r="CL29" s="114"/>
      <c r="CM29" s="114"/>
    </row>
    <row r="30" spans="1:91" s="127" customFormat="1" ht="11.25">
      <c r="A30" s="103">
        <v>25</v>
      </c>
      <c r="B30" s="163"/>
      <c r="C30" s="90" t="s">
        <v>357</v>
      </c>
      <c r="D30" s="18"/>
      <c r="E30" s="62" t="s">
        <v>358</v>
      </c>
      <c r="F30" s="81">
        <v>42062</v>
      </c>
      <c r="G30" s="46" t="s">
        <v>59</v>
      </c>
      <c r="H30" s="41">
        <v>199</v>
      </c>
      <c r="I30" s="124">
        <v>4</v>
      </c>
      <c r="J30" s="59">
        <v>8</v>
      </c>
      <c r="K30" s="86">
        <v>4090.6</v>
      </c>
      <c r="L30" s="87">
        <v>480</v>
      </c>
      <c r="M30" s="97">
        <f t="shared" si="1"/>
        <v>120</v>
      </c>
      <c r="N30" s="98">
        <f t="shared" si="2"/>
        <v>8.522083333333333</v>
      </c>
      <c r="O30" s="54">
        <v>1428636.1</v>
      </c>
      <c r="P30" s="55">
        <v>119555</v>
      </c>
      <c r="Q30" s="96">
        <f t="shared" si="0"/>
        <v>11.9496139851951</v>
      </c>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c r="AO30" s="114"/>
      <c r="AP30" s="114"/>
      <c r="AQ30" s="114"/>
      <c r="AR30" s="114"/>
      <c r="AS30" s="114"/>
      <c r="AT30" s="114"/>
      <c r="AU30" s="114"/>
      <c r="AV30" s="114"/>
      <c r="AW30" s="114"/>
      <c r="AX30" s="114"/>
      <c r="AY30" s="114"/>
      <c r="AZ30" s="114"/>
      <c r="BA30" s="114"/>
      <c r="BB30" s="114"/>
      <c r="BC30" s="114"/>
      <c r="BD30" s="114"/>
      <c r="BE30" s="114"/>
      <c r="BF30" s="114"/>
      <c r="BG30" s="114"/>
      <c r="BH30" s="114"/>
      <c r="BI30" s="114"/>
      <c r="BJ30" s="114"/>
      <c r="BK30" s="114"/>
      <c r="BL30" s="114"/>
      <c r="BM30" s="114"/>
      <c r="BN30" s="114"/>
      <c r="BO30" s="114"/>
      <c r="BP30" s="114"/>
      <c r="BQ30" s="114"/>
      <c r="BR30" s="114"/>
      <c r="BS30" s="114"/>
      <c r="BT30" s="114"/>
      <c r="BU30" s="114"/>
      <c r="BV30" s="114"/>
      <c r="BW30" s="114"/>
      <c r="BX30" s="114"/>
      <c r="BY30" s="114"/>
      <c r="BZ30" s="114"/>
      <c r="CA30" s="114"/>
      <c r="CB30" s="114"/>
      <c r="CC30" s="114"/>
      <c r="CD30" s="114"/>
      <c r="CE30" s="114"/>
      <c r="CF30" s="114"/>
      <c r="CG30" s="114"/>
      <c r="CH30" s="114"/>
      <c r="CI30" s="114"/>
      <c r="CJ30" s="114"/>
      <c r="CK30" s="114"/>
      <c r="CL30" s="114"/>
      <c r="CM30" s="114"/>
    </row>
    <row r="31" spans="1:91" s="127" customFormat="1" ht="11.25">
      <c r="A31" s="103">
        <v>26</v>
      </c>
      <c r="B31" s="163"/>
      <c r="C31" s="90" t="s">
        <v>357</v>
      </c>
      <c r="D31" s="68"/>
      <c r="E31" s="62" t="s">
        <v>358</v>
      </c>
      <c r="F31" s="81">
        <v>42062</v>
      </c>
      <c r="G31" s="46" t="s">
        <v>59</v>
      </c>
      <c r="H31" s="41">
        <v>199</v>
      </c>
      <c r="I31" s="124">
        <v>5</v>
      </c>
      <c r="J31" s="59">
        <v>5</v>
      </c>
      <c r="K31" s="86">
        <v>2372.5</v>
      </c>
      <c r="L31" s="87">
        <v>224</v>
      </c>
      <c r="M31" s="97">
        <f t="shared" si="1"/>
        <v>44.8</v>
      </c>
      <c r="N31" s="98">
        <f t="shared" si="2"/>
        <v>10.591517857142858</v>
      </c>
      <c r="O31" s="54">
        <v>1423565</v>
      </c>
      <c r="P31" s="55">
        <v>118919</v>
      </c>
      <c r="Q31" s="96">
        <f t="shared" si="0"/>
        <v>11.970879338036815</v>
      </c>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c r="AO31" s="114"/>
      <c r="AP31" s="114"/>
      <c r="AQ31" s="114"/>
      <c r="AR31" s="114"/>
      <c r="AS31" s="114"/>
      <c r="AT31" s="114"/>
      <c r="AU31" s="114"/>
      <c r="AV31" s="114"/>
      <c r="AW31" s="114"/>
      <c r="AX31" s="114"/>
      <c r="AY31" s="114"/>
      <c r="AZ31" s="114"/>
      <c r="BA31" s="114"/>
      <c r="BB31" s="114"/>
      <c r="BC31" s="114"/>
      <c r="BD31" s="114"/>
      <c r="BE31" s="114"/>
      <c r="BF31" s="114"/>
      <c r="BG31" s="114"/>
      <c r="BH31" s="114"/>
      <c r="BI31" s="114"/>
      <c r="BJ31" s="114"/>
      <c r="BK31" s="114"/>
      <c r="BL31" s="114"/>
      <c r="BM31" s="114"/>
      <c r="BN31" s="114"/>
      <c r="BO31" s="114"/>
      <c r="BP31" s="114"/>
      <c r="BQ31" s="114"/>
      <c r="BR31" s="114"/>
      <c r="BS31" s="114"/>
      <c r="BT31" s="114"/>
      <c r="BU31" s="114"/>
      <c r="BV31" s="114"/>
      <c r="BW31" s="114"/>
      <c r="BX31" s="114"/>
      <c r="BY31" s="114"/>
      <c r="BZ31" s="114"/>
      <c r="CA31" s="114"/>
      <c r="CB31" s="114"/>
      <c r="CC31" s="114"/>
      <c r="CD31" s="114"/>
      <c r="CE31" s="114"/>
      <c r="CF31" s="114"/>
      <c r="CG31" s="114"/>
      <c r="CH31" s="114"/>
      <c r="CI31" s="114"/>
      <c r="CJ31" s="114"/>
      <c r="CK31" s="114"/>
      <c r="CL31" s="114"/>
      <c r="CM31" s="114"/>
    </row>
    <row r="32" spans="1:91" s="127" customFormat="1" ht="11.25">
      <c r="A32" s="103">
        <v>27</v>
      </c>
      <c r="B32" s="163"/>
      <c r="C32" s="90" t="s">
        <v>357</v>
      </c>
      <c r="D32" s="18"/>
      <c r="E32" s="62" t="s">
        <v>358</v>
      </c>
      <c r="F32" s="81">
        <v>42062</v>
      </c>
      <c r="G32" s="46" t="s">
        <v>59</v>
      </c>
      <c r="H32" s="41">
        <v>199</v>
      </c>
      <c r="I32" s="124">
        <v>4</v>
      </c>
      <c r="J32" s="124">
        <v>5</v>
      </c>
      <c r="K32" s="84">
        <v>823</v>
      </c>
      <c r="L32" s="85">
        <v>131</v>
      </c>
      <c r="M32" s="201">
        <f t="shared" si="1"/>
        <v>32.75</v>
      </c>
      <c r="N32" s="202">
        <f t="shared" si="2"/>
        <v>6.282442748091603</v>
      </c>
      <c r="O32" s="63">
        <v>1424388</v>
      </c>
      <c r="P32" s="64">
        <v>119050</v>
      </c>
      <c r="Q32" s="96">
        <f t="shared" si="0"/>
        <v>11.964619907601849</v>
      </c>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c r="AO32" s="114"/>
      <c r="AP32" s="114"/>
      <c r="AQ32" s="114"/>
      <c r="AR32" s="114"/>
      <c r="AS32" s="114"/>
      <c r="AT32" s="114"/>
      <c r="AU32" s="114"/>
      <c r="AV32" s="114"/>
      <c r="AW32" s="114"/>
      <c r="AX32" s="114"/>
      <c r="AY32" s="114"/>
      <c r="AZ32" s="114"/>
      <c r="BA32" s="114"/>
      <c r="BB32" s="114"/>
      <c r="BC32" s="114"/>
      <c r="BD32" s="114"/>
      <c r="BE32" s="114"/>
      <c r="BF32" s="114"/>
      <c r="BG32" s="114"/>
      <c r="BH32" s="114"/>
      <c r="BI32" s="114"/>
      <c r="BJ32" s="114"/>
      <c r="BK32" s="114"/>
      <c r="BL32" s="114"/>
      <c r="BM32" s="114"/>
      <c r="BN32" s="114"/>
      <c r="BO32" s="114"/>
      <c r="BP32" s="114"/>
      <c r="BQ32" s="114"/>
      <c r="BR32" s="114"/>
      <c r="BS32" s="114"/>
      <c r="BT32" s="114"/>
      <c r="BU32" s="114"/>
      <c r="BV32" s="114"/>
      <c r="BW32" s="114"/>
      <c r="BX32" s="114"/>
      <c r="BY32" s="114"/>
      <c r="BZ32" s="114"/>
      <c r="CA32" s="114"/>
      <c r="CB32" s="114"/>
      <c r="CC32" s="114"/>
      <c r="CD32" s="114"/>
      <c r="CE32" s="114"/>
      <c r="CF32" s="114"/>
      <c r="CG32" s="114"/>
      <c r="CH32" s="114"/>
      <c r="CI32" s="114"/>
      <c r="CJ32" s="114"/>
      <c r="CK32" s="114"/>
      <c r="CL32" s="114"/>
      <c r="CM32" s="114"/>
    </row>
    <row r="33" spans="1:91" s="127" customFormat="1" ht="11.25">
      <c r="A33" s="103">
        <v>28</v>
      </c>
      <c r="B33" s="163"/>
      <c r="C33" s="90" t="s">
        <v>357</v>
      </c>
      <c r="D33" s="18"/>
      <c r="E33" s="62" t="s">
        <v>358</v>
      </c>
      <c r="F33" s="81">
        <v>42062</v>
      </c>
      <c r="G33" s="46" t="s">
        <v>59</v>
      </c>
      <c r="H33" s="41">
        <v>199</v>
      </c>
      <c r="I33" s="124">
        <v>3</v>
      </c>
      <c r="J33" s="59">
        <v>7</v>
      </c>
      <c r="K33" s="86">
        <v>157.5</v>
      </c>
      <c r="L33" s="87">
        <v>25</v>
      </c>
      <c r="M33" s="97">
        <f t="shared" si="1"/>
        <v>8.333333333333334</v>
      </c>
      <c r="N33" s="98">
        <f t="shared" si="2"/>
        <v>6.3</v>
      </c>
      <c r="O33" s="54">
        <v>201505.9</v>
      </c>
      <c r="P33" s="55">
        <v>16167</v>
      </c>
      <c r="Q33" s="96">
        <f t="shared" si="0"/>
        <v>12.464025484010639</v>
      </c>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c r="AO33" s="114"/>
      <c r="AP33" s="114"/>
      <c r="AQ33" s="114"/>
      <c r="AR33" s="114"/>
      <c r="AS33" s="114"/>
      <c r="AT33" s="114"/>
      <c r="AU33" s="114"/>
      <c r="AV33" s="114"/>
      <c r="AW33" s="114"/>
      <c r="AX33" s="114"/>
      <c r="AY33" s="114"/>
      <c r="AZ33" s="114"/>
      <c r="BA33" s="114"/>
      <c r="BB33" s="114"/>
      <c r="BC33" s="114"/>
      <c r="BD33" s="114"/>
      <c r="BE33" s="114"/>
      <c r="BF33" s="114"/>
      <c r="BG33" s="114"/>
      <c r="BH33" s="114"/>
      <c r="BI33" s="114"/>
      <c r="BJ33" s="114"/>
      <c r="BK33" s="114"/>
      <c r="BL33" s="114"/>
      <c r="BM33" s="114"/>
      <c r="BN33" s="114"/>
      <c r="BO33" s="114"/>
      <c r="BP33" s="114"/>
      <c r="BQ33" s="114"/>
      <c r="BR33" s="114"/>
      <c r="BS33" s="114"/>
      <c r="BT33" s="114"/>
      <c r="BU33" s="114"/>
      <c r="BV33" s="114"/>
      <c r="BW33" s="114"/>
      <c r="BX33" s="114"/>
      <c r="BY33" s="114"/>
      <c r="BZ33" s="114"/>
      <c r="CA33" s="114"/>
      <c r="CB33" s="114"/>
      <c r="CC33" s="114"/>
      <c r="CD33" s="114"/>
      <c r="CE33" s="114"/>
      <c r="CF33" s="114"/>
      <c r="CG33" s="114"/>
      <c r="CH33" s="114"/>
      <c r="CI33" s="114"/>
      <c r="CJ33" s="114"/>
      <c r="CK33" s="114"/>
      <c r="CL33" s="114"/>
      <c r="CM33" s="114"/>
    </row>
    <row r="34" spans="1:91" s="127" customFormat="1" ht="11.25">
      <c r="A34" s="103">
        <v>29</v>
      </c>
      <c r="B34" s="163"/>
      <c r="C34" s="90" t="s">
        <v>51</v>
      </c>
      <c r="D34" s="18" t="s">
        <v>140</v>
      </c>
      <c r="E34" s="62" t="s">
        <v>51</v>
      </c>
      <c r="F34" s="81">
        <v>41880</v>
      </c>
      <c r="G34" s="46" t="s">
        <v>42</v>
      </c>
      <c r="H34" s="41">
        <v>180</v>
      </c>
      <c r="I34" s="124">
        <v>1</v>
      </c>
      <c r="J34" s="59">
        <v>20</v>
      </c>
      <c r="K34" s="84">
        <v>342</v>
      </c>
      <c r="L34" s="85">
        <v>33</v>
      </c>
      <c r="M34" s="97">
        <f t="shared" si="1"/>
        <v>33</v>
      </c>
      <c r="N34" s="98">
        <f t="shared" si="2"/>
        <v>10.363636363636363</v>
      </c>
      <c r="O34" s="63">
        <v>1668443.07</v>
      </c>
      <c r="P34" s="64">
        <v>178984</v>
      </c>
      <c r="Q34" s="96">
        <f t="shared" si="0"/>
        <v>9.321744234121486</v>
      </c>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c r="AO34" s="114"/>
      <c r="AP34" s="114"/>
      <c r="AQ34" s="114"/>
      <c r="AR34" s="114"/>
      <c r="AS34" s="114"/>
      <c r="AT34" s="114"/>
      <c r="AU34" s="114"/>
      <c r="AV34" s="114"/>
      <c r="AW34" s="114"/>
      <c r="AX34" s="114"/>
      <c r="AY34" s="114"/>
      <c r="AZ34" s="114"/>
      <c r="BA34" s="114"/>
      <c r="BB34" s="114"/>
      <c r="BC34" s="114"/>
      <c r="BD34" s="114"/>
      <c r="BE34" s="114"/>
      <c r="BF34" s="114"/>
      <c r="BG34" s="114"/>
      <c r="BH34" s="114"/>
      <c r="BI34" s="114"/>
      <c r="BJ34" s="114"/>
      <c r="BK34" s="114"/>
      <c r="BL34" s="114"/>
      <c r="BM34" s="114"/>
      <c r="BN34" s="114"/>
      <c r="BO34" s="114"/>
      <c r="BP34" s="114"/>
      <c r="BQ34" s="114"/>
      <c r="BR34" s="114"/>
      <c r="BS34" s="114"/>
      <c r="BT34" s="114"/>
      <c r="BU34" s="114"/>
      <c r="BV34" s="114"/>
      <c r="BW34" s="114"/>
      <c r="BX34" s="114"/>
      <c r="BY34" s="114"/>
      <c r="BZ34" s="114"/>
      <c r="CA34" s="114"/>
      <c r="CB34" s="114"/>
      <c r="CC34" s="114"/>
      <c r="CD34" s="114"/>
      <c r="CE34" s="114"/>
      <c r="CF34" s="114"/>
      <c r="CG34" s="114"/>
      <c r="CH34" s="114"/>
      <c r="CI34" s="114"/>
      <c r="CJ34" s="114"/>
      <c r="CK34" s="114"/>
      <c r="CL34" s="114"/>
      <c r="CM34" s="114"/>
    </row>
    <row r="35" spans="1:91" s="127" customFormat="1" ht="11.25">
      <c r="A35" s="103">
        <v>30</v>
      </c>
      <c r="B35" s="163"/>
      <c r="C35" s="90" t="s">
        <v>51</v>
      </c>
      <c r="D35" s="18" t="s">
        <v>140</v>
      </c>
      <c r="E35" s="62" t="s">
        <v>51</v>
      </c>
      <c r="F35" s="81">
        <v>41880</v>
      </c>
      <c r="G35" s="46" t="s">
        <v>42</v>
      </c>
      <c r="H35" s="41">
        <v>180</v>
      </c>
      <c r="I35" s="124">
        <v>1</v>
      </c>
      <c r="J35" s="59">
        <v>19</v>
      </c>
      <c r="K35" s="84">
        <v>188</v>
      </c>
      <c r="L35" s="85">
        <v>24</v>
      </c>
      <c r="M35" s="97">
        <f t="shared" si="1"/>
        <v>24</v>
      </c>
      <c r="N35" s="98">
        <f t="shared" si="2"/>
        <v>7.833333333333333</v>
      </c>
      <c r="O35" s="63">
        <v>1668101.07</v>
      </c>
      <c r="P35" s="64">
        <v>178951</v>
      </c>
      <c r="Q35" s="96">
        <f t="shared" si="0"/>
        <v>9.321552100854424</v>
      </c>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c r="AV35" s="114"/>
      <c r="AW35" s="114"/>
      <c r="AX35" s="114"/>
      <c r="AY35" s="114"/>
      <c r="AZ35" s="114"/>
      <c r="BA35" s="114"/>
      <c r="BB35" s="114"/>
      <c r="BC35" s="114"/>
      <c r="BD35" s="114"/>
      <c r="BE35" s="114"/>
      <c r="BF35" s="114"/>
      <c r="BG35" s="114"/>
      <c r="BH35" s="114"/>
      <c r="BI35" s="114"/>
      <c r="BJ35" s="114"/>
      <c r="BK35" s="114"/>
      <c r="BL35" s="114"/>
      <c r="BM35" s="114"/>
      <c r="BN35" s="114"/>
      <c r="BO35" s="114"/>
      <c r="BP35" s="114"/>
      <c r="BQ35" s="114"/>
      <c r="BR35" s="114"/>
      <c r="BS35" s="114"/>
      <c r="BT35" s="114"/>
      <c r="BU35" s="114"/>
      <c r="BV35" s="114"/>
      <c r="BW35" s="114"/>
      <c r="BX35" s="114"/>
      <c r="BY35" s="114"/>
      <c r="BZ35" s="114"/>
      <c r="CA35" s="114"/>
      <c r="CB35" s="114"/>
      <c r="CC35" s="114"/>
      <c r="CD35" s="114"/>
      <c r="CE35" s="114"/>
      <c r="CF35" s="114"/>
      <c r="CG35" s="114"/>
      <c r="CH35" s="114"/>
      <c r="CI35" s="114"/>
      <c r="CJ35" s="114"/>
      <c r="CK35" s="114"/>
      <c r="CL35" s="114"/>
      <c r="CM35" s="114"/>
    </row>
    <row r="36" spans="1:91" s="127" customFormat="1" ht="11.25">
      <c r="A36" s="103">
        <v>31</v>
      </c>
      <c r="B36" s="58"/>
      <c r="C36" s="90" t="s">
        <v>51</v>
      </c>
      <c r="D36" s="18" t="s">
        <v>140</v>
      </c>
      <c r="E36" s="62" t="s">
        <v>51</v>
      </c>
      <c r="F36" s="81">
        <v>41880</v>
      </c>
      <c r="G36" s="46" t="s">
        <v>42</v>
      </c>
      <c r="H36" s="41">
        <v>180</v>
      </c>
      <c r="I36" s="124">
        <v>2</v>
      </c>
      <c r="J36" s="59">
        <v>19</v>
      </c>
      <c r="K36" s="84">
        <v>85</v>
      </c>
      <c r="L36" s="85">
        <v>11</v>
      </c>
      <c r="M36" s="125">
        <f>+L36/I36</f>
        <v>5.5</v>
      </c>
      <c r="N36" s="126">
        <f>+K36/L36</f>
        <v>7.7272727272727275</v>
      </c>
      <c r="O36" s="63">
        <v>1668055.07</v>
      </c>
      <c r="P36" s="64">
        <v>178945</v>
      </c>
      <c r="Q36" s="96">
        <f t="shared" si="0"/>
        <v>9.321607588923971</v>
      </c>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c r="AO36" s="114"/>
      <c r="AP36" s="114"/>
      <c r="AQ36" s="114"/>
      <c r="AR36" s="114"/>
      <c r="AS36" s="114"/>
      <c r="AT36" s="114"/>
      <c r="AU36" s="114"/>
      <c r="AV36" s="114"/>
      <c r="AW36" s="114"/>
      <c r="AX36" s="114"/>
      <c r="AY36" s="114"/>
      <c r="AZ36" s="114"/>
      <c r="BA36" s="114"/>
      <c r="BB36" s="114"/>
      <c r="BC36" s="114"/>
      <c r="BD36" s="114"/>
      <c r="BE36" s="114"/>
      <c r="BF36" s="114"/>
      <c r="BG36" s="114"/>
      <c r="BH36" s="114"/>
      <c r="BI36" s="114"/>
      <c r="BJ36" s="114"/>
      <c r="BK36" s="114"/>
      <c r="BL36" s="114"/>
      <c r="BM36" s="114"/>
      <c r="BN36" s="114"/>
      <c r="BO36" s="114"/>
      <c r="BP36" s="114"/>
      <c r="BQ36" s="114"/>
      <c r="BR36" s="114"/>
      <c r="BS36" s="114"/>
      <c r="BT36" s="114"/>
      <c r="BU36" s="114"/>
      <c r="BV36" s="114"/>
      <c r="BW36" s="114"/>
      <c r="BX36" s="114"/>
      <c r="BY36" s="114"/>
      <c r="BZ36" s="114"/>
      <c r="CA36" s="114"/>
      <c r="CB36" s="114"/>
      <c r="CC36" s="114"/>
      <c r="CD36" s="114"/>
      <c r="CE36" s="114"/>
      <c r="CF36" s="114"/>
      <c r="CG36" s="114"/>
      <c r="CH36" s="114"/>
      <c r="CI36" s="114"/>
      <c r="CJ36" s="114"/>
      <c r="CK36" s="114"/>
      <c r="CL36" s="114"/>
      <c r="CM36" s="114"/>
    </row>
    <row r="37" spans="1:91" s="127" customFormat="1" ht="11.25">
      <c r="A37" s="103">
        <v>32</v>
      </c>
      <c r="B37" s="58"/>
      <c r="C37" s="90" t="s">
        <v>60</v>
      </c>
      <c r="D37" s="18" t="s">
        <v>140</v>
      </c>
      <c r="E37" s="62" t="s">
        <v>60</v>
      </c>
      <c r="F37" s="81">
        <v>41929</v>
      </c>
      <c r="G37" s="46" t="s">
        <v>16</v>
      </c>
      <c r="H37" s="41">
        <v>27</v>
      </c>
      <c r="I37" s="124">
        <v>2</v>
      </c>
      <c r="J37" s="59">
        <v>9</v>
      </c>
      <c r="K37" s="84">
        <v>1338</v>
      </c>
      <c r="L37" s="85">
        <v>268</v>
      </c>
      <c r="M37" s="125">
        <f>+L37/I37</f>
        <v>134</v>
      </c>
      <c r="N37" s="126">
        <f>+K37/L37</f>
        <v>4.992537313432836</v>
      </c>
      <c r="O37" s="63">
        <v>66021.9</v>
      </c>
      <c r="P37" s="64">
        <v>8690</v>
      </c>
      <c r="Q37" s="96">
        <f t="shared" si="0"/>
        <v>7.597456846950517</v>
      </c>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c r="AO37" s="114"/>
      <c r="AP37" s="114"/>
      <c r="AQ37" s="114"/>
      <c r="AR37" s="114"/>
      <c r="AS37" s="114"/>
      <c r="AT37" s="114"/>
      <c r="AU37" s="114"/>
      <c r="AV37" s="114"/>
      <c r="AW37" s="114"/>
      <c r="AX37" s="114"/>
      <c r="AY37" s="114"/>
      <c r="AZ37" s="114"/>
      <c r="BA37" s="114"/>
      <c r="BB37" s="114"/>
      <c r="BC37" s="114"/>
      <c r="BD37" s="114"/>
      <c r="BE37" s="114"/>
      <c r="BF37" s="114"/>
      <c r="BG37" s="114"/>
      <c r="BH37" s="114"/>
      <c r="BI37" s="114"/>
      <c r="BJ37" s="114"/>
      <c r="BK37" s="114"/>
      <c r="BL37" s="114"/>
      <c r="BM37" s="114"/>
      <c r="BN37" s="114"/>
      <c r="BO37" s="114"/>
      <c r="BP37" s="114"/>
      <c r="BQ37" s="114"/>
      <c r="BR37" s="114"/>
      <c r="BS37" s="114"/>
      <c r="BT37" s="114"/>
      <c r="BU37" s="114"/>
      <c r="BV37" s="114"/>
      <c r="BW37" s="114"/>
      <c r="BX37" s="114"/>
      <c r="BY37" s="114"/>
      <c r="BZ37" s="114"/>
      <c r="CA37" s="114"/>
      <c r="CB37" s="114"/>
      <c r="CC37" s="114"/>
      <c r="CD37" s="114"/>
      <c r="CE37" s="114"/>
      <c r="CF37" s="114"/>
      <c r="CG37" s="114"/>
      <c r="CH37" s="114"/>
      <c r="CI37" s="114"/>
      <c r="CJ37" s="114"/>
      <c r="CK37" s="114"/>
      <c r="CL37" s="114"/>
      <c r="CM37" s="114"/>
    </row>
    <row r="38" spans="1:91" s="127" customFormat="1" ht="11.25">
      <c r="A38" s="103">
        <v>33</v>
      </c>
      <c r="B38" s="163"/>
      <c r="C38" s="90" t="s">
        <v>60</v>
      </c>
      <c r="D38" s="18" t="s">
        <v>140</v>
      </c>
      <c r="E38" s="62" t="s">
        <v>60</v>
      </c>
      <c r="F38" s="81">
        <v>41929</v>
      </c>
      <c r="G38" s="46" t="s">
        <v>16</v>
      </c>
      <c r="H38" s="41">
        <v>27</v>
      </c>
      <c r="I38" s="124">
        <v>1</v>
      </c>
      <c r="J38" s="59">
        <v>13</v>
      </c>
      <c r="K38" s="86">
        <v>1280</v>
      </c>
      <c r="L38" s="87">
        <v>160</v>
      </c>
      <c r="M38" s="97">
        <f>L38/I38</f>
        <v>160</v>
      </c>
      <c r="N38" s="98">
        <f>K38/L38</f>
        <v>8</v>
      </c>
      <c r="O38" s="54">
        <v>67859.4</v>
      </c>
      <c r="P38" s="55">
        <v>8899</v>
      </c>
      <c r="Q38" s="96">
        <f t="shared" si="0"/>
        <v>7.625508484099337</v>
      </c>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c r="AO38" s="114"/>
      <c r="AP38" s="114"/>
      <c r="AQ38" s="114"/>
      <c r="AR38" s="114"/>
      <c r="AS38" s="114"/>
      <c r="AT38" s="114"/>
      <c r="AU38" s="114"/>
      <c r="AV38" s="114"/>
      <c r="AW38" s="114"/>
      <c r="AX38" s="114"/>
      <c r="AY38" s="114"/>
      <c r="AZ38" s="114"/>
      <c r="BA38" s="114"/>
      <c r="BB38" s="114"/>
      <c r="BC38" s="114"/>
      <c r="BD38" s="114"/>
      <c r="BE38" s="114"/>
      <c r="BF38" s="114"/>
      <c r="BG38" s="114"/>
      <c r="BH38" s="114"/>
      <c r="BI38" s="114"/>
      <c r="BJ38" s="114"/>
      <c r="BK38" s="114"/>
      <c r="BL38" s="114"/>
      <c r="BM38" s="114"/>
      <c r="BN38" s="114"/>
      <c r="BO38" s="114"/>
      <c r="BP38" s="114"/>
      <c r="BQ38" s="114"/>
      <c r="BR38" s="114"/>
      <c r="BS38" s="114"/>
      <c r="BT38" s="114"/>
      <c r="BU38" s="114"/>
      <c r="BV38" s="114"/>
      <c r="BW38" s="114"/>
      <c r="BX38" s="114"/>
      <c r="BY38" s="114"/>
      <c r="BZ38" s="114"/>
      <c r="CA38" s="114"/>
      <c r="CB38" s="114"/>
      <c r="CC38" s="114"/>
      <c r="CD38" s="114"/>
      <c r="CE38" s="114"/>
      <c r="CF38" s="114"/>
      <c r="CG38" s="114"/>
      <c r="CH38" s="114"/>
      <c r="CI38" s="114"/>
      <c r="CJ38" s="114"/>
      <c r="CK38" s="114"/>
      <c r="CL38" s="114"/>
      <c r="CM38" s="114"/>
    </row>
    <row r="39" spans="1:91" s="127" customFormat="1" ht="11.25">
      <c r="A39" s="103">
        <v>34</v>
      </c>
      <c r="B39" s="163"/>
      <c r="C39" s="90" t="s">
        <v>60</v>
      </c>
      <c r="D39" s="18" t="s">
        <v>140</v>
      </c>
      <c r="E39" s="62" t="s">
        <v>60</v>
      </c>
      <c r="F39" s="81">
        <v>41929</v>
      </c>
      <c r="G39" s="46" t="s">
        <v>16</v>
      </c>
      <c r="H39" s="41">
        <v>27</v>
      </c>
      <c r="I39" s="124">
        <v>1</v>
      </c>
      <c r="J39" s="59">
        <v>12</v>
      </c>
      <c r="K39" s="86">
        <v>320</v>
      </c>
      <c r="L39" s="87">
        <v>28</v>
      </c>
      <c r="M39" s="97">
        <f>L39/I39</f>
        <v>28</v>
      </c>
      <c r="N39" s="98">
        <f>K39/L39</f>
        <v>11.428571428571429</v>
      </c>
      <c r="O39" s="54">
        <v>66579.4</v>
      </c>
      <c r="P39" s="55">
        <v>8739</v>
      </c>
      <c r="Q39" s="96">
        <f t="shared" si="0"/>
        <v>7.618652019681885</v>
      </c>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c r="AO39" s="114"/>
      <c r="AP39" s="114"/>
      <c r="AQ39" s="114"/>
      <c r="AR39" s="114"/>
      <c r="AS39" s="114"/>
      <c r="AT39" s="114"/>
      <c r="AU39" s="114"/>
      <c r="AV39" s="114"/>
      <c r="AW39" s="114"/>
      <c r="AX39" s="114"/>
      <c r="AY39" s="114"/>
      <c r="AZ39" s="114"/>
      <c r="BA39" s="114"/>
      <c r="BB39" s="114"/>
      <c r="BC39" s="114"/>
      <c r="BD39" s="114"/>
      <c r="BE39" s="114"/>
      <c r="BF39" s="114"/>
      <c r="BG39" s="114"/>
      <c r="BH39" s="114"/>
      <c r="BI39" s="114"/>
      <c r="BJ39" s="114"/>
      <c r="BK39" s="114"/>
      <c r="BL39" s="114"/>
      <c r="BM39" s="114"/>
      <c r="BN39" s="114"/>
      <c r="BO39" s="114"/>
      <c r="BP39" s="114"/>
      <c r="BQ39" s="114"/>
      <c r="BR39" s="114"/>
      <c r="BS39" s="114"/>
      <c r="BT39" s="114"/>
      <c r="BU39" s="114"/>
      <c r="BV39" s="114"/>
      <c r="BW39" s="114"/>
      <c r="BX39" s="114"/>
      <c r="BY39" s="114"/>
      <c r="BZ39" s="114"/>
      <c r="CA39" s="114"/>
      <c r="CB39" s="114"/>
      <c r="CC39" s="114"/>
      <c r="CD39" s="114"/>
      <c r="CE39" s="114"/>
      <c r="CF39" s="114"/>
      <c r="CG39" s="114"/>
      <c r="CH39" s="114"/>
      <c r="CI39" s="114"/>
      <c r="CJ39" s="114"/>
      <c r="CK39" s="114"/>
      <c r="CL39" s="114"/>
      <c r="CM39" s="114"/>
    </row>
    <row r="40" spans="1:91" s="127" customFormat="1" ht="11.25">
      <c r="A40" s="103">
        <v>35</v>
      </c>
      <c r="B40" s="163"/>
      <c r="C40" s="90" t="s">
        <v>60</v>
      </c>
      <c r="D40" s="18" t="s">
        <v>140</v>
      </c>
      <c r="E40" s="62" t="s">
        <v>60</v>
      </c>
      <c r="F40" s="81">
        <v>41929</v>
      </c>
      <c r="G40" s="46" t="s">
        <v>16</v>
      </c>
      <c r="H40" s="41">
        <v>27</v>
      </c>
      <c r="I40" s="124">
        <v>1</v>
      </c>
      <c r="J40" s="59">
        <v>10</v>
      </c>
      <c r="K40" s="86">
        <v>175</v>
      </c>
      <c r="L40" s="87">
        <v>16</v>
      </c>
      <c r="M40" s="97">
        <f>L40/I40</f>
        <v>16</v>
      </c>
      <c r="N40" s="98">
        <f>K40/L40</f>
        <v>10.9375</v>
      </c>
      <c r="O40" s="54">
        <v>66196.9</v>
      </c>
      <c r="P40" s="55">
        <v>8706</v>
      </c>
      <c r="Q40" s="96">
        <f t="shared" si="0"/>
        <v>7.603595221686192</v>
      </c>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c r="AO40" s="114"/>
      <c r="AP40" s="114"/>
      <c r="AQ40" s="114"/>
      <c r="AR40" s="114"/>
      <c r="AS40" s="114"/>
      <c r="AT40" s="114"/>
      <c r="AU40" s="114"/>
      <c r="AV40" s="114"/>
      <c r="AW40" s="114"/>
      <c r="AX40" s="114"/>
      <c r="AY40" s="114"/>
      <c r="AZ40" s="114"/>
      <c r="BA40" s="114"/>
      <c r="BB40" s="114"/>
      <c r="BC40" s="114"/>
      <c r="BD40" s="114"/>
      <c r="BE40" s="114"/>
      <c r="BF40" s="114"/>
      <c r="BG40" s="114"/>
      <c r="BH40" s="114"/>
      <c r="BI40" s="114"/>
      <c r="BJ40" s="114"/>
      <c r="BK40" s="114"/>
      <c r="BL40" s="114"/>
      <c r="BM40" s="114"/>
      <c r="BN40" s="114"/>
      <c r="BO40" s="114"/>
      <c r="BP40" s="114"/>
      <c r="BQ40" s="114"/>
      <c r="BR40" s="114"/>
      <c r="BS40" s="114"/>
      <c r="BT40" s="114"/>
      <c r="BU40" s="114"/>
      <c r="BV40" s="114"/>
      <c r="BW40" s="114"/>
      <c r="BX40" s="114"/>
      <c r="BY40" s="114"/>
      <c r="BZ40" s="114"/>
      <c r="CA40" s="114"/>
      <c r="CB40" s="114"/>
      <c r="CC40" s="114"/>
      <c r="CD40" s="114"/>
      <c r="CE40" s="114"/>
      <c r="CF40" s="114"/>
      <c r="CG40" s="114"/>
      <c r="CH40" s="114"/>
      <c r="CI40" s="114"/>
      <c r="CJ40" s="114"/>
      <c r="CK40" s="114"/>
      <c r="CL40" s="114"/>
      <c r="CM40" s="114"/>
    </row>
    <row r="41" spans="1:91" s="127" customFormat="1" ht="11.25">
      <c r="A41" s="103">
        <v>36</v>
      </c>
      <c r="B41" s="163"/>
      <c r="C41" s="90" t="s">
        <v>60</v>
      </c>
      <c r="D41" s="18" t="s">
        <v>140</v>
      </c>
      <c r="E41" s="62" t="s">
        <v>60</v>
      </c>
      <c r="F41" s="81">
        <v>41929</v>
      </c>
      <c r="G41" s="46" t="s">
        <v>16</v>
      </c>
      <c r="H41" s="41">
        <v>27</v>
      </c>
      <c r="I41" s="124">
        <v>1</v>
      </c>
      <c r="J41" s="124">
        <v>1</v>
      </c>
      <c r="K41" s="84">
        <v>62.5</v>
      </c>
      <c r="L41" s="85">
        <v>5</v>
      </c>
      <c r="M41" s="201">
        <f>L41/I41</f>
        <v>5</v>
      </c>
      <c r="N41" s="202">
        <f>K41/L41</f>
        <v>12.5</v>
      </c>
      <c r="O41" s="63">
        <v>66259.4</v>
      </c>
      <c r="P41" s="64">
        <v>8711</v>
      </c>
      <c r="Q41" s="96">
        <f t="shared" si="0"/>
        <v>7.606405693950177</v>
      </c>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c r="AO41" s="114"/>
      <c r="AP41" s="114"/>
      <c r="AQ41" s="114"/>
      <c r="AR41" s="114"/>
      <c r="AS41" s="114"/>
      <c r="AT41" s="114"/>
      <c r="AU41" s="114"/>
      <c r="AV41" s="114"/>
      <c r="AW41" s="114"/>
      <c r="AX41" s="114"/>
      <c r="AY41" s="114"/>
      <c r="AZ41" s="114"/>
      <c r="BA41" s="114"/>
      <c r="BB41" s="114"/>
      <c r="BC41" s="114"/>
      <c r="BD41" s="114"/>
      <c r="BE41" s="114"/>
      <c r="BF41" s="114"/>
      <c r="BG41" s="114"/>
      <c r="BH41" s="114"/>
      <c r="BI41" s="114"/>
      <c r="BJ41" s="114"/>
      <c r="BK41" s="114"/>
      <c r="BL41" s="114"/>
      <c r="BM41" s="114"/>
      <c r="BN41" s="114"/>
      <c r="BO41" s="114"/>
      <c r="BP41" s="114"/>
      <c r="BQ41" s="114"/>
      <c r="BR41" s="114"/>
      <c r="BS41" s="114"/>
      <c r="BT41" s="114"/>
      <c r="BU41" s="114"/>
      <c r="BV41" s="114"/>
      <c r="BW41" s="114"/>
      <c r="BX41" s="114"/>
      <c r="BY41" s="114"/>
      <c r="BZ41" s="114"/>
      <c r="CA41" s="114"/>
      <c r="CB41" s="114"/>
      <c r="CC41" s="114"/>
      <c r="CD41" s="114"/>
      <c r="CE41" s="114"/>
      <c r="CF41" s="114"/>
      <c r="CG41" s="114"/>
      <c r="CH41" s="114"/>
      <c r="CI41" s="114"/>
      <c r="CJ41" s="114"/>
      <c r="CK41" s="114"/>
      <c r="CL41" s="114"/>
      <c r="CM41" s="114"/>
    </row>
    <row r="42" spans="1:91" s="127" customFormat="1" ht="11.25">
      <c r="A42" s="103">
        <v>37</v>
      </c>
      <c r="B42" s="58"/>
      <c r="C42" s="90" t="s">
        <v>62</v>
      </c>
      <c r="D42" s="18" t="s">
        <v>140</v>
      </c>
      <c r="E42" s="62" t="s">
        <v>62</v>
      </c>
      <c r="F42" s="81">
        <v>41936</v>
      </c>
      <c r="G42" s="46" t="s">
        <v>20</v>
      </c>
      <c r="H42" s="41">
        <v>259</v>
      </c>
      <c r="I42" s="124">
        <v>4</v>
      </c>
      <c r="J42" s="59">
        <v>11</v>
      </c>
      <c r="K42" s="86">
        <v>7764</v>
      </c>
      <c r="L42" s="87">
        <v>1531</v>
      </c>
      <c r="M42" s="125">
        <f>+L42/I42</f>
        <v>382.75</v>
      </c>
      <c r="N42" s="126">
        <f>+K42/L42</f>
        <v>5.0711952971913785</v>
      </c>
      <c r="O42" s="54">
        <v>12611229.67</v>
      </c>
      <c r="P42" s="55">
        <v>1583930</v>
      </c>
      <c r="Q42" s="96">
        <f t="shared" si="0"/>
        <v>7.961986748151749</v>
      </c>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c r="AO42" s="114"/>
      <c r="AP42" s="114"/>
      <c r="AQ42" s="114"/>
      <c r="AR42" s="114"/>
      <c r="AS42" s="114"/>
      <c r="AT42" s="114"/>
      <c r="AU42" s="114"/>
      <c r="AV42" s="114"/>
      <c r="AW42" s="114"/>
      <c r="AX42" s="114"/>
      <c r="AY42" s="114"/>
      <c r="AZ42" s="114"/>
      <c r="BA42" s="114"/>
      <c r="BB42" s="114"/>
      <c r="BC42" s="114"/>
      <c r="BD42" s="114"/>
      <c r="BE42" s="114"/>
      <c r="BF42" s="114"/>
      <c r="BG42" s="114"/>
      <c r="BH42" s="114"/>
      <c r="BI42" s="114"/>
      <c r="BJ42" s="114"/>
      <c r="BK42" s="114"/>
      <c r="BL42" s="114"/>
      <c r="BM42" s="114"/>
      <c r="BN42" s="114"/>
      <c r="BO42" s="114"/>
      <c r="BP42" s="114"/>
      <c r="BQ42" s="114"/>
      <c r="BR42" s="114"/>
      <c r="BS42" s="114"/>
      <c r="BT42" s="114"/>
      <c r="BU42" s="114"/>
      <c r="BV42" s="114"/>
      <c r="BW42" s="114"/>
      <c r="BX42" s="114"/>
      <c r="BY42" s="114"/>
      <c r="BZ42" s="114"/>
      <c r="CA42" s="114"/>
      <c r="CB42" s="114"/>
      <c r="CC42" s="114"/>
      <c r="CD42" s="114"/>
      <c r="CE42" s="114"/>
      <c r="CF42" s="114"/>
      <c r="CG42" s="114"/>
      <c r="CH42" s="114"/>
      <c r="CI42" s="114"/>
      <c r="CJ42" s="114"/>
      <c r="CK42" s="114"/>
      <c r="CL42" s="114"/>
      <c r="CM42" s="114"/>
    </row>
    <row r="43" spans="1:91" s="127" customFormat="1" ht="11.25">
      <c r="A43" s="103">
        <v>38</v>
      </c>
      <c r="B43" s="163"/>
      <c r="C43" s="90" t="s">
        <v>62</v>
      </c>
      <c r="D43" s="18" t="s">
        <v>140</v>
      </c>
      <c r="E43" s="62" t="s">
        <v>62</v>
      </c>
      <c r="F43" s="81">
        <v>41936</v>
      </c>
      <c r="G43" s="46" t="s">
        <v>20</v>
      </c>
      <c r="H43" s="41">
        <v>259</v>
      </c>
      <c r="I43" s="124">
        <v>7</v>
      </c>
      <c r="J43" s="59">
        <v>12</v>
      </c>
      <c r="K43" s="86">
        <v>7434</v>
      </c>
      <c r="L43" s="87">
        <v>1200</v>
      </c>
      <c r="M43" s="97">
        <f aca="true" t="shared" si="3" ref="M43:M50">L43/I43</f>
        <v>171.42857142857142</v>
      </c>
      <c r="N43" s="98">
        <f aca="true" t="shared" si="4" ref="N43:N50">K43/L43</f>
        <v>6.195</v>
      </c>
      <c r="O43" s="54">
        <v>12618663.67</v>
      </c>
      <c r="P43" s="55">
        <v>1585130</v>
      </c>
      <c r="Q43" s="96">
        <f t="shared" si="0"/>
        <v>7.960649076101014</v>
      </c>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c r="BI43" s="114"/>
      <c r="BJ43" s="114"/>
      <c r="BK43" s="114"/>
      <c r="BL43" s="114"/>
      <c r="BM43" s="114"/>
      <c r="BN43" s="114"/>
      <c r="BO43" s="114"/>
      <c r="BP43" s="114"/>
      <c r="BQ43" s="114"/>
      <c r="BR43" s="114"/>
      <c r="BS43" s="114"/>
      <c r="BT43" s="114"/>
      <c r="BU43" s="114"/>
      <c r="BV43" s="114"/>
      <c r="BW43" s="114"/>
      <c r="BX43" s="114"/>
      <c r="BY43" s="114"/>
      <c r="BZ43" s="114"/>
      <c r="CA43" s="114"/>
      <c r="CB43" s="114"/>
      <c r="CC43" s="114"/>
      <c r="CD43" s="114"/>
      <c r="CE43" s="114"/>
      <c r="CF43" s="114"/>
      <c r="CG43" s="114"/>
      <c r="CH43" s="114"/>
      <c r="CI43" s="114"/>
      <c r="CJ43" s="114"/>
      <c r="CK43" s="114"/>
      <c r="CL43" s="114"/>
      <c r="CM43" s="114"/>
    </row>
    <row r="44" spans="1:91" s="127" customFormat="1" ht="11.25">
      <c r="A44" s="103">
        <v>39</v>
      </c>
      <c r="B44" s="163"/>
      <c r="C44" s="90" t="s">
        <v>62</v>
      </c>
      <c r="D44" s="18" t="s">
        <v>140</v>
      </c>
      <c r="E44" s="62" t="s">
        <v>62</v>
      </c>
      <c r="F44" s="81">
        <v>41936</v>
      </c>
      <c r="G44" s="46" t="s">
        <v>20</v>
      </c>
      <c r="H44" s="41">
        <v>259</v>
      </c>
      <c r="I44" s="124">
        <v>1</v>
      </c>
      <c r="J44" s="59">
        <v>15</v>
      </c>
      <c r="K44" s="84">
        <v>2846</v>
      </c>
      <c r="L44" s="87">
        <v>352</v>
      </c>
      <c r="M44" s="97">
        <f t="shared" si="3"/>
        <v>352</v>
      </c>
      <c r="N44" s="98">
        <f t="shared" si="4"/>
        <v>8.085227272727273</v>
      </c>
      <c r="O44" s="54">
        <v>12621682.67</v>
      </c>
      <c r="P44" s="55">
        <v>1585505</v>
      </c>
      <c r="Q44" s="96">
        <f t="shared" si="0"/>
        <v>7.960670366854725</v>
      </c>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c r="AO44" s="114"/>
      <c r="AP44" s="114"/>
      <c r="AQ44" s="114"/>
      <c r="AR44" s="114"/>
      <c r="AS44" s="114"/>
      <c r="AT44" s="114"/>
      <c r="AU44" s="114"/>
      <c r="AV44" s="114"/>
      <c r="AW44" s="114"/>
      <c r="AX44" s="114"/>
      <c r="AY44" s="114"/>
      <c r="AZ44" s="114"/>
      <c r="BA44" s="114"/>
      <c r="BB44" s="114"/>
      <c r="BC44" s="114"/>
      <c r="BD44" s="114"/>
      <c r="BE44" s="114"/>
      <c r="BF44" s="114"/>
      <c r="BG44" s="114"/>
      <c r="BH44" s="114"/>
      <c r="BI44" s="114"/>
      <c r="BJ44" s="114"/>
      <c r="BK44" s="114"/>
      <c r="BL44" s="114"/>
      <c r="BM44" s="114"/>
      <c r="BN44" s="114"/>
      <c r="BO44" s="114"/>
      <c r="BP44" s="114"/>
      <c r="BQ44" s="114"/>
      <c r="BR44" s="114"/>
      <c r="BS44" s="114"/>
      <c r="BT44" s="114"/>
      <c r="BU44" s="114"/>
      <c r="BV44" s="114"/>
      <c r="BW44" s="114"/>
      <c r="BX44" s="114"/>
      <c r="BY44" s="114"/>
      <c r="BZ44" s="114"/>
      <c r="CA44" s="114"/>
      <c r="CB44" s="114"/>
      <c r="CC44" s="114"/>
      <c r="CD44" s="114"/>
      <c r="CE44" s="114"/>
      <c r="CF44" s="114"/>
      <c r="CG44" s="114"/>
      <c r="CH44" s="114"/>
      <c r="CI44" s="114"/>
      <c r="CJ44" s="114"/>
      <c r="CK44" s="114"/>
      <c r="CL44" s="114"/>
      <c r="CM44" s="114"/>
    </row>
    <row r="45" spans="1:91" s="127" customFormat="1" ht="11.25">
      <c r="A45" s="103">
        <v>40</v>
      </c>
      <c r="B45" s="163"/>
      <c r="C45" s="90" t="s">
        <v>62</v>
      </c>
      <c r="D45" s="18" t="s">
        <v>140</v>
      </c>
      <c r="E45" s="62" t="s">
        <v>62</v>
      </c>
      <c r="F45" s="81">
        <v>41936</v>
      </c>
      <c r="G45" s="46" t="s">
        <v>20</v>
      </c>
      <c r="H45" s="41">
        <v>259</v>
      </c>
      <c r="I45" s="124">
        <v>1</v>
      </c>
      <c r="J45" s="59">
        <v>16</v>
      </c>
      <c r="K45" s="86">
        <v>720</v>
      </c>
      <c r="L45" s="87">
        <v>120</v>
      </c>
      <c r="M45" s="97">
        <f t="shared" si="3"/>
        <v>120</v>
      </c>
      <c r="N45" s="98">
        <f t="shared" si="4"/>
        <v>6</v>
      </c>
      <c r="O45" s="54">
        <v>12622421.67</v>
      </c>
      <c r="P45" s="55">
        <v>1585625</v>
      </c>
      <c r="Q45" s="96">
        <f t="shared" si="0"/>
        <v>7.9605339661016945</v>
      </c>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c r="AO45" s="114"/>
      <c r="AP45" s="114"/>
      <c r="AQ45" s="114"/>
      <c r="AR45" s="114"/>
      <c r="AS45" s="114"/>
      <c r="AT45" s="114"/>
      <c r="AU45" s="114"/>
      <c r="AV45" s="114"/>
      <c r="AW45" s="114"/>
      <c r="AX45" s="114"/>
      <c r="AY45" s="114"/>
      <c r="AZ45" s="114"/>
      <c r="BA45" s="114"/>
      <c r="BB45" s="114"/>
      <c r="BC45" s="114"/>
      <c r="BD45" s="114"/>
      <c r="BE45" s="114"/>
      <c r="BF45" s="114"/>
      <c r="BG45" s="114"/>
      <c r="BH45" s="114"/>
      <c r="BI45" s="114"/>
      <c r="BJ45" s="114"/>
      <c r="BK45" s="114"/>
      <c r="BL45" s="114"/>
      <c r="BM45" s="114"/>
      <c r="BN45" s="114"/>
      <c r="BO45" s="114"/>
      <c r="BP45" s="114"/>
      <c r="BQ45" s="114"/>
      <c r="BR45" s="114"/>
      <c r="BS45" s="114"/>
      <c r="BT45" s="114"/>
      <c r="BU45" s="114"/>
      <c r="BV45" s="114"/>
      <c r="BW45" s="114"/>
      <c r="BX45" s="114"/>
      <c r="BY45" s="114"/>
      <c r="BZ45" s="114"/>
      <c r="CA45" s="114"/>
      <c r="CB45" s="114"/>
      <c r="CC45" s="114"/>
      <c r="CD45" s="114"/>
      <c r="CE45" s="114"/>
      <c r="CF45" s="114"/>
      <c r="CG45" s="114"/>
      <c r="CH45" s="114"/>
      <c r="CI45" s="114"/>
      <c r="CJ45" s="114"/>
      <c r="CK45" s="114"/>
      <c r="CL45" s="114"/>
      <c r="CM45" s="114"/>
    </row>
    <row r="46" spans="1:91" s="127" customFormat="1" ht="11.25">
      <c r="A46" s="103">
        <v>41</v>
      </c>
      <c r="B46" s="163"/>
      <c r="C46" s="90" t="s">
        <v>62</v>
      </c>
      <c r="D46" s="18" t="s">
        <v>140</v>
      </c>
      <c r="E46" s="62" t="s">
        <v>62</v>
      </c>
      <c r="F46" s="81">
        <v>41936</v>
      </c>
      <c r="G46" s="46" t="s">
        <v>20</v>
      </c>
      <c r="H46" s="41">
        <v>259</v>
      </c>
      <c r="I46" s="124">
        <v>1</v>
      </c>
      <c r="J46" s="59">
        <v>18</v>
      </c>
      <c r="K46" s="84">
        <v>161</v>
      </c>
      <c r="L46" s="87">
        <v>21</v>
      </c>
      <c r="M46" s="97">
        <f t="shared" si="3"/>
        <v>21</v>
      </c>
      <c r="N46" s="98">
        <f t="shared" si="4"/>
        <v>7.666666666666667</v>
      </c>
      <c r="O46" s="54">
        <v>12618836.67</v>
      </c>
      <c r="P46" s="55">
        <v>1585153</v>
      </c>
      <c r="Q46" s="96">
        <f t="shared" si="0"/>
        <v>7.960642707675537</v>
      </c>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c r="AO46" s="114"/>
      <c r="AP46" s="114"/>
      <c r="AQ46" s="114"/>
      <c r="AR46" s="114"/>
      <c r="AS46" s="114"/>
      <c r="AT46" s="114"/>
      <c r="AU46" s="114"/>
      <c r="AV46" s="114"/>
      <c r="AW46" s="114"/>
      <c r="AX46" s="114"/>
      <c r="AY46" s="114"/>
      <c r="AZ46" s="114"/>
      <c r="BA46" s="114"/>
      <c r="BB46" s="114"/>
      <c r="BC46" s="114"/>
      <c r="BD46" s="114"/>
      <c r="BE46" s="114"/>
      <c r="BF46" s="114"/>
      <c r="BG46" s="114"/>
      <c r="BH46" s="114"/>
      <c r="BI46" s="114"/>
      <c r="BJ46" s="114"/>
      <c r="BK46" s="114"/>
      <c r="BL46" s="114"/>
      <c r="BM46" s="114"/>
      <c r="BN46" s="114"/>
      <c r="BO46" s="114"/>
      <c r="BP46" s="114"/>
      <c r="BQ46" s="114"/>
      <c r="BR46" s="114"/>
      <c r="BS46" s="114"/>
      <c r="BT46" s="114"/>
      <c r="BU46" s="114"/>
      <c r="BV46" s="114"/>
      <c r="BW46" s="114"/>
      <c r="BX46" s="114"/>
      <c r="BY46" s="114"/>
      <c r="BZ46" s="114"/>
      <c r="CA46" s="114"/>
      <c r="CB46" s="114"/>
      <c r="CC46" s="114"/>
      <c r="CD46" s="114"/>
      <c r="CE46" s="114"/>
      <c r="CF46" s="114"/>
      <c r="CG46" s="114"/>
      <c r="CH46" s="114"/>
      <c r="CI46" s="114"/>
      <c r="CJ46" s="114"/>
      <c r="CK46" s="114"/>
      <c r="CL46" s="114"/>
      <c r="CM46" s="114"/>
    </row>
    <row r="47" spans="1:91" s="127" customFormat="1" ht="11.25">
      <c r="A47" s="103">
        <v>42</v>
      </c>
      <c r="B47" s="163"/>
      <c r="C47" s="90" t="s">
        <v>62</v>
      </c>
      <c r="D47" s="18" t="s">
        <v>140</v>
      </c>
      <c r="E47" s="62" t="s">
        <v>62</v>
      </c>
      <c r="F47" s="81">
        <v>41936</v>
      </c>
      <c r="G47" s="46" t="s">
        <v>20</v>
      </c>
      <c r="H47" s="41">
        <v>259</v>
      </c>
      <c r="I47" s="124">
        <v>1</v>
      </c>
      <c r="J47" s="59">
        <v>12</v>
      </c>
      <c r="K47" s="86">
        <v>12</v>
      </c>
      <c r="L47" s="87">
        <v>2</v>
      </c>
      <c r="M47" s="97">
        <f t="shared" si="3"/>
        <v>2</v>
      </c>
      <c r="N47" s="98">
        <f t="shared" si="4"/>
        <v>6</v>
      </c>
      <c r="O47" s="54">
        <v>12618675.67</v>
      </c>
      <c r="P47" s="55">
        <v>1585132</v>
      </c>
      <c r="Q47" s="96">
        <f t="shared" si="0"/>
        <v>7.960646602301891</v>
      </c>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c r="AO47" s="114"/>
      <c r="AP47" s="114"/>
      <c r="AQ47" s="114"/>
      <c r="AR47" s="114"/>
      <c r="AS47" s="114"/>
      <c r="AT47" s="114"/>
      <c r="AU47" s="114"/>
      <c r="AV47" s="114"/>
      <c r="AW47" s="114"/>
      <c r="AX47" s="114"/>
      <c r="AY47" s="114"/>
      <c r="AZ47" s="114"/>
      <c r="BA47" s="114"/>
      <c r="BB47" s="114"/>
      <c r="BC47" s="114"/>
      <c r="BD47" s="114"/>
      <c r="BE47" s="114"/>
      <c r="BF47" s="114"/>
      <c r="BG47" s="114"/>
      <c r="BH47" s="114"/>
      <c r="BI47" s="114"/>
      <c r="BJ47" s="114"/>
      <c r="BK47" s="114"/>
      <c r="BL47" s="114"/>
      <c r="BM47" s="114"/>
      <c r="BN47" s="114"/>
      <c r="BO47" s="114"/>
      <c r="BP47" s="114"/>
      <c r="BQ47" s="114"/>
      <c r="BR47" s="114"/>
      <c r="BS47" s="114"/>
      <c r="BT47" s="114"/>
      <c r="BU47" s="114"/>
      <c r="BV47" s="114"/>
      <c r="BW47" s="114"/>
      <c r="BX47" s="114"/>
      <c r="BY47" s="114"/>
      <c r="BZ47" s="114"/>
      <c r="CA47" s="114"/>
      <c r="CB47" s="114"/>
      <c r="CC47" s="114"/>
      <c r="CD47" s="114"/>
      <c r="CE47" s="114"/>
      <c r="CF47" s="114"/>
      <c r="CG47" s="114"/>
      <c r="CH47" s="114"/>
      <c r="CI47" s="114"/>
      <c r="CJ47" s="114"/>
      <c r="CK47" s="114"/>
      <c r="CL47" s="114"/>
      <c r="CM47" s="114"/>
    </row>
    <row r="48" spans="1:91" s="127" customFormat="1" ht="11.25">
      <c r="A48" s="103">
        <v>43</v>
      </c>
      <c r="B48" s="163"/>
      <c r="C48" s="90" t="s">
        <v>267</v>
      </c>
      <c r="D48" s="18"/>
      <c r="E48" s="62" t="s">
        <v>268</v>
      </c>
      <c r="F48" s="81">
        <v>41754</v>
      </c>
      <c r="G48" s="46" t="s">
        <v>17</v>
      </c>
      <c r="H48" s="41">
        <v>7</v>
      </c>
      <c r="I48" s="124">
        <v>1</v>
      </c>
      <c r="J48" s="59">
        <v>17</v>
      </c>
      <c r="K48" s="84">
        <v>2013.6</v>
      </c>
      <c r="L48" s="85">
        <v>403</v>
      </c>
      <c r="M48" s="97">
        <f t="shared" si="3"/>
        <v>403</v>
      </c>
      <c r="N48" s="98">
        <f t="shared" si="4"/>
        <v>4.9965260545905705</v>
      </c>
      <c r="O48" s="66">
        <v>98676.79000000001</v>
      </c>
      <c r="P48" s="67">
        <v>9283</v>
      </c>
      <c r="Q48" s="96">
        <f t="shared" si="0"/>
        <v>10.629838414305722</v>
      </c>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c r="AO48" s="114"/>
      <c r="AP48" s="114"/>
      <c r="AQ48" s="114"/>
      <c r="AR48" s="114"/>
      <c r="AS48" s="114"/>
      <c r="AT48" s="114"/>
      <c r="AU48" s="114"/>
      <c r="AV48" s="114"/>
      <c r="AW48" s="114"/>
      <c r="AX48" s="114"/>
      <c r="AY48" s="114"/>
      <c r="AZ48" s="114"/>
      <c r="BA48" s="114"/>
      <c r="BB48" s="114"/>
      <c r="BC48" s="114"/>
      <c r="BD48" s="114"/>
      <c r="BE48" s="114"/>
      <c r="BF48" s="114"/>
      <c r="BG48" s="114"/>
      <c r="BH48" s="114"/>
      <c r="BI48" s="114"/>
      <c r="BJ48" s="114"/>
      <c r="BK48" s="114"/>
      <c r="BL48" s="114"/>
      <c r="BM48" s="114"/>
      <c r="BN48" s="114"/>
      <c r="BO48" s="114"/>
      <c r="BP48" s="114"/>
      <c r="BQ48" s="114"/>
      <c r="BR48" s="114"/>
      <c r="BS48" s="114"/>
      <c r="BT48" s="114"/>
      <c r="BU48" s="114"/>
      <c r="BV48" s="114"/>
      <c r="BW48" s="114"/>
      <c r="BX48" s="114"/>
      <c r="BY48" s="114"/>
      <c r="BZ48" s="114"/>
      <c r="CA48" s="114"/>
      <c r="CB48" s="114"/>
      <c r="CC48" s="114"/>
      <c r="CD48" s="114"/>
      <c r="CE48" s="114"/>
      <c r="CF48" s="114"/>
      <c r="CG48" s="114"/>
      <c r="CH48" s="114"/>
      <c r="CI48" s="114"/>
      <c r="CJ48" s="114"/>
      <c r="CK48" s="114"/>
      <c r="CL48" s="114"/>
      <c r="CM48" s="114"/>
    </row>
    <row r="49" spans="1:91" s="127" customFormat="1" ht="11.25">
      <c r="A49" s="103">
        <v>44</v>
      </c>
      <c r="B49" s="163"/>
      <c r="C49" s="90" t="s">
        <v>269</v>
      </c>
      <c r="D49" s="18"/>
      <c r="E49" s="62" t="s">
        <v>270</v>
      </c>
      <c r="F49" s="81">
        <v>39682</v>
      </c>
      <c r="G49" s="46" t="s">
        <v>19</v>
      </c>
      <c r="H49" s="41">
        <v>60</v>
      </c>
      <c r="I49" s="124">
        <v>1</v>
      </c>
      <c r="J49" s="59">
        <v>39</v>
      </c>
      <c r="K49" s="86">
        <v>360</v>
      </c>
      <c r="L49" s="87">
        <v>72</v>
      </c>
      <c r="M49" s="97">
        <f t="shared" si="3"/>
        <v>72</v>
      </c>
      <c r="N49" s="98">
        <f t="shared" si="4"/>
        <v>5</v>
      </c>
      <c r="O49" s="54">
        <v>234443</v>
      </c>
      <c r="P49" s="55">
        <v>34345</v>
      </c>
      <c r="Q49" s="96">
        <f t="shared" si="0"/>
        <v>6.82611733876838</v>
      </c>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c r="AS49" s="114"/>
      <c r="AT49" s="114"/>
      <c r="AU49" s="114"/>
      <c r="AV49" s="114"/>
      <c r="AW49" s="114"/>
      <c r="AX49" s="114"/>
      <c r="AY49" s="114"/>
      <c r="AZ49" s="114"/>
      <c r="BA49" s="114"/>
      <c r="BB49" s="114"/>
      <c r="BC49" s="114"/>
      <c r="BD49" s="114"/>
      <c r="BE49" s="114"/>
      <c r="BF49" s="114"/>
      <c r="BG49" s="114"/>
      <c r="BH49" s="114"/>
      <c r="BI49" s="114"/>
      <c r="BJ49" s="114"/>
      <c r="BK49" s="114"/>
      <c r="BL49" s="114"/>
      <c r="BM49" s="114"/>
      <c r="BN49" s="114"/>
      <c r="BO49" s="114"/>
      <c r="BP49" s="114"/>
      <c r="BQ49" s="114"/>
      <c r="BR49" s="114"/>
      <c r="BS49" s="114"/>
      <c r="BT49" s="114"/>
      <c r="BU49" s="114"/>
      <c r="BV49" s="114"/>
      <c r="BW49" s="114"/>
      <c r="BX49" s="114"/>
      <c r="BY49" s="114"/>
      <c r="BZ49" s="114"/>
      <c r="CA49" s="114"/>
      <c r="CB49" s="114"/>
      <c r="CC49" s="114"/>
      <c r="CD49" s="114"/>
      <c r="CE49" s="114"/>
      <c r="CF49" s="114"/>
      <c r="CG49" s="114"/>
      <c r="CH49" s="114"/>
      <c r="CI49" s="114"/>
      <c r="CJ49" s="114"/>
      <c r="CK49" s="114"/>
      <c r="CL49" s="114"/>
      <c r="CM49" s="114"/>
    </row>
    <row r="50" spans="1:91" s="127" customFormat="1" ht="11.25">
      <c r="A50" s="103">
        <v>45</v>
      </c>
      <c r="B50" s="163"/>
      <c r="C50" s="90" t="s">
        <v>242</v>
      </c>
      <c r="D50" s="18"/>
      <c r="E50" s="62" t="s">
        <v>243</v>
      </c>
      <c r="F50" s="81">
        <v>41964</v>
      </c>
      <c r="G50" s="46" t="s">
        <v>16</v>
      </c>
      <c r="H50" s="41">
        <v>9</v>
      </c>
      <c r="I50" s="124">
        <v>1</v>
      </c>
      <c r="J50" s="59">
        <v>5</v>
      </c>
      <c r="K50" s="84">
        <v>840</v>
      </c>
      <c r="L50" s="85">
        <v>40</v>
      </c>
      <c r="M50" s="97">
        <f t="shared" si="3"/>
        <v>40</v>
      </c>
      <c r="N50" s="98">
        <f t="shared" si="4"/>
        <v>21</v>
      </c>
      <c r="O50" s="63">
        <v>24570</v>
      </c>
      <c r="P50" s="64">
        <v>1791</v>
      </c>
      <c r="Q50" s="96">
        <f t="shared" si="0"/>
        <v>13.71859296482412</v>
      </c>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c r="AO50" s="114"/>
      <c r="AP50" s="114"/>
      <c r="AQ50" s="114"/>
      <c r="AR50" s="114"/>
      <c r="AS50" s="114"/>
      <c r="AT50" s="114"/>
      <c r="AU50" s="114"/>
      <c r="AV50" s="114"/>
      <c r="AW50" s="114"/>
      <c r="AX50" s="114"/>
      <c r="AY50" s="114"/>
      <c r="AZ50" s="114"/>
      <c r="BA50" s="114"/>
      <c r="BB50" s="114"/>
      <c r="BC50" s="114"/>
      <c r="BD50" s="114"/>
      <c r="BE50" s="114"/>
      <c r="BF50" s="114"/>
      <c r="BG50" s="114"/>
      <c r="BH50" s="114"/>
      <c r="BI50" s="114"/>
      <c r="BJ50" s="114"/>
      <c r="BK50" s="114"/>
      <c r="BL50" s="114"/>
      <c r="BM50" s="114"/>
      <c r="BN50" s="114"/>
      <c r="BO50" s="114"/>
      <c r="BP50" s="114"/>
      <c r="BQ50" s="114"/>
      <c r="BR50" s="114"/>
      <c r="BS50" s="114"/>
      <c r="BT50" s="114"/>
      <c r="BU50" s="114"/>
      <c r="BV50" s="114"/>
      <c r="BW50" s="114"/>
      <c r="BX50" s="114"/>
      <c r="BY50" s="114"/>
      <c r="BZ50" s="114"/>
      <c r="CA50" s="114"/>
      <c r="CB50" s="114"/>
      <c r="CC50" s="114"/>
      <c r="CD50" s="114"/>
      <c r="CE50" s="114"/>
      <c r="CF50" s="114"/>
      <c r="CG50" s="114"/>
      <c r="CH50" s="114"/>
      <c r="CI50" s="114"/>
      <c r="CJ50" s="114"/>
      <c r="CK50" s="114"/>
      <c r="CL50" s="114"/>
      <c r="CM50" s="114"/>
    </row>
    <row r="51" spans="1:91" s="127" customFormat="1" ht="11.25">
      <c r="A51" s="103">
        <v>46</v>
      </c>
      <c r="B51" s="58"/>
      <c r="C51" s="90" t="s">
        <v>91</v>
      </c>
      <c r="D51" s="18" t="s">
        <v>140</v>
      </c>
      <c r="E51" s="62" t="s">
        <v>91</v>
      </c>
      <c r="F51" s="81">
        <v>41978</v>
      </c>
      <c r="G51" s="46" t="s">
        <v>59</v>
      </c>
      <c r="H51" s="41">
        <v>290</v>
      </c>
      <c r="I51" s="124">
        <v>232</v>
      </c>
      <c r="J51" s="59">
        <v>5</v>
      </c>
      <c r="K51" s="84">
        <v>1168977.66</v>
      </c>
      <c r="L51" s="85">
        <v>111021</v>
      </c>
      <c r="M51" s="125">
        <f>+L51/I51</f>
        <v>478.53879310344826</v>
      </c>
      <c r="N51" s="126">
        <f>+K51/L51</f>
        <v>10.529338233307211</v>
      </c>
      <c r="O51" s="63">
        <v>16273870.96</v>
      </c>
      <c r="P51" s="64">
        <v>1572636</v>
      </c>
      <c r="Q51" s="96">
        <f t="shared" si="0"/>
        <v>10.348148560760405</v>
      </c>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c r="AO51" s="114"/>
      <c r="AP51" s="114"/>
      <c r="AQ51" s="114"/>
      <c r="AR51" s="114"/>
      <c r="AS51" s="114"/>
      <c r="AT51" s="114"/>
      <c r="AU51" s="114"/>
      <c r="AV51" s="114"/>
      <c r="AW51" s="114"/>
      <c r="AX51" s="114"/>
      <c r="AY51" s="114"/>
      <c r="AZ51" s="114"/>
      <c r="BA51" s="114"/>
      <c r="BB51" s="114"/>
      <c r="BC51" s="114"/>
      <c r="BD51" s="114"/>
      <c r="BE51" s="114"/>
      <c r="BF51" s="114"/>
      <c r="BG51" s="114"/>
      <c r="BH51" s="114"/>
      <c r="BI51" s="114"/>
      <c r="BJ51" s="114"/>
      <c r="BK51" s="114"/>
      <c r="BL51" s="114"/>
      <c r="BM51" s="114"/>
      <c r="BN51" s="114"/>
      <c r="BO51" s="114"/>
      <c r="BP51" s="114"/>
      <c r="BQ51" s="114"/>
      <c r="BR51" s="114"/>
      <c r="BS51" s="114"/>
      <c r="BT51" s="114"/>
      <c r="BU51" s="114"/>
      <c r="BV51" s="114"/>
      <c r="BW51" s="114"/>
      <c r="BX51" s="114"/>
      <c r="BY51" s="114"/>
      <c r="BZ51" s="114"/>
      <c r="CA51" s="114"/>
      <c r="CB51" s="114"/>
      <c r="CC51" s="114"/>
      <c r="CD51" s="114"/>
      <c r="CE51" s="114"/>
      <c r="CF51" s="114"/>
      <c r="CG51" s="114"/>
      <c r="CH51" s="114"/>
      <c r="CI51" s="114"/>
      <c r="CJ51" s="114"/>
      <c r="CK51" s="114"/>
      <c r="CL51" s="114"/>
      <c r="CM51" s="114"/>
    </row>
    <row r="52" spans="1:91" s="127" customFormat="1" ht="11.25">
      <c r="A52" s="103">
        <v>47</v>
      </c>
      <c r="B52" s="163"/>
      <c r="C52" s="90" t="s">
        <v>91</v>
      </c>
      <c r="D52" s="18" t="s">
        <v>140</v>
      </c>
      <c r="E52" s="62" t="s">
        <v>91</v>
      </c>
      <c r="F52" s="81">
        <v>41978</v>
      </c>
      <c r="G52" s="46" t="s">
        <v>59</v>
      </c>
      <c r="H52" s="41">
        <v>290</v>
      </c>
      <c r="I52" s="124">
        <v>150</v>
      </c>
      <c r="J52" s="59">
        <v>6</v>
      </c>
      <c r="K52" s="84">
        <v>619328.07</v>
      </c>
      <c r="L52" s="85">
        <v>57834</v>
      </c>
      <c r="M52" s="97">
        <f aca="true" t="shared" si="5" ref="M52:M57">L52/I52</f>
        <v>385.56</v>
      </c>
      <c r="N52" s="98">
        <f aca="true" t="shared" si="6" ref="N52:N57">K52/L52</f>
        <v>10.708719265483971</v>
      </c>
      <c r="O52" s="63">
        <v>16898393.03</v>
      </c>
      <c r="P52" s="64">
        <v>1630885</v>
      </c>
      <c r="Q52" s="96">
        <f t="shared" si="0"/>
        <v>10.36148657324091</v>
      </c>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c r="AO52" s="114"/>
      <c r="AP52" s="114"/>
      <c r="AQ52" s="114"/>
      <c r="AR52" s="114"/>
      <c r="AS52" s="114"/>
      <c r="AT52" s="114"/>
      <c r="AU52" s="114"/>
      <c r="AV52" s="114"/>
      <c r="AW52" s="114"/>
      <c r="AX52" s="114"/>
      <c r="AY52" s="114"/>
      <c r="AZ52" s="114"/>
      <c r="BA52" s="114"/>
      <c r="BB52" s="114"/>
      <c r="BC52" s="114"/>
      <c r="BD52" s="114"/>
      <c r="BE52" s="114"/>
      <c r="BF52" s="114"/>
      <c r="BG52" s="114"/>
      <c r="BH52" s="114"/>
      <c r="BI52" s="114"/>
      <c r="BJ52" s="114"/>
      <c r="BK52" s="114"/>
      <c r="BL52" s="114"/>
      <c r="BM52" s="114"/>
      <c r="BN52" s="114"/>
      <c r="BO52" s="114"/>
      <c r="BP52" s="114"/>
      <c r="BQ52" s="114"/>
      <c r="BR52" s="114"/>
      <c r="BS52" s="114"/>
      <c r="BT52" s="114"/>
      <c r="BU52" s="114"/>
      <c r="BV52" s="114"/>
      <c r="BW52" s="114"/>
      <c r="BX52" s="114"/>
      <c r="BY52" s="114"/>
      <c r="BZ52" s="114"/>
      <c r="CA52" s="114"/>
      <c r="CB52" s="114"/>
      <c r="CC52" s="114"/>
      <c r="CD52" s="114"/>
      <c r="CE52" s="114"/>
      <c r="CF52" s="114"/>
      <c r="CG52" s="114"/>
      <c r="CH52" s="114"/>
      <c r="CI52" s="114"/>
      <c r="CJ52" s="114"/>
      <c r="CK52" s="114"/>
      <c r="CL52" s="114"/>
      <c r="CM52" s="114"/>
    </row>
    <row r="53" spans="1:91" s="127" customFormat="1" ht="11.25">
      <c r="A53" s="103">
        <v>48</v>
      </c>
      <c r="B53" s="163"/>
      <c r="C53" s="90" t="s">
        <v>91</v>
      </c>
      <c r="D53" s="18" t="s">
        <v>140</v>
      </c>
      <c r="E53" s="62" t="s">
        <v>91</v>
      </c>
      <c r="F53" s="81">
        <v>41978</v>
      </c>
      <c r="G53" s="46" t="s">
        <v>59</v>
      </c>
      <c r="H53" s="41">
        <v>290</v>
      </c>
      <c r="I53" s="124">
        <v>77</v>
      </c>
      <c r="J53" s="59">
        <v>7</v>
      </c>
      <c r="K53" s="84">
        <v>222053.9</v>
      </c>
      <c r="L53" s="85">
        <v>24220</v>
      </c>
      <c r="M53" s="97">
        <f t="shared" si="5"/>
        <v>314.54545454545456</v>
      </c>
      <c r="N53" s="98">
        <f t="shared" si="6"/>
        <v>9.168203963666391</v>
      </c>
      <c r="O53" s="63">
        <v>17120446.93</v>
      </c>
      <c r="P53" s="64">
        <v>1655105</v>
      </c>
      <c r="Q53" s="96">
        <f t="shared" si="0"/>
        <v>10.344024657045928</v>
      </c>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c r="AO53" s="114"/>
      <c r="AP53" s="114"/>
      <c r="AQ53" s="114"/>
      <c r="AR53" s="114"/>
      <c r="AS53" s="114"/>
      <c r="AT53" s="114"/>
      <c r="AU53" s="114"/>
      <c r="AV53" s="114"/>
      <c r="AW53" s="114"/>
      <c r="AX53" s="114"/>
      <c r="AY53" s="114"/>
      <c r="AZ53" s="114"/>
      <c r="BA53" s="114"/>
      <c r="BB53" s="114"/>
      <c r="BC53" s="114"/>
      <c r="BD53" s="114"/>
      <c r="BE53" s="114"/>
      <c r="BF53" s="114"/>
      <c r="BG53" s="114"/>
      <c r="BH53" s="114"/>
      <c r="BI53" s="114"/>
      <c r="BJ53" s="114"/>
      <c r="BK53" s="114"/>
      <c r="BL53" s="114"/>
      <c r="BM53" s="114"/>
      <c r="BN53" s="114"/>
      <c r="BO53" s="114"/>
      <c r="BP53" s="114"/>
      <c r="BQ53" s="114"/>
      <c r="BR53" s="114"/>
      <c r="BS53" s="114"/>
      <c r="BT53" s="114"/>
      <c r="BU53" s="114"/>
      <c r="BV53" s="114"/>
      <c r="BW53" s="114"/>
      <c r="BX53" s="114"/>
      <c r="BY53" s="114"/>
      <c r="BZ53" s="114"/>
      <c r="CA53" s="114"/>
      <c r="CB53" s="114"/>
      <c r="CC53" s="114"/>
      <c r="CD53" s="114"/>
      <c r="CE53" s="114"/>
      <c r="CF53" s="114"/>
      <c r="CG53" s="114"/>
      <c r="CH53" s="114"/>
      <c r="CI53" s="114"/>
      <c r="CJ53" s="114"/>
      <c r="CK53" s="114"/>
      <c r="CL53" s="114"/>
      <c r="CM53" s="114"/>
    </row>
    <row r="54" spans="1:91" s="127" customFormat="1" ht="11.25">
      <c r="A54" s="103">
        <v>49</v>
      </c>
      <c r="B54" s="163"/>
      <c r="C54" s="90" t="s">
        <v>91</v>
      </c>
      <c r="D54" s="18" t="s">
        <v>140</v>
      </c>
      <c r="E54" s="62" t="s">
        <v>91</v>
      </c>
      <c r="F54" s="81">
        <v>41978</v>
      </c>
      <c r="G54" s="46" t="s">
        <v>59</v>
      </c>
      <c r="H54" s="41">
        <v>290</v>
      </c>
      <c r="I54" s="124">
        <v>29</v>
      </c>
      <c r="J54" s="59">
        <v>8</v>
      </c>
      <c r="K54" s="84">
        <v>52303</v>
      </c>
      <c r="L54" s="85">
        <v>6557</v>
      </c>
      <c r="M54" s="97">
        <f t="shared" si="5"/>
        <v>226.10344827586206</v>
      </c>
      <c r="N54" s="98">
        <f t="shared" si="6"/>
        <v>7.976666158304102</v>
      </c>
      <c r="O54" s="63">
        <v>17172749.93</v>
      </c>
      <c r="P54" s="64">
        <v>1661662</v>
      </c>
      <c r="Q54" s="96">
        <f t="shared" si="0"/>
        <v>10.334682943944076</v>
      </c>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c r="AO54" s="114"/>
      <c r="AP54" s="114"/>
      <c r="AQ54" s="114"/>
      <c r="AR54" s="114"/>
      <c r="AS54" s="114"/>
      <c r="AT54" s="114"/>
      <c r="AU54" s="114"/>
      <c r="AV54" s="114"/>
      <c r="AW54" s="114"/>
      <c r="AX54" s="114"/>
      <c r="AY54" s="114"/>
      <c r="AZ54" s="114"/>
      <c r="BA54" s="114"/>
      <c r="BB54" s="114"/>
      <c r="BC54" s="114"/>
      <c r="BD54" s="114"/>
      <c r="BE54" s="114"/>
      <c r="BF54" s="114"/>
      <c r="BG54" s="114"/>
      <c r="BH54" s="114"/>
      <c r="BI54" s="114"/>
      <c r="BJ54" s="114"/>
      <c r="BK54" s="114"/>
      <c r="BL54" s="114"/>
      <c r="BM54" s="114"/>
      <c r="BN54" s="114"/>
      <c r="BO54" s="114"/>
      <c r="BP54" s="114"/>
      <c r="BQ54" s="114"/>
      <c r="BR54" s="114"/>
      <c r="BS54" s="114"/>
      <c r="BT54" s="114"/>
      <c r="BU54" s="114"/>
      <c r="BV54" s="114"/>
      <c r="BW54" s="114"/>
      <c r="BX54" s="114"/>
      <c r="BY54" s="114"/>
      <c r="BZ54" s="114"/>
      <c r="CA54" s="114"/>
      <c r="CB54" s="114"/>
      <c r="CC54" s="114"/>
      <c r="CD54" s="114"/>
      <c r="CE54" s="114"/>
      <c r="CF54" s="114"/>
      <c r="CG54" s="114"/>
      <c r="CH54" s="114"/>
      <c r="CI54" s="114"/>
      <c r="CJ54" s="114"/>
      <c r="CK54" s="114"/>
      <c r="CL54" s="114"/>
      <c r="CM54" s="114"/>
    </row>
    <row r="55" spans="1:91" s="127" customFormat="1" ht="11.25">
      <c r="A55" s="103">
        <v>50</v>
      </c>
      <c r="B55" s="163"/>
      <c r="C55" s="90" t="s">
        <v>91</v>
      </c>
      <c r="D55" s="18" t="s">
        <v>140</v>
      </c>
      <c r="E55" s="62" t="s">
        <v>91</v>
      </c>
      <c r="F55" s="81">
        <v>41978</v>
      </c>
      <c r="G55" s="46" t="s">
        <v>59</v>
      </c>
      <c r="H55" s="41">
        <v>290</v>
      </c>
      <c r="I55" s="124">
        <v>17</v>
      </c>
      <c r="J55" s="59">
        <v>9</v>
      </c>
      <c r="K55" s="84">
        <v>23738</v>
      </c>
      <c r="L55" s="85">
        <v>2800</v>
      </c>
      <c r="M55" s="97">
        <f t="shared" si="5"/>
        <v>164.7058823529412</v>
      </c>
      <c r="N55" s="98">
        <f t="shared" si="6"/>
        <v>8.477857142857143</v>
      </c>
      <c r="O55" s="63">
        <v>17199203.83</v>
      </c>
      <c r="P55" s="64">
        <v>1664750</v>
      </c>
      <c r="Q55" s="96">
        <f t="shared" si="0"/>
        <v>10.331403411923711</v>
      </c>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c r="AO55" s="114"/>
      <c r="AP55" s="114"/>
      <c r="AQ55" s="114"/>
      <c r="AR55" s="114"/>
      <c r="AS55" s="114"/>
      <c r="AT55" s="114"/>
      <c r="AU55" s="114"/>
      <c r="AV55" s="114"/>
      <c r="AW55" s="114"/>
      <c r="AX55" s="114"/>
      <c r="AY55" s="114"/>
      <c r="AZ55" s="114"/>
      <c r="BA55" s="114"/>
      <c r="BB55" s="114"/>
      <c r="BC55" s="114"/>
      <c r="BD55" s="114"/>
      <c r="BE55" s="114"/>
      <c r="BF55" s="114"/>
      <c r="BG55" s="114"/>
      <c r="BH55" s="114"/>
      <c r="BI55" s="114"/>
      <c r="BJ55" s="114"/>
      <c r="BK55" s="114"/>
      <c r="BL55" s="114"/>
      <c r="BM55" s="114"/>
      <c r="BN55" s="114"/>
      <c r="BO55" s="114"/>
      <c r="BP55" s="114"/>
      <c r="BQ55" s="114"/>
      <c r="BR55" s="114"/>
      <c r="BS55" s="114"/>
      <c r="BT55" s="114"/>
      <c r="BU55" s="114"/>
      <c r="BV55" s="114"/>
      <c r="BW55" s="114"/>
      <c r="BX55" s="114"/>
      <c r="BY55" s="114"/>
      <c r="BZ55" s="114"/>
      <c r="CA55" s="114"/>
      <c r="CB55" s="114"/>
      <c r="CC55" s="114"/>
      <c r="CD55" s="114"/>
      <c r="CE55" s="114"/>
      <c r="CF55" s="114"/>
      <c r="CG55" s="114"/>
      <c r="CH55" s="114"/>
      <c r="CI55" s="114"/>
      <c r="CJ55" s="114"/>
      <c r="CK55" s="114"/>
      <c r="CL55" s="114"/>
      <c r="CM55" s="114"/>
    </row>
    <row r="56" spans="1:91" s="127" customFormat="1" ht="11.25">
      <c r="A56" s="103">
        <v>51</v>
      </c>
      <c r="B56" s="163"/>
      <c r="C56" s="90" t="s">
        <v>91</v>
      </c>
      <c r="D56" s="18" t="s">
        <v>140</v>
      </c>
      <c r="E56" s="62" t="s">
        <v>91</v>
      </c>
      <c r="F56" s="81">
        <v>41978</v>
      </c>
      <c r="G56" s="46" t="s">
        <v>59</v>
      </c>
      <c r="H56" s="41">
        <v>290</v>
      </c>
      <c r="I56" s="124">
        <v>11</v>
      </c>
      <c r="J56" s="59">
        <v>10</v>
      </c>
      <c r="K56" s="84">
        <v>8029.49</v>
      </c>
      <c r="L56" s="85">
        <v>823</v>
      </c>
      <c r="M56" s="97">
        <f t="shared" si="5"/>
        <v>74.81818181818181</v>
      </c>
      <c r="N56" s="98">
        <f t="shared" si="6"/>
        <v>9.75636695018226</v>
      </c>
      <c r="O56" s="63">
        <v>12207233.32</v>
      </c>
      <c r="P56" s="64">
        <v>1665573</v>
      </c>
      <c r="Q56" s="96">
        <f t="shared" si="0"/>
        <v>7.32914937982304</v>
      </c>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c r="AO56" s="114"/>
      <c r="AP56" s="114"/>
      <c r="AQ56" s="114"/>
      <c r="AR56" s="114"/>
      <c r="AS56" s="114"/>
      <c r="AT56" s="114"/>
      <c r="AU56" s="114"/>
      <c r="AV56" s="114"/>
      <c r="AW56" s="114"/>
      <c r="AX56" s="114"/>
      <c r="AY56" s="114"/>
      <c r="AZ56" s="114"/>
      <c r="BA56" s="114"/>
      <c r="BB56" s="114"/>
      <c r="BC56" s="114"/>
      <c r="BD56" s="114"/>
      <c r="BE56" s="114"/>
      <c r="BF56" s="114"/>
      <c r="BG56" s="114"/>
      <c r="BH56" s="114"/>
      <c r="BI56" s="114"/>
      <c r="BJ56" s="114"/>
      <c r="BK56" s="114"/>
      <c r="BL56" s="114"/>
      <c r="BM56" s="114"/>
      <c r="BN56" s="114"/>
      <c r="BO56" s="114"/>
      <c r="BP56" s="114"/>
      <c r="BQ56" s="114"/>
      <c r="BR56" s="114"/>
      <c r="BS56" s="114"/>
      <c r="BT56" s="114"/>
      <c r="BU56" s="114"/>
      <c r="BV56" s="114"/>
      <c r="BW56" s="114"/>
      <c r="BX56" s="114"/>
      <c r="BY56" s="114"/>
      <c r="BZ56" s="114"/>
      <c r="CA56" s="114"/>
      <c r="CB56" s="114"/>
      <c r="CC56" s="114"/>
      <c r="CD56" s="114"/>
      <c r="CE56" s="114"/>
      <c r="CF56" s="114"/>
      <c r="CG56" s="114"/>
      <c r="CH56" s="114"/>
      <c r="CI56" s="114"/>
      <c r="CJ56" s="114"/>
      <c r="CK56" s="114"/>
      <c r="CL56" s="114"/>
      <c r="CM56" s="114"/>
    </row>
    <row r="57" spans="1:91" s="127" customFormat="1" ht="11.25">
      <c r="A57" s="103">
        <v>52</v>
      </c>
      <c r="B57" s="163"/>
      <c r="C57" s="90" t="s">
        <v>91</v>
      </c>
      <c r="D57" s="18" t="s">
        <v>140</v>
      </c>
      <c r="E57" s="62" t="s">
        <v>91</v>
      </c>
      <c r="F57" s="81">
        <v>41978</v>
      </c>
      <c r="G57" s="46" t="s">
        <v>59</v>
      </c>
      <c r="H57" s="41">
        <v>290</v>
      </c>
      <c r="I57" s="124">
        <v>5</v>
      </c>
      <c r="J57" s="59">
        <v>12</v>
      </c>
      <c r="K57" s="86">
        <v>2612.6</v>
      </c>
      <c r="L57" s="87">
        <v>362</v>
      </c>
      <c r="M57" s="97">
        <f t="shared" si="5"/>
        <v>72.4</v>
      </c>
      <c r="N57" s="98">
        <f t="shared" si="6"/>
        <v>7.217127071823204</v>
      </c>
      <c r="O57" s="54">
        <v>17212321.42</v>
      </c>
      <c r="P57" s="55">
        <v>1666200</v>
      </c>
      <c r="Q57" s="96">
        <f t="shared" si="0"/>
        <v>10.33028533189293</v>
      </c>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c r="AO57" s="114"/>
      <c r="AP57" s="114"/>
      <c r="AQ57" s="114"/>
      <c r="AR57" s="114"/>
      <c r="AS57" s="114"/>
      <c r="AT57" s="114"/>
      <c r="AU57" s="114"/>
      <c r="AV57" s="114"/>
      <c r="AW57" s="114"/>
      <c r="AX57" s="114"/>
      <c r="AY57" s="114"/>
      <c r="AZ57" s="114"/>
      <c r="BA57" s="114"/>
      <c r="BB57" s="114"/>
      <c r="BC57" s="114"/>
      <c r="BD57" s="114"/>
      <c r="BE57" s="114"/>
      <c r="BF57" s="114"/>
      <c r="BG57" s="114"/>
      <c r="BH57" s="114"/>
      <c r="BI57" s="114"/>
      <c r="BJ57" s="114"/>
      <c r="BK57" s="114"/>
      <c r="BL57" s="114"/>
      <c r="BM57" s="114"/>
      <c r="BN57" s="114"/>
      <c r="BO57" s="114"/>
      <c r="BP57" s="114"/>
      <c r="BQ57" s="114"/>
      <c r="BR57" s="114"/>
      <c r="BS57" s="114"/>
      <c r="BT57" s="114"/>
      <c r="BU57" s="114"/>
      <c r="BV57" s="114"/>
      <c r="BW57" s="114"/>
      <c r="BX57" s="114"/>
      <c r="BY57" s="114"/>
      <c r="BZ57" s="114"/>
      <c r="CA57" s="114"/>
      <c r="CB57" s="114"/>
      <c r="CC57" s="114"/>
      <c r="CD57" s="114"/>
      <c r="CE57" s="114"/>
      <c r="CF57" s="114"/>
      <c r="CG57" s="114"/>
      <c r="CH57" s="114"/>
      <c r="CI57" s="114"/>
      <c r="CJ57" s="114"/>
      <c r="CK57" s="114"/>
      <c r="CL57" s="114"/>
      <c r="CM57" s="114"/>
    </row>
    <row r="58" spans="1:91" s="127" customFormat="1" ht="11.25">
      <c r="A58" s="103">
        <v>53</v>
      </c>
      <c r="B58" s="163"/>
      <c r="C58" s="90" t="s">
        <v>91</v>
      </c>
      <c r="D58" s="18" t="s">
        <v>140</v>
      </c>
      <c r="E58" s="62" t="s">
        <v>91</v>
      </c>
      <c r="F58" s="81">
        <v>41978</v>
      </c>
      <c r="G58" s="46" t="s">
        <v>59</v>
      </c>
      <c r="H58" s="41">
        <v>290</v>
      </c>
      <c r="I58" s="124">
        <v>7</v>
      </c>
      <c r="J58" s="59">
        <v>11</v>
      </c>
      <c r="K58" s="86">
        <v>2475.5</v>
      </c>
      <c r="L58" s="87">
        <v>265</v>
      </c>
      <c r="M58" s="97">
        <v>37.857142857142854</v>
      </c>
      <c r="N58" s="98">
        <v>9.341509433962264</v>
      </c>
      <c r="O58" s="54">
        <v>17209708.82</v>
      </c>
      <c r="P58" s="55">
        <v>1665838</v>
      </c>
      <c r="Q58" s="96">
        <f t="shared" si="0"/>
        <v>10.330961846229945</v>
      </c>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c r="AO58" s="114"/>
      <c r="AP58" s="114"/>
      <c r="AQ58" s="114"/>
      <c r="AR58" s="114"/>
      <c r="AS58" s="114"/>
      <c r="AT58" s="114"/>
      <c r="AU58" s="114"/>
      <c r="AV58" s="114"/>
      <c r="AW58" s="114"/>
      <c r="AX58" s="114"/>
      <c r="AY58" s="114"/>
      <c r="AZ58" s="114"/>
      <c r="BA58" s="114"/>
      <c r="BB58" s="114"/>
      <c r="BC58" s="114"/>
      <c r="BD58" s="114"/>
      <c r="BE58" s="114"/>
      <c r="BF58" s="114"/>
      <c r="BG58" s="114"/>
      <c r="BH58" s="114"/>
      <c r="BI58" s="114"/>
      <c r="BJ58" s="114"/>
      <c r="BK58" s="114"/>
      <c r="BL58" s="114"/>
      <c r="BM58" s="114"/>
      <c r="BN58" s="114"/>
      <c r="BO58" s="114"/>
      <c r="BP58" s="114"/>
      <c r="BQ58" s="114"/>
      <c r="BR58" s="114"/>
      <c r="BS58" s="114"/>
      <c r="BT58" s="114"/>
      <c r="BU58" s="114"/>
      <c r="BV58" s="114"/>
      <c r="BW58" s="114"/>
      <c r="BX58" s="114"/>
      <c r="BY58" s="114"/>
      <c r="BZ58" s="114"/>
      <c r="CA58" s="114"/>
      <c r="CB58" s="114"/>
      <c r="CC58" s="114"/>
      <c r="CD58" s="114"/>
      <c r="CE58" s="114"/>
      <c r="CF58" s="114"/>
      <c r="CG58" s="114"/>
      <c r="CH58" s="114"/>
      <c r="CI58" s="114"/>
      <c r="CJ58" s="114"/>
      <c r="CK58" s="114"/>
      <c r="CL58" s="114"/>
      <c r="CM58" s="114"/>
    </row>
    <row r="59" spans="1:91" s="127" customFormat="1" ht="11.25">
      <c r="A59" s="103">
        <v>54</v>
      </c>
      <c r="B59" s="163"/>
      <c r="C59" s="90" t="s">
        <v>91</v>
      </c>
      <c r="D59" s="18" t="s">
        <v>140</v>
      </c>
      <c r="E59" s="62" t="s">
        <v>91</v>
      </c>
      <c r="F59" s="81">
        <v>41978</v>
      </c>
      <c r="G59" s="46" t="s">
        <v>59</v>
      </c>
      <c r="H59" s="41">
        <v>290</v>
      </c>
      <c r="I59" s="124">
        <v>4</v>
      </c>
      <c r="J59" s="59">
        <v>13</v>
      </c>
      <c r="K59" s="84">
        <v>428</v>
      </c>
      <c r="L59" s="85">
        <v>57</v>
      </c>
      <c r="M59" s="97">
        <f>L59/I59</f>
        <v>14.25</v>
      </c>
      <c r="N59" s="98">
        <f>K59/L59</f>
        <v>7.508771929824562</v>
      </c>
      <c r="O59" s="63">
        <v>17212749.42</v>
      </c>
      <c r="P59" s="64">
        <v>1666257</v>
      </c>
      <c r="Q59" s="96">
        <f t="shared" si="0"/>
        <v>10.330188812410091</v>
      </c>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c r="AO59" s="114"/>
      <c r="AP59" s="114"/>
      <c r="AQ59" s="114"/>
      <c r="AR59" s="114"/>
      <c r="AS59" s="114"/>
      <c r="AT59" s="114"/>
      <c r="AU59" s="114"/>
      <c r="AV59" s="114"/>
      <c r="AW59" s="114"/>
      <c r="AX59" s="114"/>
      <c r="AY59" s="114"/>
      <c r="AZ59" s="114"/>
      <c r="BA59" s="114"/>
      <c r="BB59" s="114"/>
      <c r="BC59" s="114"/>
      <c r="BD59" s="114"/>
      <c r="BE59" s="114"/>
      <c r="BF59" s="114"/>
      <c r="BG59" s="114"/>
      <c r="BH59" s="114"/>
      <c r="BI59" s="114"/>
      <c r="BJ59" s="114"/>
      <c r="BK59" s="114"/>
      <c r="BL59" s="114"/>
      <c r="BM59" s="114"/>
      <c r="BN59" s="114"/>
      <c r="BO59" s="114"/>
      <c r="BP59" s="114"/>
      <c r="BQ59" s="114"/>
      <c r="BR59" s="114"/>
      <c r="BS59" s="114"/>
      <c r="BT59" s="114"/>
      <c r="BU59" s="114"/>
      <c r="BV59" s="114"/>
      <c r="BW59" s="114"/>
      <c r="BX59" s="114"/>
      <c r="BY59" s="114"/>
      <c r="BZ59" s="114"/>
      <c r="CA59" s="114"/>
      <c r="CB59" s="114"/>
      <c r="CC59" s="114"/>
      <c r="CD59" s="114"/>
      <c r="CE59" s="114"/>
      <c r="CF59" s="114"/>
      <c r="CG59" s="114"/>
      <c r="CH59" s="114"/>
      <c r="CI59" s="114"/>
      <c r="CJ59" s="114"/>
      <c r="CK59" s="114"/>
      <c r="CL59" s="114"/>
      <c r="CM59" s="114"/>
    </row>
    <row r="60" spans="1:91" s="127" customFormat="1" ht="11.25">
      <c r="A60" s="103">
        <v>55</v>
      </c>
      <c r="B60" s="163"/>
      <c r="C60" s="90" t="s">
        <v>91</v>
      </c>
      <c r="D60" s="18" t="s">
        <v>140</v>
      </c>
      <c r="E60" s="62" t="s">
        <v>91</v>
      </c>
      <c r="F60" s="81">
        <v>41978</v>
      </c>
      <c r="G60" s="46" t="s">
        <v>59</v>
      </c>
      <c r="H60" s="41">
        <v>290</v>
      </c>
      <c r="I60" s="124">
        <v>3</v>
      </c>
      <c r="J60" s="59">
        <v>14</v>
      </c>
      <c r="K60" s="84">
        <v>428</v>
      </c>
      <c r="L60" s="85">
        <v>57</v>
      </c>
      <c r="M60" s="97">
        <f>L60/I60</f>
        <v>19</v>
      </c>
      <c r="N60" s="98">
        <f>K60/L60</f>
        <v>7.508771929824562</v>
      </c>
      <c r="O60" s="63">
        <v>17212909.42</v>
      </c>
      <c r="P60" s="64">
        <v>1666277</v>
      </c>
      <c r="Q60" s="96">
        <f t="shared" si="0"/>
        <v>10.330160843605237</v>
      </c>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c r="AO60" s="114"/>
      <c r="AP60" s="114"/>
      <c r="AQ60" s="114"/>
      <c r="AR60" s="114"/>
      <c r="AS60" s="114"/>
      <c r="AT60" s="114"/>
      <c r="AU60" s="114"/>
      <c r="AV60" s="114"/>
      <c r="AW60" s="114"/>
      <c r="AX60" s="114"/>
      <c r="AY60" s="114"/>
      <c r="AZ60" s="114"/>
      <c r="BA60" s="114"/>
      <c r="BB60" s="114"/>
      <c r="BC60" s="114"/>
      <c r="BD60" s="114"/>
      <c r="BE60" s="114"/>
      <c r="BF60" s="114"/>
      <c r="BG60" s="114"/>
      <c r="BH60" s="114"/>
      <c r="BI60" s="114"/>
      <c r="BJ60" s="114"/>
      <c r="BK60" s="114"/>
      <c r="BL60" s="114"/>
      <c r="BM60" s="114"/>
      <c r="BN60" s="114"/>
      <c r="BO60" s="114"/>
      <c r="BP60" s="114"/>
      <c r="BQ60" s="114"/>
      <c r="BR60" s="114"/>
      <c r="BS60" s="114"/>
      <c r="BT60" s="114"/>
      <c r="BU60" s="114"/>
      <c r="BV60" s="114"/>
      <c r="BW60" s="114"/>
      <c r="BX60" s="114"/>
      <c r="BY60" s="114"/>
      <c r="BZ60" s="114"/>
      <c r="CA60" s="114"/>
      <c r="CB60" s="114"/>
      <c r="CC60" s="114"/>
      <c r="CD60" s="114"/>
      <c r="CE60" s="114"/>
      <c r="CF60" s="114"/>
      <c r="CG60" s="114"/>
      <c r="CH60" s="114"/>
      <c r="CI60" s="114"/>
      <c r="CJ60" s="114"/>
      <c r="CK60" s="114"/>
      <c r="CL60" s="114"/>
      <c r="CM60" s="114"/>
    </row>
    <row r="61" spans="1:91" s="127" customFormat="1" ht="11.25">
      <c r="A61" s="103">
        <v>56</v>
      </c>
      <c r="B61" s="163"/>
      <c r="C61" s="90" t="s">
        <v>91</v>
      </c>
      <c r="D61" s="18" t="s">
        <v>140</v>
      </c>
      <c r="E61" s="62" t="s">
        <v>91</v>
      </c>
      <c r="F61" s="81">
        <v>41978</v>
      </c>
      <c r="G61" s="46" t="s">
        <v>59</v>
      </c>
      <c r="H61" s="41">
        <v>290</v>
      </c>
      <c r="I61" s="124">
        <v>2</v>
      </c>
      <c r="J61" s="59">
        <v>15</v>
      </c>
      <c r="K61" s="84">
        <v>218</v>
      </c>
      <c r="L61" s="85">
        <v>27</v>
      </c>
      <c r="M61" s="97">
        <f>L61/I61</f>
        <v>13.5</v>
      </c>
      <c r="N61" s="98">
        <f>K61/L61</f>
        <v>8.074074074074074</v>
      </c>
      <c r="O61" s="63">
        <v>17213319.42</v>
      </c>
      <c r="P61" s="64">
        <v>1666330</v>
      </c>
      <c r="Q61" s="96">
        <f t="shared" si="0"/>
        <v>10.330078327822221</v>
      </c>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c r="AO61" s="114"/>
      <c r="AP61" s="114"/>
      <c r="AQ61" s="114"/>
      <c r="AR61" s="114"/>
      <c r="AS61" s="114"/>
      <c r="AT61" s="114"/>
      <c r="AU61" s="114"/>
      <c r="AV61" s="114"/>
      <c r="AW61" s="114"/>
      <c r="AX61" s="114"/>
      <c r="AY61" s="114"/>
      <c r="AZ61" s="114"/>
      <c r="BA61" s="114"/>
      <c r="BB61" s="114"/>
      <c r="BC61" s="114"/>
      <c r="BD61" s="114"/>
      <c r="BE61" s="114"/>
      <c r="BF61" s="114"/>
      <c r="BG61" s="114"/>
      <c r="BH61" s="114"/>
      <c r="BI61" s="114"/>
      <c r="BJ61" s="114"/>
      <c r="BK61" s="114"/>
      <c r="BL61" s="114"/>
      <c r="BM61" s="114"/>
      <c r="BN61" s="114"/>
      <c r="BO61" s="114"/>
      <c r="BP61" s="114"/>
      <c r="BQ61" s="114"/>
      <c r="BR61" s="114"/>
      <c r="BS61" s="114"/>
      <c r="BT61" s="114"/>
      <c r="BU61" s="114"/>
      <c r="BV61" s="114"/>
      <c r="BW61" s="114"/>
      <c r="BX61" s="114"/>
      <c r="BY61" s="114"/>
      <c r="BZ61" s="114"/>
      <c r="CA61" s="114"/>
      <c r="CB61" s="114"/>
      <c r="CC61" s="114"/>
      <c r="CD61" s="114"/>
      <c r="CE61" s="114"/>
      <c r="CF61" s="114"/>
      <c r="CG61" s="114"/>
      <c r="CH61" s="114"/>
      <c r="CI61" s="114"/>
      <c r="CJ61" s="114"/>
      <c r="CK61" s="114"/>
      <c r="CL61" s="114"/>
      <c r="CM61" s="114"/>
    </row>
    <row r="62" spans="1:17" ht="11.25">
      <c r="A62" s="103">
        <v>57</v>
      </c>
      <c r="B62" s="41"/>
      <c r="C62" s="92" t="s">
        <v>106</v>
      </c>
      <c r="D62" s="18" t="s">
        <v>140</v>
      </c>
      <c r="E62" s="45" t="s">
        <v>52</v>
      </c>
      <c r="F62" s="82">
        <v>41894</v>
      </c>
      <c r="G62" s="46" t="s">
        <v>7</v>
      </c>
      <c r="H62" s="128">
        <v>247</v>
      </c>
      <c r="I62" s="41">
        <v>3</v>
      </c>
      <c r="J62" s="59">
        <v>17</v>
      </c>
      <c r="K62" s="86">
        <v>1107</v>
      </c>
      <c r="L62" s="87">
        <v>146</v>
      </c>
      <c r="M62" s="125">
        <f>+L62/I62</f>
        <v>48.666666666666664</v>
      </c>
      <c r="N62" s="126">
        <f>+K62/L62</f>
        <v>7.582191780821918</v>
      </c>
      <c r="O62" s="54">
        <v>8345081</v>
      </c>
      <c r="P62" s="55">
        <v>837307</v>
      </c>
      <c r="Q62" s="96">
        <f t="shared" si="0"/>
        <v>9.966572595236872</v>
      </c>
    </row>
    <row r="63" spans="1:17" ht="11.25">
      <c r="A63" s="103">
        <v>58</v>
      </c>
      <c r="B63" s="163"/>
      <c r="C63" s="92" t="s">
        <v>106</v>
      </c>
      <c r="D63" s="18" t="s">
        <v>140</v>
      </c>
      <c r="E63" s="45" t="s">
        <v>52</v>
      </c>
      <c r="F63" s="82">
        <v>41894</v>
      </c>
      <c r="G63" s="46" t="s">
        <v>7</v>
      </c>
      <c r="H63" s="128">
        <v>247</v>
      </c>
      <c r="I63" s="41">
        <v>2</v>
      </c>
      <c r="J63" s="59">
        <v>18</v>
      </c>
      <c r="K63" s="86">
        <v>985</v>
      </c>
      <c r="L63" s="87">
        <v>76</v>
      </c>
      <c r="M63" s="97">
        <f aca="true" t="shared" si="7" ref="M63:M73">L63/I63</f>
        <v>38</v>
      </c>
      <c r="N63" s="98">
        <f aca="true" t="shared" si="8" ref="N63:N73">K63/L63</f>
        <v>12.960526315789474</v>
      </c>
      <c r="O63" s="54">
        <v>8346066</v>
      </c>
      <c r="P63" s="55">
        <v>837383</v>
      </c>
      <c r="Q63" s="96">
        <f t="shared" si="0"/>
        <v>9.966844323326363</v>
      </c>
    </row>
    <row r="64" spans="1:17" ht="11.25">
      <c r="A64" s="103">
        <v>59</v>
      </c>
      <c r="B64" s="163"/>
      <c r="C64" s="92" t="s">
        <v>106</v>
      </c>
      <c r="D64" s="18" t="s">
        <v>140</v>
      </c>
      <c r="E64" s="45" t="s">
        <v>52</v>
      </c>
      <c r="F64" s="82">
        <v>41894</v>
      </c>
      <c r="G64" s="46" t="s">
        <v>7</v>
      </c>
      <c r="H64" s="128">
        <v>247</v>
      </c>
      <c r="I64" s="41">
        <v>1</v>
      </c>
      <c r="J64" s="59">
        <v>22</v>
      </c>
      <c r="K64" s="86">
        <v>893</v>
      </c>
      <c r="L64" s="87">
        <v>119</v>
      </c>
      <c r="M64" s="97">
        <f t="shared" si="7"/>
        <v>119</v>
      </c>
      <c r="N64" s="98">
        <f t="shared" si="8"/>
        <v>7.504201680672269</v>
      </c>
      <c r="O64" s="54">
        <v>8348744</v>
      </c>
      <c r="P64" s="55">
        <v>837750</v>
      </c>
      <c r="Q64" s="96">
        <f t="shared" si="0"/>
        <v>9.965674723962996</v>
      </c>
    </row>
    <row r="65" spans="1:17" ht="11.25">
      <c r="A65" s="103">
        <v>60</v>
      </c>
      <c r="B65" s="163"/>
      <c r="C65" s="92" t="s">
        <v>106</v>
      </c>
      <c r="D65" s="18" t="s">
        <v>140</v>
      </c>
      <c r="E65" s="45" t="s">
        <v>52</v>
      </c>
      <c r="F65" s="82">
        <v>41894</v>
      </c>
      <c r="G65" s="46" t="s">
        <v>7</v>
      </c>
      <c r="H65" s="128">
        <v>247</v>
      </c>
      <c r="I65" s="41">
        <v>1</v>
      </c>
      <c r="J65" s="59">
        <v>20</v>
      </c>
      <c r="K65" s="86">
        <v>795</v>
      </c>
      <c r="L65" s="87">
        <v>106</v>
      </c>
      <c r="M65" s="97">
        <f t="shared" si="7"/>
        <v>106</v>
      </c>
      <c r="N65" s="98">
        <f t="shared" si="8"/>
        <v>7.5</v>
      </c>
      <c r="O65" s="54">
        <v>8347251</v>
      </c>
      <c r="P65" s="55">
        <v>837551</v>
      </c>
      <c r="Q65" s="96">
        <f t="shared" si="0"/>
        <v>9.966259965064815</v>
      </c>
    </row>
    <row r="66" spans="1:17" ht="11.25">
      <c r="A66" s="103">
        <v>61</v>
      </c>
      <c r="B66" s="163"/>
      <c r="C66" s="92" t="s">
        <v>106</v>
      </c>
      <c r="D66" s="18" t="s">
        <v>140</v>
      </c>
      <c r="E66" s="45" t="s">
        <v>52</v>
      </c>
      <c r="F66" s="82">
        <v>41894</v>
      </c>
      <c r="G66" s="46" t="s">
        <v>7</v>
      </c>
      <c r="H66" s="128">
        <v>247</v>
      </c>
      <c r="I66" s="41">
        <v>1</v>
      </c>
      <c r="J66" s="59">
        <v>21</v>
      </c>
      <c r="K66" s="86">
        <v>600</v>
      </c>
      <c r="L66" s="87">
        <v>80</v>
      </c>
      <c r="M66" s="97">
        <f t="shared" si="7"/>
        <v>80</v>
      </c>
      <c r="N66" s="98">
        <f t="shared" si="8"/>
        <v>7.5</v>
      </c>
      <c r="O66" s="54">
        <v>8347851</v>
      </c>
      <c r="P66" s="55">
        <v>837631</v>
      </c>
      <c r="Q66" s="96">
        <f t="shared" si="0"/>
        <v>9.966024418867018</v>
      </c>
    </row>
    <row r="67" spans="1:17" ht="11.25">
      <c r="A67" s="103">
        <v>62</v>
      </c>
      <c r="B67" s="163"/>
      <c r="C67" s="92" t="s">
        <v>106</v>
      </c>
      <c r="D67" s="18" t="s">
        <v>140</v>
      </c>
      <c r="E67" s="45" t="s">
        <v>52</v>
      </c>
      <c r="F67" s="82">
        <v>41894</v>
      </c>
      <c r="G67" s="46" t="s">
        <v>7</v>
      </c>
      <c r="H67" s="128">
        <v>247</v>
      </c>
      <c r="I67" s="41">
        <v>1</v>
      </c>
      <c r="J67" s="59">
        <v>19</v>
      </c>
      <c r="K67" s="86">
        <v>390</v>
      </c>
      <c r="L67" s="87">
        <v>62</v>
      </c>
      <c r="M67" s="97">
        <f t="shared" si="7"/>
        <v>62</v>
      </c>
      <c r="N67" s="98">
        <f t="shared" si="8"/>
        <v>6.290322580645161</v>
      </c>
      <c r="O67" s="54">
        <v>8346456</v>
      </c>
      <c r="P67" s="55">
        <v>837445</v>
      </c>
      <c r="Q67" s="96">
        <f t="shared" si="0"/>
        <v>9.966572133095308</v>
      </c>
    </row>
    <row r="68" spans="1:17" ht="11.25">
      <c r="A68" s="103">
        <v>63</v>
      </c>
      <c r="B68" s="163"/>
      <c r="C68" s="90" t="s">
        <v>29</v>
      </c>
      <c r="D68" s="68"/>
      <c r="E68" s="62" t="s">
        <v>30</v>
      </c>
      <c r="F68" s="81">
        <v>41782</v>
      </c>
      <c r="G68" s="46" t="s">
        <v>17</v>
      </c>
      <c r="H68" s="41">
        <v>30</v>
      </c>
      <c r="I68" s="124">
        <v>1</v>
      </c>
      <c r="J68" s="59">
        <v>25</v>
      </c>
      <c r="K68" s="86">
        <v>950.4</v>
      </c>
      <c r="L68" s="87">
        <v>190</v>
      </c>
      <c r="M68" s="97">
        <f t="shared" si="7"/>
        <v>190</v>
      </c>
      <c r="N68" s="98">
        <f t="shared" si="8"/>
        <v>5.002105263157895</v>
      </c>
      <c r="O68" s="54">
        <v>369269.05</v>
      </c>
      <c r="P68" s="55">
        <v>39389</v>
      </c>
      <c r="Q68" s="96">
        <f t="shared" si="0"/>
        <v>9.374928279468888</v>
      </c>
    </row>
    <row r="69" spans="1:17" ht="11.25">
      <c r="A69" s="103">
        <v>64</v>
      </c>
      <c r="B69" s="163"/>
      <c r="C69" s="90" t="s">
        <v>29</v>
      </c>
      <c r="D69" s="18"/>
      <c r="E69" s="62" t="s">
        <v>30</v>
      </c>
      <c r="F69" s="81">
        <v>41782</v>
      </c>
      <c r="G69" s="46" t="s">
        <v>17</v>
      </c>
      <c r="H69" s="41">
        <v>30</v>
      </c>
      <c r="I69" s="124">
        <v>1</v>
      </c>
      <c r="J69" s="59">
        <v>23</v>
      </c>
      <c r="K69" s="84">
        <v>790</v>
      </c>
      <c r="L69" s="85">
        <v>154</v>
      </c>
      <c r="M69" s="97">
        <f t="shared" si="7"/>
        <v>154</v>
      </c>
      <c r="N69" s="98">
        <f t="shared" si="8"/>
        <v>5.12987012987013</v>
      </c>
      <c r="O69" s="63">
        <v>367544.64999999997</v>
      </c>
      <c r="P69" s="64">
        <v>39103</v>
      </c>
      <c r="Q69" s="96">
        <f t="shared" si="0"/>
        <v>9.399397744418586</v>
      </c>
    </row>
    <row r="70" spans="1:17" ht="11.25">
      <c r="A70" s="103">
        <v>65</v>
      </c>
      <c r="B70" s="163"/>
      <c r="C70" s="90" t="s">
        <v>29</v>
      </c>
      <c r="D70" s="18"/>
      <c r="E70" s="62" t="s">
        <v>30</v>
      </c>
      <c r="F70" s="81">
        <v>41782</v>
      </c>
      <c r="G70" s="46" t="s">
        <v>17</v>
      </c>
      <c r="H70" s="41">
        <v>30</v>
      </c>
      <c r="I70" s="124">
        <v>1</v>
      </c>
      <c r="J70" s="59">
        <v>24</v>
      </c>
      <c r="K70" s="84">
        <v>774</v>
      </c>
      <c r="L70" s="85">
        <v>96</v>
      </c>
      <c r="M70" s="97">
        <f t="shared" si="7"/>
        <v>96</v>
      </c>
      <c r="N70" s="98">
        <f t="shared" si="8"/>
        <v>8.0625</v>
      </c>
      <c r="O70" s="63">
        <v>368318.64999999997</v>
      </c>
      <c r="P70" s="64">
        <v>39199</v>
      </c>
      <c r="Q70" s="96">
        <f aca="true" t="shared" si="9" ref="Q70:Q133">O70/P70</f>
        <v>9.396123625602693</v>
      </c>
    </row>
    <row r="71" spans="1:17" ht="11.25">
      <c r="A71" s="103">
        <v>66</v>
      </c>
      <c r="B71" s="163"/>
      <c r="C71" s="90" t="s">
        <v>229</v>
      </c>
      <c r="D71" s="18"/>
      <c r="E71" s="62" t="s">
        <v>230</v>
      </c>
      <c r="F71" s="81">
        <v>41747</v>
      </c>
      <c r="G71" s="46" t="s">
        <v>17</v>
      </c>
      <c r="H71" s="41">
        <v>56</v>
      </c>
      <c r="I71" s="124">
        <v>1</v>
      </c>
      <c r="J71" s="59">
        <v>27</v>
      </c>
      <c r="K71" s="84">
        <v>1782</v>
      </c>
      <c r="L71" s="85">
        <v>356</v>
      </c>
      <c r="M71" s="97">
        <f t="shared" si="7"/>
        <v>356</v>
      </c>
      <c r="N71" s="98">
        <f t="shared" si="8"/>
        <v>5.00561797752809</v>
      </c>
      <c r="O71" s="66">
        <v>307829.08999999997</v>
      </c>
      <c r="P71" s="67">
        <v>31735</v>
      </c>
      <c r="Q71" s="96">
        <f t="shared" si="9"/>
        <v>9.699987080510477</v>
      </c>
    </row>
    <row r="72" spans="1:17" ht="11.25">
      <c r="A72" s="103">
        <v>67</v>
      </c>
      <c r="B72" s="163"/>
      <c r="C72" s="90" t="s">
        <v>229</v>
      </c>
      <c r="D72" s="18"/>
      <c r="E72" s="62" t="s">
        <v>230</v>
      </c>
      <c r="F72" s="81">
        <v>41747</v>
      </c>
      <c r="G72" s="46" t="s">
        <v>17</v>
      </c>
      <c r="H72" s="41">
        <v>56</v>
      </c>
      <c r="I72" s="124">
        <v>1</v>
      </c>
      <c r="J72" s="59">
        <v>28</v>
      </c>
      <c r="K72" s="84">
        <v>1425.6</v>
      </c>
      <c r="L72" s="85">
        <v>285</v>
      </c>
      <c r="M72" s="97">
        <f t="shared" si="7"/>
        <v>285</v>
      </c>
      <c r="N72" s="98">
        <f t="shared" si="8"/>
        <v>5.002105263157895</v>
      </c>
      <c r="O72" s="66">
        <v>309254.68999999994</v>
      </c>
      <c r="P72" s="67">
        <v>32020</v>
      </c>
      <c r="Q72" s="96">
        <f t="shared" si="9"/>
        <v>9.658172704559648</v>
      </c>
    </row>
    <row r="73" spans="1:17" ht="11.25">
      <c r="A73" s="103">
        <v>68</v>
      </c>
      <c r="B73" s="163"/>
      <c r="C73" s="90" t="s">
        <v>229</v>
      </c>
      <c r="D73" s="18"/>
      <c r="E73" s="62" t="s">
        <v>230</v>
      </c>
      <c r="F73" s="81">
        <v>41747</v>
      </c>
      <c r="G73" s="46" t="s">
        <v>17</v>
      </c>
      <c r="H73" s="41">
        <v>56</v>
      </c>
      <c r="I73" s="124">
        <v>1</v>
      </c>
      <c r="J73" s="59">
        <v>29</v>
      </c>
      <c r="K73" s="84">
        <v>1425.6</v>
      </c>
      <c r="L73" s="85">
        <v>285</v>
      </c>
      <c r="M73" s="97">
        <f t="shared" si="7"/>
        <v>285</v>
      </c>
      <c r="N73" s="98">
        <f t="shared" si="8"/>
        <v>5.002105263157895</v>
      </c>
      <c r="O73" s="66">
        <v>310680.2899999999</v>
      </c>
      <c r="P73" s="67">
        <v>32305</v>
      </c>
      <c r="Q73" s="96">
        <f t="shared" si="9"/>
        <v>9.617096115152451</v>
      </c>
    </row>
    <row r="74" spans="1:17" ht="11.25">
      <c r="A74" s="103">
        <v>69</v>
      </c>
      <c r="B74" s="163"/>
      <c r="C74" s="92" t="s">
        <v>38</v>
      </c>
      <c r="D74" s="42"/>
      <c r="E74" s="45" t="s">
        <v>39</v>
      </c>
      <c r="F74" s="82">
        <v>41831</v>
      </c>
      <c r="G74" s="46" t="s">
        <v>32</v>
      </c>
      <c r="H74" s="128">
        <v>240</v>
      </c>
      <c r="I74" s="41">
        <v>2</v>
      </c>
      <c r="J74" s="59">
        <v>30</v>
      </c>
      <c r="K74" s="86">
        <v>4800</v>
      </c>
      <c r="L74" s="87">
        <v>960</v>
      </c>
      <c r="M74" s="97">
        <v>480</v>
      </c>
      <c r="N74" s="98">
        <v>5</v>
      </c>
      <c r="O74" s="63">
        <v>7010467.7</v>
      </c>
      <c r="P74" s="64">
        <v>626230</v>
      </c>
      <c r="Q74" s="96">
        <f t="shared" si="9"/>
        <v>11.194717116714306</v>
      </c>
    </row>
    <row r="75" spans="1:17" ht="11.25">
      <c r="A75" s="103">
        <v>70</v>
      </c>
      <c r="B75" s="163"/>
      <c r="C75" s="92" t="s">
        <v>38</v>
      </c>
      <c r="D75" s="42"/>
      <c r="E75" s="45" t="s">
        <v>39</v>
      </c>
      <c r="F75" s="82">
        <v>41831</v>
      </c>
      <c r="G75" s="46" t="s">
        <v>32</v>
      </c>
      <c r="H75" s="128">
        <v>240</v>
      </c>
      <c r="I75" s="41">
        <v>1</v>
      </c>
      <c r="J75" s="59">
        <v>27</v>
      </c>
      <c r="K75" s="86">
        <v>2418</v>
      </c>
      <c r="L75" s="87">
        <v>483</v>
      </c>
      <c r="M75" s="97">
        <f>L75/I75</f>
        <v>483</v>
      </c>
      <c r="N75" s="98">
        <f>K75/L75</f>
        <v>5.0062111801242235</v>
      </c>
      <c r="O75" s="54">
        <v>7003807.7</v>
      </c>
      <c r="P75" s="55">
        <v>624900</v>
      </c>
      <c r="Q75" s="96">
        <f t="shared" si="9"/>
        <v>11.207885581693072</v>
      </c>
    </row>
    <row r="76" spans="1:17" ht="11.25">
      <c r="A76" s="103">
        <v>71</v>
      </c>
      <c r="B76" s="163"/>
      <c r="C76" s="92" t="s">
        <v>38</v>
      </c>
      <c r="D76" s="42"/>
      <c r="E76" s="45" t="s">
        <v>39</v>
      </c>
      <c r="F76" s="82">
        <v>41831</v>
      </c>
      <c r="G76" s="46" t="s">
        <v>32</v>
      </c>
      <c r="H76" s="128">
        <v>240</v>
      </c>
      <c r="I76" s="41">
        <v>1</v>
      </c>
      <c r="J76" s="59">
        <v>29</v>
      </c>
      <c r="K76" s="84">
        <v>1800</v>
      </c>
      <c r="L76" s="87">
        <v>360</v>
      </c>
      <c r="M76" s="97">
        <f>L76/I76</f>
        <v>360</v>
      </c>
      <c r="N76" s="98">
        <f>K76/L76</f>
        <v>5</v>
      </c>
      <c r="O76" s="54">
        <v>7005667.7</v>
      </c>
      <c r="P76" s="55">
        <v>625270</v>
      </c>
      <c r="Q76" s="96">
        <f t="shared" si="9"/>
        <v>11.204228093463623</v>
      </c>
    </row>
    <row r="77" spans="1:17" ht="11.25">
      <c r="A77" s="103">
        <v>72</v>
      </c>
      <c r="B77" s="163"/>
      <c r="C77" s="92" t="s">
        <v>38</v>
      </c>
      <c r="D77" s="42"/>
      <c r="E77" s="45" t="s">
        <v>39</v>
      </c>
      <c r="F77" s="82">
        <v>41831</v>
      </c>
      <c r="G77" s="46" t="s">
        <v>32</v>
      </c>
      <c r="H77" s="128">
        <v>240</v>
      </c>
      <c r="I77" s="41">
        <v>1</v>
      </c>
      <c r="J77" s="59">
        <v>28</v>
      </c>
      <c r="K77" s="86">
        <v>60</v>
      </c>
      <c r="L77" s="87">
        <v>10</v>
      </c>
      <c r="M77" s="97">
        <f>L77/I77</f>
        <v>10</v>
      </c>
      <c r="N77" s="98">
        <f>K77/L77</f>
        <v>6</v>
      </c>
      <c r="O77" s="54">
        <v>7003867.7</v>
      </c>
      <c r="P77" s="55">
        <v>624910</v>
      </c>
      <c r="Q77" s="96">
        <f t="shared" si="9"/>
        <v>11.207802243523068</v>
      </c>
    </row>
    <row r="78" spans="1:17" ht="11.25">
      <c r="A78" s="103">
        <v>73</v>
      </c>
      <c r="B78" s="58"/>
      <c r="C78" s="92" t="s">
        <v>38</v>
      </c>
      <c r="D78" s="92"/>
      <c r="E78" s="45" t="s">
        <v>39</v>
      </c>
      <c r="F78" s="82">
        <v>41831</v>
      </c>
      <c r="G78" s="46" t="s">
        <v>32</v>
      </c>
      <c r="H78" s="128">
        <v>240</v>
      </c>
      <c r="I78" s="41">
        <v>1</v>
      </c>
      <c r="J78" s="59">
        <v>26</v>
      </c>
      <c r="K78" s="86">
        <v>42</v>
      </c>
      <c r="L78" s="87">
        <v>7</v>
      </c>
      <c r="M78" s="125">
        <f>+L78/I78</f>
        <v>7</v>
      </c>
      <c r="N78" s="126">
        <f>+K78/L78</f>
        <v>6</v>
      </c>
      <c r="O78" s="54">
        <v>7001389.7</v>
      </c>
      <c r="P78" s="55">
        <v>624417</v>
      </c>
      <c r="Q78" s="96">
        <f t="shared" si="9"/>
        <v>11.212682710432292</v>
      </c>
    </row>
    <row r="79" spans="1:17" ht="11.25">
      <c r="A79" s="103">
        <v>74</v>
      </c>
      <c r="B79" s="58"/>
      <c r="C79" s="90" t="s">
        <v>75</v>
      </c>
      <c r="D79" s="18" t="s">
        <v>140</v>
      </c>
      <c r="E79" s="62" t="s">
        <v>75</v>
      </c>
      <c r="F79" s="81">
        <v>41957</v>
      </c>
      <c r="G79" s="46" t="s">
        <v>8</v>
      </c>
      <c r="H79" s="41">
        <v>180</v>
      </c>
      <c r="I79" s="124">
        <v>12</v>
      </c>
      <c r="J79" s="59">
        <v>8</v>
      </c>
      <c r="K79" s="84">
        <v>49371</v>
      </c>
      <c r="L79" s="85">
        <v>4199</v>
      </c>
      <c r="M79" s="125">
        <f>+L79/I79</f>
        <v>349.9166666666667</v>
      </c>
      <c r="N79" s="126">
        <f>+K79/L79</f>
        <v>11.75779947606573</v>
      </c>
      <c r="O79" s="63">
        <v>16808380</v>
      </c>
      <c r="P79" s="64">
        <v>1596119</v>
      </c>
      <c r="Q79" s="96">
        <f t="shared" si="9"/>
        <v>10.53078122621183</v>
      </c>
    </row>
    <row r="80" spans="1:17" ht="11.25">
      <c r="A80" s="103">
        <v>75</v>
      </c>
      <c r="B80" s="58"/>
      <c r="C80" s="90" t="s">
        <v>124</v>
      </c>
      <c r="D80" s="90"/>
      <c r="E80" s="62" t="s">
        <v>123</v>
      </c>
      <c r="F80" s="81">
        <v>41999</v>
      </c>
      <c r="G80" s="46" t="s">
        <v>16</v>
      </c>
      <c r="H80" s="41">
        <v>10</v>
      </c>
      <c r="I80" s="124">
        <v>9</v>
      </c>
      <c r="J80" s="59">
        <v>2</v>
      </c>
      <c r="K80" s="84">
        <v>18081</v>
      </c>
      <c r="L80" s="85">
        <v>1378</v>
      </c>
      <c r="M80" s="125">
        <f>+L80/I80</f>
        <v>153.11111111111111</v>
      </c>
      <c r="N80" s="126">
        <f>+K80/L80</f>
        <v>13.121190130624093</v>
      </c>
      <c r="O80" s="63">
        <v>42891</v>
      </c>
      <c r="P80" s="64">
        <v>3352</v>
      </c>
      <c r="Q80" s="96">
        <f t="shared" si="9"/>
        <v>12.795644391408114</v>
      </c>
    </row>
    <row r="81" spans="1:17" ht="11.25">
      <c r="A81" s="103">
        <v>76</v>
      </c>
      <c r="B81" s="163"/>
      <c r="C81" s="90" t="s">
        <v>124</v>
      </c>
      <c r="D81" s="18"/>
      <c r="E81" s="62" t="s">
        <v>123</v>
      </c>
      <c r="F81" s="81">
        <v>41999</v>
      </c>
      <c r="G81" s="46" t="s">
        <v>16</v>
      </c>
      <c r="H81" s="41">
        <v>10</v>
      </c>
      <c r="I81" s="124">
        <v>4</v>
      </c>
      <c r="J81" s="59">
        <v>3</v>
      </c>
      <c r="K81" s="84">
        <v>4851</v>
      </c>
      <c r="L81" s="85">
        <v>399</v>
      </c>
      <c r="M81" s="97">
        <f>L81/I81</f>
        <v>99.75</v>
      </c>
      <c r="N81" s="98">
        <f>K81/L81</f>
        <v>12.157894736842104</v>
      </c>
      <c r="O81" s="63">
        <v>47742</v>
      </c>
      <c r="P81" s="64">
        <v>3751</v>
      </c>
      <c r="Q81" s="96">
        <f t="shared" si="9"/>
        <v>12.727805918421755</v>
      </c>
    </row>
    <row r="82" spans="1:17" ht="11.25">
      <c r="A82" s="103">
        <v>77</v>
      </c>
      <c r="B82" s="163"/>
      <c r="C82" s="90" t="s">
        <v>124</v>
      </c>
      <c r="D82" s="18"/>
      <c r="E82" s="62" t="s">
        <v>123</v>
      </c>
      <c r="F82" s="81">
        <v>41999</v>
      </c>
      <c r="G82" s="46" t="s">
        <v>16</v>
      </c>
      <c r="H82" s="41">
        <v>10</v>
      </c>
      <c r="I82" s="124">
        <v>1</v>
      </c>
      <c r="J82" s="59">
        <v>5</v>
      </c>
      <c r="K82" s="84">
        <v>2013.56</v>
      </c>
      <c r="L82" s="85">
        <v>403</v>
      </c>
      <c r="M82" s="97">
        <f>L82/I82</f>
        <v>403</v>
      </c>
      <c r="N82" s="98">
        <f>K82/L82</f>
        <v>4.996426799007444</v>
      </c>
      <c r="O82" s="63">
        <v>50832.56</v>
      </c>
      <c r="P82" s="64">
        <v>4243</v>
      </c>
      <c r="Q82" s="96">
        <f t="shared" si="9"/>
        <v>11.980334668866368</v>
      </c>
    </row>
    <row r="83" spans="1:17" ht="11.25">
      <c r="A83" s="103">
        <v>78</v>
      </c>
      <c r="B83" s="163"/>
      <c r="C83" s="90" t="s">
        <v>124</v>
      </c>
      <c r="D83" s="18"/>
      <c r="E83" s="62" t="s">
        <v>123</v>
      </c>
      <c r="F83" s="81">
        <v>41999</v>
      </c>
      <c r="G83" s="46" t="s">
        <v>16</v>
      </c>
      <c r="H83" s="41">
        <v>10</v>
      </c>
      <c r="I83" s="124">
        <v>1</v>
      </c>
      <c r="J83" s="59">
        <v>4</v>
      </c>
      <c r="K83" s="84">
        <v>1077</v>
      </c>
      <c r="L83" s="85">
        <v>89</v>
      </c>
      <c r="M83" s="97">
        <f>L83/I83</f>
        <v>89</v>
      </c>
      <c r="N83" s="98">
        <f>K83/L83</f>
        <v>12.101123595505618</v>
      </c>
      <c r="O83" s="63">
        <v>48819</v>
      </c>
      <c r="P83" s="64">
        <v>3840</v>
      </c>
      <c r="Q83" s="96">
        <f t="shared" si="9"/>
        <v>12.71328125</v>
      </c>
    </row>
    <row r="84" spans="1:17" ht="11.25">
      <c r="A84" s="103">
        <v>79</v>
      </c>
      <c r="B84" s="163"/>
      <c r="C84" s="90" t="s">
        <v>124</v>
      </c>
      <c r="D84" s="18"/>
      <c r="E84" s="62" t="s">
        <v>123</v>
      </c>
      <c r="F84" s="81">
        <v>41999</v>
      </c>
      <c r="G84" s="46" t="s">
        <v>16</v>
      </c>
      <c r="H84" s="41">
        <v>10</v>
      </c>
      <c r="I84" s="124">
        <v>1</v>
      </c>
      <c r="J84" s="59">
        <v>7</v>
      </c>
      <c r="K84" s="86">
        <v>862</v>
      </c>
      <c r="L84" s="87">
        <v>99</v>
      </c>
      <c r="M84" s="97">
        <f>L84/I84</f>
        <v>99</v>
      </c>
      <c r="N84" s="98">
        <f>K84/L84</f>
        <v>8.707070707070708</v>
      </c>
      <c r="O84" s="54">
        <v>51826.56</v>
      </c>
      <c r="P84" s="55">
        <v>4353</v>
      </c>
      <c r="Q84" s="96">
        <f t="shared" si="9"/>
        <v>11.905940730530668</v>
      </c>
    </row>
    <row r="85" spans="1:17" ht="11.25">
      <c r="A85" s="103">
        <v>80</v>
      </c>
      <c r="B85" s="163"/>
      <c r="C85" s="90" t="s">
        <v>124</v>
      </c>
      <c r="D85" s="18"/>
      <c r="E85" s="62" t="s">
        <v>123</v>
      </c>
      <c r="F85" s="81">
        <v>41999</v>
      </c>
      <c r="G85" s="46" t="s">
        <v>16</v>
      </c>
      <c r="H85" s="41">
        <v>10</v>
      </c>
      <c r="I85" s="124">
        <v>2</v>
      </c>
      <c r="J85" s="124">
        <v>1</v>
      </c>
      <c r="K85" s="84">
        <v>168</v>
      </c>
      <c r="L85" s="85">
        <v>11</v>
      </c>
      <c r="M85" s="201">
        <f>L85/I85</f>
        <v>5.5</v>
      </c>
      <c r="N85" s="202">
        <f>K85/L85</f>
        <v>15.272727272727273</v>
      </c>
      <c r="O85" s="63">
        <v>51000.56</v>
      </c>
      <c r="P85" s="64">
        <v>4254</v>
      </c>
      <c r="Q85" s="96">
        <f t="shared" si="9"/>
        <v>11.988848142924306</v>
      </c>
    </row>
    <row r="86" spans="1:17" ht="11.25">
      <c r="A86" s="103">
        <v>81</v>
      </c>
      <c r="B86" s="58"/>
      <c r="C86" s="90" t="s">
        <v>65</v>
      </c>
      <c r="D86" s="90"/>
      <c r="E86" s="62" t="s">
        <v>66</v>
      </c>
      <c r="F86" s="81">
        <v>41943</v>
      </c>
      <c r="G86" s="46" t="s">
        <v>8</v>
      </c>
      <c r="H86" s="41">
        <v>74</v>
      </c>
      <c r="I86" s="124">
        <v>8</v>
      </c>
      <c r="J86" s="59">
        <v>10</v>
      </c>
      <c r="K86" s="84">
        <v>2514</v>
      </c>
      <c r="L86" s="85">
        <v>259</v>
      </c>
      <c r="M86" s="125">
        <f>+L86/I86</f>
        <v>32.375</v>
      </c>
      <c r="N86" s="126">
        <f>+K86/L86</f>
        <v>9.706563706563706</v>
      </c>
      <c r="O86" s="63">
        <v>3821195</v>
      </c>
      <c r="P86" s="64">
        <v>328137</v>
      </c>
      <c r="Q86" s="96">
        <f t="shared" si="9"/>
        <v>11.645120787963563</v>
      </c>
    </row>
    <row r="87" spans="1:17" ht="11.25">
      <c r="A87" s="103">
        <v>82</v>
      </c>
      <c r="B87" s="163"/>
      <c r="C87" s="90" t="s">
        <v>65</v>
      </c>
      <c r="D87" s="18"/>
      <c r="E87" s="62" t="s">
        <v>66</v>
      </c>
      <c r="F87" s="81">
        <v>41943</v>
      </c>
      <c r="G87" s="46" t="s">
        <v>8</v>
      </c>
      <c r="H87" s="41">
        <v>74</v>
      </c>
      <c r="I87" s="124">
        <v>4</v>
      </c>
      <c r="J87" s="59">
        <v>11</v>
      </c>
      <c r="K87" s="84">
        <v>1965</v>
      </c>
      <c r="L87" s="85">
        <v>220</v>
      </c>
      <c r="M87" s="97">
        <f>L87/I87</f>
        <v>55</v>
      </c>
      <c r="N87" s="98">
        <f>K87/L87</f>
        <v>8.931818181818182</v>
      </c>
      <c r="O87" s="63">
        <v>3823160</v>
      </c>
      <c r="P87" s="64">
        <v>328357</v>
      </c>
      <c r="Q87" s="96">
        <f t="shared" si="9"/>
        <v>11.643302868524199</v>
      </c>
    </row>
    <row r="88" spans="1:17" ht="11.25">
      <c r="A88" s="103">
        <v>83</v>
      </c>
      <c r="B88" s="163"/>
      <c r="C88" s="90" t="s">
        <v>65</v>
      </c>
      <c r="D88" s="18"/>
      <c r="E88" s="62" t="s">
        <v>66</v>
      </c>
      <c r="F88" s="81">
        <v>41943</v>
      </c>
      <c r="G88" s="46" t="s">
        <v>8</v>
      </c>
      <c r="H88" s="41">
        <v>74</v>
      </c>
      <c r="I88" s="124">
        <v>4</v>
      </c>
      <c r="J88" s="59">
        <v>12</v>
      </c>
      <c r="K88" s="84">
        <v>1061</v>
      </c>
      <c r="L88" s="85">
        <v>124</v>
      </c>
      <c r="M88" s="97">
        <f>L88/I88</f>
        <v>31</v>
      </c>
      <c r="N88" s="98">
        <f>K88/L88</f>
        <v>8.556451612903226</v>
      </c>
      <c r="O88" s="63">
        <v>3824221</v>
      </c>
      <c r="P88" s="64">
        <v>328481</v>
      </c>
      <c r="Q88" s="96">
        <f t="shared" si="9"/>
        <v>11.642137596999522</v>
      </c>
    </row>
    <row r="89" spans="1:17" ht="11.25">
      <c r="A89" s="103">
        <v>84</v>
      </c>
      <c r="B89" s="163"/>
      <c r="C89" s="90" t="s">
        <v>65</v>
      </c>
      <c r="D89" s="18"/>
      <c r="E89" s="62" t="s">
        <v>66</v>
      </c>
      <c r="F89" s="81">
        <v>41943</v>
      </c>
      <c r="G89" s="46" t="s">
        <v>8</v>
      </c>
      <c r="H89" s="41">
        <v>74</v>
      </c>
      <c r="I89" s="124">
        <v>2</v>
      </c>
      <c r="J89" s="59">
        <v>13</v>
      </c>
      <c r="K89" s="84">
        <v>916</v>
      </c>
      <c r="L89" s="85">
        <v>109</v>
      </c>
      <c r="M89" s="97">
        <f>L89/I89</f>
        <v>54.5</v>
      </c>
      <c r="N89" s="98">
        <f>K89/L89</f>
        <v>8.403669724770642</v>
      </c>
      <c r="O89" s="63">
        <v>3825137</v>
      </c>
      <c r="P89" s="64">
        <v>328590</v>
      </c>
      <c r="Q89" s="96">
        <f t="shared" si="9"/>
        <v>11.64106333120302</v>
      </c>
    </row>
    <row r="90" spans="1:17" ht="11.25">
      <c r="A90" s="103">
        <v>85</v>
      </c>
      <c r="B90" s="163"/>
      <c r="C90" s="90" t="s">
        <v>65</v>
      </c>
      <c r="D90" s="18"/>
      <c r="E90" s="62" t="s">
        <v>66</v>
      </c>
      <c r="F90" s="81">
        <v>41943</v>
      </c>
      <c r="G90" s="46" t="s">
        <v>8</v>
      </c>
      <c r="H90" s="41">
        <v>74</v>
      </c>
      <c r="I90" s="124">
        <v>1</v>
      </c>
      <c r="J90" s="59">
        <v>14</v>
      </c>
      <c r="K90" s="84">
        <v>152</v>
      </c>
      <c r="L90" s="85">
        <v>15</v>
      </c>
      <c r="M90" s="97">
        <f>L90/I90</f>
        <v>15</v>
      </c>
      <c r="N90" s="98">
        <f>K90/L90</f>
        <v>10.133333333333333</v>
      </c>
      <c r="O90" s="63">
        <v>3825289</v>
      </c>
      <c r="P90" s="64">
        <v>328605</v>
      </c>
      <c r="Q90" s="96">
        <f t="shared" si="9"/>
        <v>11.640994507082972</v>
      </c>
    </row>
    <row r="91" spans="1:17" ht="11.25">
      <c r="A91" s="103">
        <v>86</v>
      </c>
      <c r="B91" s="163"/>
      <c r="C91" s="90" t="s">
        <v>65</v>
      </c>
      <c r="D91" s="18"/>
      <c r="E91" s="62" t="s">
        <v>66</v>
      </c>
      <c r="F91" s="81">
        <v>41943</v>
      </c>
      <c r="G91" s="46" t="s">
        <v>8</v>
      </c>
      <c r="H91" s="41">
        <v>74</v>
      </c>
      <c r="I91" s="124">
        <v>1</v>
      </c>
      <c r="J91" s="59">
        <v>15</v>
      </c>
      <c r="K91" s="84">
        <v>96</v>
      </c>
      <c r="L91" s="85">
        <v>9</v>
      </c>
      <c r="M91" s="97">
        <f>L91/I91</f>
        <v>9</v>
      </c>
      <c r="N91" s="98">
        <f>K91/L91</f>
        <v>10.666666666666666</v>
      </c>
      <c r="O91" s="63">
        <v>3825385</v>
      </c>
      <c r="P91" s="64">
        <v>328614</v>
      </c>
      <c r="Q91" s="96">
        <f t="shared" si="9"/>
        <v>11.640967822429964</v>
      </c>
    </row>
    <row r="92" spans="1:17" ht="11.25">
      <c r="A92" s="103">
        <v>87</v>
      </c>
      <c r="B92" s="163"/>
      <c r="C92" s="90" t="s">
        <v>261</v>
      </c>
      <c r="D92" s="18"/>
      <c r="E92" s="62" t="s">
        <v>262</v>
      </c>
      <c r="F92" s="81">
        <v>39472</v>
      </c>
      <c r="G92" s="46" t="s">
        <v>19</v>
      </c>
      <c r="H92" s="41">
        <v>59</v>
      </c>
      <c r="I92" s="124">
        <v>1</v>
      </c>
      <c r="J92" s="59">
        <v>59</v>
      </c>
      <c r="K92" s="84">
        <v>360</v>
      </c>
      <c r="L92" s="85">
        <v>60</v>
      </c>
      <c r="M92" s="97">
        <v>60</v>
      </c>
      <c r="N92" s="98">
        <v>6</v>
      </c>
      <c r="O92" s="63">
        <v>864350.5</v>
      </c>
      <c r="P92" s="64">
        <v>116549</v>
      </c>
      <c r="Q92" s="96">
        <f t="shared" si="9"/>
        <v>7.41619833718007</v>
      </c>
    </row>
    <row r="93" spans="1:17" ht="11.25">
      <c r="A93" s="103">
        <v>88</v>
      </c>
      <c r="B93" s="163"/>
      <c r="C93" s="90" t="s">
        <v>125</v>
      </c>
      <c r="D93" s="90"/>
      <c r="E93" s="62" t="s">
        <v>126</v>
      </c>
      <c r="F93" s="81">
        <v>41999</v>
      </c>
      <c r="G93" s="46" t="s">
        <v>16</v>
      </c>
      <c r="H93" s="41">
        <v>5</v>
      </c>
      <c r="I93" s="124">
        <v>6</v>
      </c>
      <c r="J93" s="59">
        <v>2</v>
      </c>
      <c r="K93" s="84">
        <v>14271</v>
      </c>
      <c r="L93" s="85">
        <v>1187</v>
      </c>
      <c r="M93" s="125">
        <f>+L93/I93</f>
        <v>197.83333333333334</v>
      </c>
      <c r="N93" s="126">
        <f>+K93/L93</f>
        <v>12.022746419545072</v>
      </c>
      <c r="O93" s="63">
        <v>29204</v>
      </c>
      <c r="P93" s="64">
        <v>2472</v>
      </c>
      <c r="Q93" s="96">
        <f t="shared" si="9"/>
        <v>11.813915857605178</v>
      </c>
    </row>
    <row r="94" spans="1:17" ht="11.25">
      <c r="A94" s="103">
        <v>89</v>
      </c>
      <c r="B94" s="163"/>
      <c r="C94" s="90" t="s">
        <v>125</v>
      </c>
      <c r="D94" s="18"/>
      <c r="E94" s="62" t="s">
        <v>126</v>
      </c>
      <c r="F94" s="81">
        <v>41999</v>
      </c>
      <c r="G94" s="46" t="s">
        <v>16</v>
      </c>
      <c r="H94" s="41">
        <v>5</v>
      </c>
      <c r="I94" s="124">
        <v>4</v>
      </c>
      <c r="J94" s="59">
        <v>3</v>
      </c>
      <c r="K94" s="84">
        <v>6668</v>
      </c>
      <c r="L94" s="85">
        <v>558</v>
      </c>
      <c r="M94" s="97">
        <f>L94/I94</f>
        <v>139.5</v>
      </c>
      <c r="N94" s="98">
        <f>K94/L94</f>
        <v>11.949820788530467</v>
      </c>
      <c r="O94" s="63">
        <v>35872</v>
      </c>
      <c r="P94" s="64">
        <v>3030</v>
      </c>
      <c r="Q94" s="96">
        <f t="shared" si="9"/>
        <v>11.83894389438944</v>
      </c>
    </row>
    <row r="95" spans="1:17" ht="11.25">
      <c r="A95" s="103">
        <v>90</v>
      </c>
      <c r="B95" s="163"/>
      <c r="C95" s="90" t="s">
        <v>125</v>
      </c>
      <c r="D95" s="18"/>
      <c r="E95" s="62" t="s">
        <v>126</v>
      </c>
      <c r="F95" s="81">
        <v>41999</v>
      </c>
      <c r="G95" s="46" t="s">
        <v>16</v>
      </c>
      <c r="H95" s="41">
        <v>5</v>
      </c>
      <c r="I95" s="124">
        <v>1</v>
      </c>
      <c r="J95" s="59">
        <v>4</v>
      </c>
      <c r="K95" s="84">
        <v>2013.56</v>
      </c>
      <c r="L95" s="85">
        <v>403</v>
      </c>
      <c r="M95" s="97">
        <f>L95/I95</f>
        <v>403</v>
      </c>
      <c r="N95" s="98">
        <f>K95/L95</f>
        <v>4.996426799007444</v>
      </c>
      <c r="O95" s="63">
        <v>37885.56</v>
      </c>
      <c r="P95" s="64">
        <v>3433</v>
      </c>
      <c r="Q95" s="96">
        <f t="shared" si="9"/>
        <v>11.035700553451791</v>
      </c>
    </row>
    <row r="96" spans="1:17" ht="11.25">
      <c r="A96" s="103">
        <v>91</v>
      </c>
      <c r="B96" s="163"/>
      <c r="C96" s="90" t="s">
        <v>125</v>
      </c>
      <c r="D96" s="68"/>
      <c r="E96" s="62" t="s">
        <v>126</v>
      </c>
      <c r="F96" s="81">
        <v>41999</v>
      </c>
      <c r="G96" s="46" t="s">
        <v>16</v>
      </c>
      <c r="H96" s="41">
        <v>5</v>
      </c>
      <c r="I96" s="124">
        <v>1</v>
      </c>
      <c r="J96" s="59">
        <v>5</v>
      </c>
      <c r="K96" s="86">
        <v>1196</v>
      </c>
      <c r="L96" s="87">
        <v>135</v>
      </c>
      <c r="M96" s="97">
        <f>L96/I96</f>
        <v>135</v>
      </c>
      <c r="N96" s="98">
        <f>K96/L96</f>
        <v>8.85925925925926</v>
      </c>
      <c r="O96" s="54">
        <v>39081.56</v>
      </c>
      <c r="P96" s="55">
        <v>3568</v>
      </c>
      <c r="Q96" s="96">
        <f t="shared" si="9"/>
        <v>10.953352017937219</v>
      </c>
    </row>
    <row r="97" spans="1:17" ht="11.25">
      <c r="A97" s="103">
        <v>92</v>
      </c>
      <c r="B97" s="163"/>
      <c r="C97" s="90" t="s">
        <v>76</v>
      </c>
      <c r="D97" s="18" t="s">
        <v>140</v>
      </c>
      <c r="E97" s="62" t="s">
        <v>76</v>
      </c>
      <c r="F97" s="81">
        <v>41957</v>
      </c>
      <c r="G97" s="46" t="s">
        <v>6</v>
      </c>
      <c r="H97" s="41">
        <v>128</v>
      </c>
      <c r="I97" s="124">
        <v>1</v>
      </c>
      <c r="J97" s="59">
        <v>9</v>
      </c>
      <c r="K97" s="86">
        <v>3880</v>
      </c>
      <c r="L97" s="87">
        <v>1552</v>
      </c>
      <c r="M97" s="97">
        <f>L97/I97</f>
        <v>1552</v>
      </c>
      <c r="N97" s="98">
        <f>K97/L97</f>
        <v>2.5</v>
      </c>
      <c r="O97" s="54">
        <v>432792</v>
      </c>
      <c r="P97" s="55">
        <v>46191</v>
      </c>
      <c r="Q97" s="96">
        <f t="shared" si="9"/>
        <v>9.369617457946353</v>
      </c>
    </row>
    <row r="98" spans="1:17" ht="11.25">
      <c r="A98" s="103">
        <v>93</v>
      </c>
      <c r="B98" s="163"/>
      <c r="C98" s="90" t="s">
        <v>76</v>
      </c>
      <c r="D98" s="18" t="s">
        <v>140</v>
      </c>
      <c r="E98" s="62" t="s">
        <v>76</v>
      </c>
      <c r="F98" s="81">
        <v>41957</v>
      </c>
      <c r="G98" s="46" t="s">
        <v>6</v>
      </c>
      <c r="H98" s="41">
        <v>128</v>
      </c>
      <c r="I98" s="124">
        <v>1</v>
      </c>
      <c r="J98" s="59">
        <v>10</v>
      </c>
      <c r="K98" s="86">
        <v>1718</v>
      </c>
      <c r="L98" s="87">
        <v>687</v>
      </c>
      <c r="M98" s="97">
        <f>L98/I98</f>
        <v>687</v>
      </c>
      <c r="N98" s="98">
        <f>K98/L98</f>
        <v>2.500727802037846</v>
      </c>
      <c r="O98" s="54">
        <v>434509</v>
      </c>
      <c r="P98" s="55">
        <v>46878</v>
      </c>
      <c r="Q98" s="96">
        <f t="shared" si="9"/>
        <v>9.268932121677546</v>
      </c>
    </row>
    <row r="99" spans="1:17" ht="11.25">
      <c r="A99" s="103">
        <v>94</v>
      </c>
      <c r="B99" s="163"/>
      <c r="C99" s="90" t="s">
        <v>76</v>
      </c>
      <c r="D99" s="18" t="s">
        <v>140</v>
      </c>
      <c r="E99" s="62" t="s">
        <v>76</v>
      </c>
      <c r="F99" s="81">
        <v>41957</v>
      </c>
      <c r="G99" s="46" t="s">
        <v>6</v>
      </c>
      <c r="H99" s="41">
        <v>128</v>
      </c>
      <c r="I99" s="124">
        <v>1</v>
      </c>
      <c r="J99" s="59">
        <v>7</v>
      </c>
      <c r="K99" s="84">
        <v>42</v>
      </c>
      <c r="L99" s="85">
        <v>5</v>
      </c>
      <c r="M99" s="125">
        <f>+L99/I99</f>
        <v>5</v>
      </c>
      <c r="N99" s="126">
        <f>+K99/L99</f>
        <v>8.4</v>
      </c>
      <c r="O99" s="63">
        <v>428912</v>
      </c>
      <c r="P99" s="64">
        <v>44639</v>
      </c>
      <c r="Q99" s="96">
        <f t="shared" si="9"/>
        <v>9.608458970855082</v>
      </c>
    </row>
    <row r="100" spans="1:17" ht="11.25">
      <c r="A100" s="103">
        <v>95</v>
      </c>
      <c r="B100" s="163"/>
      <c r="C100" s="90" t="s">
        <v>76</v>
      </c>
      <c r="D100" s="18" t="s">
        <v>140</v>
      </c>
      <c r="E100" s="62" t="s">
        <v>76</v>
      </c>
      <c r="F100" s="81">
        <v>41957</v>
      </c>
      <c r="G100" s="46" t="s">
        <v>6</v>
      </c>
      <c r="H100" s="41">
        <v>128</v>
      </c>
      <c r="I100" s="124">
        <v>1</v>
      </c>
      <c r="J100" s="59">
        <v>7</v>
      </c>
      <c r="K100" s="84">
        <v>42</v>
      </c>
      <c r="L100" s="85">
        <v>5</v>
      </c>
      <c r="M100" s="97">
        <f>L100/I100</f>
        <v>5</v>
      </c>
      <c r="N100" s="98">
        <f>K100/L100</f>
        <v>8.4</v>
      </c>
      <c r="O100" s="63">
        <v>428912</v>
      </c>
      <c r="P100" s="64">
        <v>44639</v>
      </c>
      <c r="Q100" s="96">
        <f t="shared" si="9"/>
        <v>9.608458970855082</v>
      </c>
    </row>
    <row r="101" spans="1:17" ht="11.25">
      <c r="A101" s="103">
        <v>96</v>
      </c>
      <c r="B101" s="163"/>
      <c r="C101" s="91" t="s">
        <v>99</v>
      </c>
      <c r="D101" s="91"/>
      <c r="E101" s="45" t="s">
        <v>100</v>
      </c>
      <c r="F101" s="82">
        <v>41985</v>
      </c>
      <c r="G101" s="46" t="s">
        <v>32</v>
      </c>
      <c r="H101" s="128">
        <v>222</v>
      </c>
      <c r="I101" s="41">
        <v>26</v>
      </c>
      <c r="J101" s="59">
        <v>4</v>
      </c>
      <c r="K101" s="86">
        <v>71039.5</v>
      </c>
      <c r="L101" s="87">
        <v>5076</v>
      </c>
      <c r="M101" s="125">
        <f>+L101/I101</f>
        <v>195.23076923076923</v>
      </c>
      <c r="N101" s="126">
        <f>+K101/L101</f>
        <v>13.995173364854216</v>
      </c>
      <c r="O101" s="54">
        <v>4263425.92</v>
      </c>
      <c r="P101" s="55">
        <v>340086</v>
      </c>
      <c r="Q101" s="96">
        <f t="shared" si="9"/>
        <v>12.536317049216963</v>
      </c>
    </row>
    <row r="102" spans="1:17" ht="11.25">
      <c r="A102" s="103">
        <v>97</v>
      </c>
      <c r="B102" s="163"/>
      <c r="C102" s="91" t="s">
        <v>99</v>
      </c>
      <c r="D102" s="42"/>
      <c r="E102" s="45" t="s">
        <v>100</v>
      </c>
      <c r="F102" s="82">
        <v>41985</v>
      </c>
      <c r="G102" s="46" t="s">
        <v>32</v>
      </c>
      <c r="H102" s="128">
        <v>222</v>
      </c>
      <c r="I102" s="41">
        <v>5</v>
      </c>
      <c r="J102" s="59">
        <v>5</v>
      </c>
      <c r="K102" s="86">
        <v>24983.5</v>
      </c>
      <c r="L102" s="87">
        <v>1558</v>
      </c>
      <c r="M102" s="97">
        <f>L102/I102</f>
        <v>311.6</v>
      </c>
      <c r="N102" s="98">
        <f>K102/L102</f>
        <v>16.035622593068037</v>
      </c>
      <c r="O102" s="54">
        <v>4288409.42</v>
      </c>
      <c r="P102" s="55">
        <v>341644</v>
      </c>
      <c r="Q102" s="96">
        <f t="shared" si="9"/>
        <v>12.552274941166829</v>
      </c>
    </row>
    <row r="103" spans="1:17" ht="11.25">
      <c r="A103" s="103">
        <v>98</v>
      </c>
      <c r="B103" s="163"/>
      <c r="C103" s="91" t="s">
        <v>99</v>
      </c>
      <c r="D103" s="42"/>
      <c r="E103" s="45" t="s">
        <v>100</v>
      </c>
      <c r="F103" s="82">
        <v>41985</v>
      </c>
      <c r="G103" s="46" t="s">
        <v>32</v>
      </c>
      <c r="H103" s="128">
        <v>222</v>
      </c>
      <c r="I103" s="41">
        <v>1</v>
      </c>
      <c r="J103" s="59">
        <v>6</v>
      </c>
      <c r="K103" s="84">
        <v>4251</v>
      </c>
      <c r="L103" s="87">
        <v>327</v>
      </c>
      <c r="M103" s="97">
        <f>L103/I103</f>
        <v>327</v>
      </c>
      <c r="N103" s="98">
        <f>K103/L103</f>
        <v>13</v>
      </c>
      <c r="O103" s="54">
        <v>4292660.42</v>
      </c>
      <c r="P103" s="55">
        <v>341971</v>
      </c>
      <c r="Q103" s="96">
        <f t="shared" si="9"/>
        <v>12.552703065464614</v>
      </c>
    </row>
    <row r="104" spans="1:17" ht="11.25">
      <c r="A104" s="103">
        <v>99</v>
      </c>
      <c r="B104" s="163"/>
      <c r="C104" s="90" t="s">
        <v>233</v>
      </c>
      <c r="D104" s="18"/>
      <c r="E104" s="62" t="s">
        <v>234</v>
      </c>
      <c r="F104" s="81">
        <v>41957</v>
      </c>
      <c r="G104" s="46" t="s">
        <v>19</v>
      </c>
      <c r="H104" s="41">
        <v>40</v>
      </c>
      <c r="I104" s="41">
        <v>1</v>
      </c>
      <c r="J104" s="59">
        <v>7</v>
      </c>
      <c r="K104" s="84">
        <v>147</v>
      </c>
      <c r="L104" s="89">
        <v>21</v>
      </c>
      <c r="M104" s="97">
        <f>L104/I104</f>
        <v>21</v>
      </c>
      <c r="N104" s="98">
        <f>K104/L104</f>
        <v>7</v>
      </c>
      <c r="O104" s="72">
        <v>32648</v>
      </c>
      <c r="P104" s="73">
        <v>3427</v>
      </c>
      <c r="Q104" s="96">
        <f t="shared" si="9"/>
        <v>9.526699737379632</v>
      </c>
    </row>
    <row r="105" spans="1:17" ht="11.25">
      <c r="A105" s="103">
        <v>100</v>
      </c>
      <c r="B105" s="163"/>
      <c r="C105" s="90" t="s">
        <v>94</v>
      </c>
      <c r="D105" s="18" t="s">
        <v>140</v>
      </c>
      <c r="E105" s="62" t="s">
        <v>94</v>
      </c>
      <c r="F105" s="81">
        <v>41985</v>
      </c>
      <c r="G105" s="46" t="s">
        <v>16</v>
      </c>
      <c r="H105" s="41">
        <v>90</v>
      </c>
      <c r="I105" s="124">
        <v>13</v>
      </c>
      <c r="J105" s="59">
        <v>4</v>
      </c>
      <c r="K105" s="84">
        <v>30782.5</v>
      </c>
      <c r="L105" s="85">
        <v>2431</v>
      </c>
      <c r="M105" s="125">
        <f>+L105/I105</f>
        <v>187</v>
      </c>
      <c r="N105" s="126">
        <f>+K105/L105</f>
        <v>12.66248457424928</v>
      </c>
      <c r="O105" s="63">
        <v>826065.3</v>
      </c>
      <c r="P105" s="64">
        <v>67580</v>
      </c>
      <c r="Q105" s="96">
        <f t="shared" si="9"/>
        <v>12.223517312814442</v>
      </c>
    </row>
    <row r="106" spans="1:17" ht="11.25">
      <c r="A106" s="103">
        <v>101</v>
      </c>
      <c r="B106" s="163"/>
      <c r="C106" s="90" t="s">
        <v>94</v>
      </c>
      <c r="D106" s="18" t="s">
        <v>140</v>
      </c>
      <c r="E106" s="62" t="s">
        <v>94</v>
      </c>
      <c r="F106" s="81">
        <v>41985</v>
      </c>
      <c r="G106" s="46" t="s">
        <v>16</v>
      </c>
      <c r="H106" s="41">
        <v>90</v>
      </c>
      <c r="I106" s="124">
        <v>5</v>
      </c>
      <c r="J106" s="59">
        <v>5</v>
      </c>
      <c r="K106" s="84">
        <v>12096.5</v>
      </c>
      <c r="L106" s="85">
        <v>1111</v>
      </c>
      <c r="M106" s="97">
        <f>L106/I106</f>
        <v>222.2</v>
      </c>
      <c r="N106" s="98">
        <f>K106/L106</f>
        <v>10.887938793879387</v>
      </c>
      <c r="O106" s="63">
        <v>838161.8</v>
      </c>
      <c r="P106" s="64">
        <v>68691</v>
      </c>
      <c r="Q106" s="96">
        <f t="shared" si="9"/>
        <v>12.201915825945175</v>
      </c>
    </row>
    <row r="107" spans="1:17" ht="11.25">
      <c r="A107" s="103">
        <v>102</v>
      </c>
      <c r="B107" s="163"/>
      <c r="C107" s="90" t="s">
        <v>94</v>
      </c>
      <c r="D107" s="18" t="s">
        <v>140</v>
      </c>
      <c r="E107" s="62" t="s">
        <v>94</v>
      </c>
      <c r="F107" s="81">
        <v>41985</v>
      </c>
      <c r="G107" s="46" t="s">
        <v>16</v>
      </c>
      <c r="H107" s="41">
        <v>90</v>
      </c>
      <c r="I107" s="124">
        <v>4</v>
      </c>
      <c r="J107" s="59">
        <v>6</v>
      </c>
      <c r="K107" s="84">
        <v>6269.02</v>
      </c>
      <c r="L107" s="85">
        <v>825</v>
      </c>
      <c r="M107" s="97">
        <f>L107/I107</f>
        <v>206.25</v>
      </c>
      <c r="N107" s="98">
        <f>K107/L107</f>
        <v>7.598812121212122</v>
      </c>
      <c r="O107" s="63">
        <v>844430.8600000001</v>
      </c>
      <c r="P107" s="64">
        <v>69516</v>
      </c>
      <c r="Q107" s="96">
        <f t="shared" si="9"/>
        <v>12.147287818631684</v>
      </c>
    </row>
    <row r="108" spans="1:17" ht="11.25">
      <c r="A108" s="103">
        <v>103</v>
      </c>
      <c r="B108" s="163"/>
      <c r="C108" s="90" t="s">
        <v>94</v>
      </c>
      <c r="D108" s="18" t="s">
        <v>140</v>
      </c>
      <c r="E108" s="62" t="s">
        <v>94</v>
      </c>
      <c r="F108" s="81">
        <v>41985</v>
      </c>
      <c r="G108" s="46" t="s">
        <v>16</v>
      </c>
      <c r="H108" s="41">
        <v>90</v>
      </c>
      <c r="I108" s="124">
        <v>4</v>
      </c>
      <c r="J108" s="59">
        <v>8</v>
      </c>
      <c r="K108" s="84">
        <v>5498</v>
      </c>
      <c r="L108" s="85">
        <v>1021</v>
      </c>
      <c r="M108" s="97">
        <f>L108/I108</f>
        <v>255.25</v>
      </c>
      <c r="N108" s="98">
        <f>K108/L108</f>
        <v>5.3849167482859945</v>
      </c>
      <c r="O108" s="63">
        <v>853108.8600000001</v>
      </c>
      <c r="P108" s="64">
        <v>70845</v>
      </c>
      <c r="Q108" s="96">
        <f t="shared" si="9"/>
        <v>12.041906415413933</v>
      </c>
    </row>
    <row r="109" spans="1:17" ht="11.25">
      <c r="A109" s="103">
        <v>104</v>
      </c>
      <c r="B109" s="163"/>
      <c r="C109" s="90" t="s">
        <v>94</v>
      </c>
      <c r="D109" s="18" t="s">
        <v>140</v>
      </c>
      <c r="E109" s="62" t="s">
        <v>94</v>
      </c>
      <c r="F109" s="81">
        <v>41985</v>
      </c>
      <c r="G109" s="46" t="s">
        <v>16</v>
      </c>
      <c r="H109" s="41">
        <v>90</v>
      </c>
      <c r="I109" s="124">
        <v>2</v>
      </c>
      <c r="J109" s="59">
        <v>7</v>
      </c>
      <c r="K109" s="84">
        <v>3180</v>
      </c>
      <c r="L109" s="85">
        <v>308</v>
      </c>
      <c r="M109" s="97">
        <f>L109/I109</f>
        <v>154</v>
      </c>
      <c r="N109" s="98">
        <f>K109/L109</f>
        <v>10.324675324675324</v>
      </c>
      <c r="O109" s="63">
        <v>847610.8600000001</v>
      </c>
      <c r="P109" s="64">
        <v>69824</v>
      </c>
      <c r="Q109" s="96">
        <f t="shared" si="9"/>
        <v>12.13924810953254</v>
      </c>
    </row>
    <row r="110" spans="1:17" ht="11.25">
      <c r="A110" s="103">
        <v>105</v>
      </c>
      <c r="B110" s="163"/>
      <c r="C110" s="90" t="s">
        <v>94</v>
      </c>
      <c r="D110" s="18" t="s">
        <v>140</v>
      </c>
      <c r="E110" s="62" t="s">
        <v>94</v>
      </c>
      <c r="F110" s="81">
        <v>41985</v>
      </c>
      <c r="G110" s="46" t="s">
        <v>16</v>
      </c>
      <c r="H110" s="41">
        <v>90</v>
      </c>
      <c r="I110" s="124">
        <v>2</v>
      </c>
      <c r="J110" s="59">
        <v>9</v>
      </c>
      <c r="K110" s="84">
        <v>3056</v>
      </c>
      <c r="L110" s="85">
        <v>276</v>
      </c>
      <c r="M110" s="97">
        <f>L110/I110</f>
        <v>138</v>
      </c>
      <c r="N110" s="98">
        <f>K110/L110</f>
        <v>11.072463768115941</v>
      </c>
      <c r="O110" s="63">
        <v>43275.5</v>
      </c>
      <c r="P110" s="64">
        <v>3307</v>
      </c>
      <c r="Q110" s="96">
        <f t="shared" si="9"/>
        <v>13.086029634109465</v>
      </c>
    </row>
    <row r="111" spans="1:17" ht="11.25">
      <c r="A111" s="103">
        <v>106</v>
      </c>
      <c r="B111" s="163"/>
      <c r="C111" s="90" t="s">
        <v>94</v>
      </c>
      <c r="D111" s="18" t="s">
        <v>140</v>
      </c>
      <c r="E111" s="62" t="s">
        <v>94</v>
      </c>
      <c r="F111" s="81">
        <v>41985</v>
      </c>
      <c r="G111" s="46" t="s">
        <v>16</v>
      </c>
      <c r="H111" s="41">
        <v>90</v>
      </c>
      <c r="I111" s="124">
        <v>6</v>
      </c>
      <c r="J111" s="59">
        <v>10</v>
      </c>
      <c r="K111" s="86">
        <v>1662.5</v>
      </c>
      <c r="L111" s="87">
        <v>139</v>
      </c>
      <c r="M111" s="97">
        <v>23.166666666666668</v>
      </c>
      <c r="N111" s="98">
        <v>11.96043165467626</v>
      </c>
      <c r="O111" s="63">
        <v>855082.3600000001</v>
      </c>
      <c r="P111" s="64">
        <v>71042</v>
      </c>
      <c r="Q111" s="96">
        <f t="shared" si="9"/>
        <v>12.03629346020664</v>
      </c>
    </row>
    <row r="112" spans="1:17" ht="11.25">
      <c r="A112" s="103">
        <v>107</v>
      </c>
      <c r="B112" s="163"/>
      <c r="C112" s="90" t="s">
        <v>128</v>
      </c>
      <c r="D112" s="90"/>
      <c r="E112" s="62" t="s">
        <v>31</v>
      </c>
      <c r="F112" s="81">
        <v>41789</v>
      </c>
      <c r="G112" s="46" t="s">
        <v>16</v>
      </c>
      <c r="H112" s="41">
        <v>81</v>
      </c>
      <c r="I112" s="124">
        <v>3</v>
      </c>
      <c r="J112" s="59">
        <v>11</v>
      </c>
      <c r="K112" s="84">
        <v>3604.7</v>
      </c>
      <c r="L112" s="85">
        <v>708</v>
      </c>
      <c r="M112" s="125">
        <f>+L112/I112</f>
        <v>236</v>
      </c>
      <c r="N112" s="126">
        <f>+K112/L112</f>
        <v>5.091384180790961</v>
      </c>
      <c r="O112" s="63">
        <v>191877.30000000005</v>
      </c>
      <c r="P112" s="64">
        <v>18393</v>
      </c>
      <c r="Q112" s="96">
        <f t="shared" si="9"/>
        <v>10.432082857608876</v>
      </c>
    </row>
    <row r="113" spans="1:17" ht="11.25">
      <c r="A113" s="103">
        <v>108</v>
      </c>
      <c r="B113" s="163"/>
      <c r="C113" s="90" t="s">
        <v>128</v>
      </c>
      <c r="D113" s="18"/>
      <c r="E113" s="62" t="s">
        <v>31</v>
      </c>
      <c r="F113" s="81">
        <v>41789</v>
      </c>
      <c r="G113" s="46" t="s">
        <v>16</v>
      </c>
      <c r="H113" s="41">
        <v>81</v>
      </c>
      <c r="I113" s="124">
        <v>4</v>
      </c>
      <c r="J113" s="59">
        <v>13</v>
      </c>
      <c r="K113" s="84">
        <v>2996.2</v>
      </c>
      <c r="L113" s="85">
        <v>591</v>
      </c>
      <c r="M113" s="97">
        <f aca="true" t="shared" si="10" ref="M113:M124">L113/I113</f>
        <v>147.75</v>
      </c>
      <c r="N113" s="98">
        <f aca="true" t="shared" si="11" ref="N113:N122">K113/L113</f>
        <v>5.069712351945854</v>
      </c>
      <c r="O113" s="63">
        <v>195445.50000000006</v>
      </c>
      <c r="P113" s="64">
        <v>19074</v>
      </c>
      <c r="Q113" s="96">
        <f t="shared" si="9"/>
        <v>10.246697074551749</v>
      </c>
    </row>
    <row r="114" spans="1:17" ht="11.25">
      <c r="A114" s="103">
        <v>109</v>
      </c>
      <c r="B114" s="163"/>
      <c r="C114" s="90" t="s">
        <v>128</v>
      </c>
      <c r="D114" s="18"/>
      <c r="E114" s="62" t="s">
        <v>31</v>
      </c>
      <c r="F114" s="81">
        <v>41789</v>
      </c>
      <c r="G114" s="46" t="s">
        <v>16</v>
      </c>
      <c r="H114" s="41">
        <v>81</v>
      </c>
      <c r="I114" s="124">
        <v>1</v>
      </c>
      <c r="J114" s="59">
        <v>13</v>
      </c>
      <c r="K114" s="84">
        <v>422.5</v>
      </c>
      <c r="L114" s="85">
        <v>71</v>
      </c>
      <c r="M114" s="97">
        <f t="shared" si="10"/>
        <v>71</v>
      </c>
      <c r="N114" s="98">
        <f t="shared" si="11"/>
        <v>5.950704225352113</v>
      </c>
      <c r="O114" s="63">
        <v>192449.30000000005</v>
      </c>
      <c r="P114" s="64">
        <v>18483</v>
      </c>
      <c r="Q114" s="96">
        <f t="shared" si="9"/>
        <v>10.412232862630528</v>
      </c>
    </row>
    <row r="115" spans="1:17" ht="11.25">
      <c r="A115" s="103">
        <v>110</v>
      </c>
      <c r="B115" s="163"/>
      <c r="C115" s="90" t="s">
        <v>128</v>
      </c>
      <c r="D115" s="18"/>
      <c r="E115" s="62" t="s">
        <v>31</v>
      </c>
      <c r="F115" s="81">
        <v>41789</v>
      </c>
      <c r="G115" s="46" t="s">
        <v>16</v>
      </c>
      <c r="H115" s="41">
        <v>81</v>
      </c>
      <c r="I115" s="124">
        <v>1</v>
      </c>
      <c r="J115" s="59">
        <v>15</v>
      </c>
      <c r="K115" s="84">
        <v>166</v>
      </c>
      <c r="L115" s="85">
        <v>40</v>
      </c>
      <c r="M115" s="97">
        <f t="shared" si="10"/>
        <v>40</v>
      </c>
      <c r="N115" s="98">
        <f t="shared" si="11"/>
        <v>4.15</v>
      </c>
      <c r="O115" s="63">
        <v>195611.50000000006</v>
      </c>
      <c r="P115" s="64">
        <v>19114</v>
      </c>
      <c r="Q115" s="96">
        <f t="shared" si="9"/>
        <v>10.23393847441666</v>
      </c>
    </row>
    <row r="116" spans="1:17" ht="11.25">
      <c r="A116" s="103">
        <v>111</v>
      </c>
      <c r="B116" s="163"/>
      <c r="C116" s="90" t="s">
        <v>128</v>
      </c>
      <c r="D116" s="18"/>
      <c r="E116" s="62" t="s">
        <v>31</v>
      </c>
      <c r="F116" s="81">
        <v>41789</v>
      </c>
      <c r="G116" s="46" t="s">
        <v>16</v>
      </c>
      <c r="H116" s="41">
        <v>81</v>
      </c>
      <c r="I116" s="124">
        <v>1</v>
      </c>
      <c r="J116" s="59">
        <v>12</v>
      </c>
      <c r="K116" s="84">
        <v>149.5</v>
      </c>
      <c r="L116" s="85">
        <v>19</v>
      </c>
      <c r="M116" s="97">
        <f t="shared" si="10"/>
        <v>19</v>
      </c>
      <c r="N116" s="98">
        <f t="shared" si="11"/>
        <v>7.868421052631579</v>
      </c>
      <c r="O116" s="63">
        <v>192026.80000000005</v>
      </c>
      <c r="P116" s="64">
        <v>18412</v>
      </c>
      <c r="Q116" s="96">
        <f t="shared" si="9"/>
        <v>10.429437323484686</v>
      </c>
    </row>
    <row r="117" spans="1:17" ht="11.25">
      <c r="A117" s="103">
        <v>112</v>
      </c>
      <c r="B117" s="163"/>
      <c r="C117" s="91" t="s">
        <v>23</v>
      </c>
      <c r="D117" s="42"/>
      <c r="E117" s="45" t="s">
        <v>24</v>
      </c>
      <c r="F117" s="82">
        <v>41656</v>
      </c>
      <c r="G117" s="46" t="s">
        <v>8</v>
      </c>
      <c r="H117" s="128">
        <v>85</v>
      </c>
      <c r="I117" s="41">
        <v>1</v>
      </c>
      <c r="J117" s="59">
        <v>27</v>
      </c>
      <c r="K117" s="86">
        <v>2387</v>
      </c>
      <c r="L117" s="87">
        <v>399</v>
      </c>
      <c r="M117" s="97">
        <f t="shared" si="10"/>
        <v>399</v>
      </c>
      <c r="N117" s="98">
        <f t="shared" si="11"/>
        <v>5.982456140350878</v>
      </c>
      <c r="O117" s="54">
        <v>12355028</v>
      </c>
      <c r="P117" s="55">
        <v>1114371</v>
      </c>
      <c r="Q117" s="96">
        <f t="shared" si="9"/>
        <v>11.086997059327638</v>
      </c>
    </row>
    <row r="118" spans="1:17" ht="11.25">
      <c r="A118" s="103">
        <v>113</v>
      </c>
      <c r="B118" s="163"/>
      <c r="C118" s="90" t="s">
        <v>77</v>
      </c>
      <c r="D118" s="18" t="s">
        <v>140</v>
      </c>
      <c r="E118" s="62" t="s">
        <v>77</v>
      </c>
      <c r="F118" s="81">
        <v>41957</v>
      </c>
      <c r="G118" s="46" t="s">
        <v>20</v>
      </c>
      <c r="H118" s="41">
        <v>75</v>
      </c>
      <c r="I118" s="124">
        <v>1</v>
      </c>
      <c r="J118" s="59">
        <v>7</v>
      </c>
      <c r="K118" s="84">
        <v>448</v>
      </c>
      <c r="L118" s="85">
        <v>34</v>
      </c>
      <c r="M118" s="97">
        <f t="shared" si="10"/>
        <v>34</v>
      </c>
      <c r="N118" s="98">
        <f t="shared" si="11"/>
        <v>13.176470588235293</v>
      </c>
      <c r="O118" s="63">
        <v>208182</v>
      </c>
      <c r="P118" s="64">
        <v>19160</v>
      </c>
      <c r="Q118" s="96">
        <f t="shared" si="9"/>
        <v>10.86544885177453</v>
      </c>
    </row>
    <row r="119" spans="1:17" ht="11.25">
      <c r="A119" s="103">
        <v>114</v>
      </c>
      <c r="B119" s="163"/>
      <c r="C119" s="90" t="s">
        <v>77</v>
      </c>
      <c r="D119" s="18" t="s">
        <v>140</v>
      </c>
      <c r="E119" s="62" t="s">
        <v>77</v>
      </c>
      <c r="F119" s="81">
        <v>41957</v>
      </c>
      <c r="G119" s="46" t="s">
        <v>20</v>
      </c>
      <c r="H119" s="41">
        <v>75</v>
      </c>
      <c r="I119" s="124">
        <v>1</v>
      </c>
      <c r="J119" s="59">
        <v>6</v>
      </c>
      <c r="K119" s="84">
        <v>176</v>
      </c>
      <c r="L119" s="85">
        <v>24</v>
      </c>
      <c r="M119" s="97">
        <f t="shared" si="10"/>
        <v>24</v>
      </c>
      <c r="N119" s="98">
        <f t="shared" si="11"/>
        <v>7.333333333333333</v>
      </c>
      <c r="O119" s="63">
        <v>207592</v>
      </c>
      <c r="P119" s="64">
        <v>19107</v>
      </c>
      <c r="Q119" s="96">
        <f t="shared" si="9"/>
        <v>10.864709268854346</v>
      </c>
    </row>
    <row r="120" spans="1:17" ht="11.25">
      <c r="A120" s="103">
        <v>115</v>
      </c>
      <c r="B120" s="163"/>
      <c r="C120" s="90" t="s">
        <v>77</v>
      </c>
      <c r="D120" s="18" t="s">
        <v>140</v>
      </c>
      <c r="E120" s="62" t="s">
        <v>77</v>
      </c>
      <c r="F120" s="81">
        <v>41957</v>
      </c>
      <c r="G120" s="46" t="s">
        <v>20</v>
      </c>
      <c r="H120" s="41">
        <v>75</v>
      </c>
      <c r="I120" s="124">
        <v>1</v>
      </c>
      <c r="J120" s="59">
        <v>8</v>
      </c>
      <c r="K120" s="84">
        <v>114</v>
      </c>
      <c r="L120" s="85">
        <v>15</v>
      </c>
      <c r="M120" s="97">
        <f t="shared" si="10"/>
        <v>15</v>
      </c>
      <c r="N120" s="98">
        <f t="shared" si="11"/>
        <v>7.6</v>
      </c>
      <c r="O120" s="63">
        <v>207734</v>
      </c>
      <c r="P120" s="64">
        <v>19126</v>
      </c>
      <c r="Q120" s="96">
        <f t="shared" si="9"/>
        <v>10.861340583498903</v>
      </c>
    </row>
    <row r="121" spans="1:17" ht="11.25">
      <c r="A121" s="103">
        <v>116</v>
      </c>
      <c r="B121" s="163"/>
      <c r="C121" s="90" t="s">
        <v>77</v>
      </c>
      <c r="D121" s="18" t="s">
        <v>140</v>
      </c>
      <c r="E121" s="62" t="s">
        <v>77</v>
      </c>
      <c r="F121" s="81">
        <v>41957</v>
      </c>
      <c r="G121" s="46" t="s">
        <v>20</v>
      </c>
      <c r="H121" s="41">
        <v>75</v>
      </c>
      <c r="I121" s="124">
        <v>1</v>
      </c>
      <c r="J121" s="59">
        <v>7</v>
      </c>
      <c r="K121" s="84">
        <v>28</v>
      </c>
      <c r="L121" s="85">
        <v>4</v>
      </c>
      <c r="M121" s="97">
        <f t="shared" si="10"/>
        <v>4</v>
      </c>
      <c r="N121" s="98">
        <f t="shared" si="11"/>
        <v>7</v>
      </c>
      <c r="O121" s="63">
        <v>207620</v>
      </c>
      <c r="P121" s="64">
        <v>19111</v>
      </c>
      <c r="Q121" s="96">
        <f t="shared" si="9"/>
        <v>10.863900371513788</v>
      </c>
    </row>
    <row r="122" spans="1:17" ht="11.25">
      <c r="A122" s="103">
        <v>117</v>
      </c>
      <c r="B122" s="163"/>
      <c r="C122" s="90" t="s">
        <v>287</v>
      </c>
      <c r="D122" s="18" t="s">
        <v>140</v>
      </c>
      <c r="E122" s="62" t="s">
        <v>287</v>
      </c>
      <c r="F122" s="81">
        <v>38429</v>
      </c>
      <c r="G122" s="46" t="s">
        <v>19</v>
      </c>
      <c r="H122" s="41">
        <v>95</v>
      </c>
      <c r="I122" s="124">
        <v>1</v>
      </c>
      <c r="J122" s="59">
        <v>42</v>
      </c>
      <c r="K122" s="84">
        <v>3598</v>
      </c>
      <c r="L122" s="85">
        <v>634</v>
      </c>
      <c r="M122" s="97">
        <f t="shared" si="10"/>
        <v>634</v>
      </c>
      <c r="N122" s="98">
        <f t="shared" si="11"/>
        <v>5.6750788643533125</v>
      </c>
      <c r="O122" s="63">
        <v>3588343.62</v>
      </c>
      <c r="P122" s="64">
        <v>678372</v>
      </c>
      <c r="Q122" s="96">
        <f t="shared" si="9"/>
        <v>5.289639932072668</v>
      </c>
    </row>
    <row r="123" spans="1:17" ht="11.25">
      <c r="A123" s="103">
        <v>118</v>
      </c>
      <c r="B123" s="163"/>
      <c r="C123" s="91" t="s">
        <v>276</v>
      </c>
      <c r="D123" s="42"/>
      <c r="E123" s="45" t="s">
        <v>277</v>
      </c>
      <c r="F123" s="82">
        <v>41579</v>
      </c>
      <c r="G123" s="46" t="s">
        <v>8</v>
      </c>
      <c r="H123" s="128">
        <v>95</v>
      </c>
      <c r="I123" s="41">
        <v>1</v>
      </c>
      <c r="J123" s="59">
        <v>25</v>
      </c>
      <c r="K123" s="84">
        <v>0</v>
      </c>
      <c r="L123" s="87">
        <v>0</v>
      </c>
      <c r="M123" s="97">
        <f t="shared" si="10"/>
        <v>0</v>
      </c>
      <c r="N123" s="98"/>
      <c r="O123" s="71">
        <v>822710</v>
      </c>
      <c r="P123" s="47">
        <v>77697</v>
      </c>
      <c r="Q123" s="96">
        <f t="shared" si="9"/>
        <v>10.588697118292856</v>
      </c>
    </row>
    <row r="124" spans="1:17" ht="11.25">
      <c r="A124" s="103">
        <v>119</v>
      </c>
      <c r="B124" s="163"/>
      <c r="C124" s="90" t="s">
        <v>257</v>
      </c>
      <c r="D124" s="18" t="s">
        <v>140</v>
      </c>
      <c r="E124" s="62" t="s">
        <v>258</v>
      </c>
      <c r="F124" s="81">
        <v>41922</v>
      </c>
      <c r="G124" s="46" t="s">
        <v>42</v>
      </c>
      <c r="H124" s="41">
        <v>49</v>
      </c>
      <c r="I124" s="124">
        <v>1</v>
      </c>
      <c r="J124" s="59">
        <v>5</v>
      </c>
      <c r="K124" s="84">
        <v>1680</v>
      </c>
      <c r="L124" s="85">
        <v>280</v>
      </c>
      <c r="M124" s="97">
        <f t="shared" si="10"/>
        <v>280</v>
      </c>
      <c r="N124" s="98">
        <f>K124/L124</f>
        <v>6</v>
      </c>
      <c r="O124" s="63">
        <v>113640.3</v>
      </c>
      <c r="P124" s="64">
        <v>10578</v>
      </c>
      <c r="Q124" s="96">
        <f t="shared" si="9"/>
        <v>10.743079977311401</v>
      </c>
    </row>
    <row r="125" spans="1:17" ht="11.25">
      <c r="A125" s="103">
        <v>120</v>
      </c>
      <c r="B125" s="163"/>
      <c r="C125" s="91" t="s">
        <v>87</v>
      </c>
      <c r="D125" s="18" t="s">
        <v>140</v>
      </c>
      <c r="E125" s="45" t="s">
        <v>87</v>
      </c>
      <c r="F125" s="82">
        <v>41971</v>
      </c>
      <c r="G125" s="46" t="s">
        <v>7</v>
      </c>
      <c r="H125" s="128">
        <v>273</v>
      </c>
      <c r="I125" s="41">
        <v>141</v>
      </c>
      <c r="J125" s="59">
        <v>6</v>
      </c>
      <c r="K125" s="86">
        <v>501714</v>
      </c>
      <c r="L125" s="87">
        <v>46664</v>
      </c>
      <c r="M125" s="125">
        <f>+L125/I125</f>
        <v>330.9503546099291</v>
      </c>
      <c r="N125" s="126">
        <f>+K125/L125</f>
        <v>10.751628664495113</v>
      </c>
      <c r="O125" s="54">
        <v>12743230</v>
      </c>
      <c r="P125" s="55">
        <v>1228411</v>
      </c>
      <c r="Q125" s="96">
        <f t="shared" si="9"/>
        <v>10.373751130525532</v>
      </c>
    </row>
    <row r="126" spans="1:17" ht="11.25">
      <c r="A126" s="103">
        <v>121</v>
      </c>
      <c r="B126" s="163"/>
      <c r="C126" s="91" t="s">
        <v>87</v>
      </c>
      <c r="D126" s="18" t="s">
        <v>140</v>
      </c>
      <c r="E126" s="45" t="s">
        <v>87</v>
      </c>
      <c r="F126" s="82">
        <v>41971</v>
      </c>
      <c r="G126" s="46" t="s">
        <v>7</v>
      </c>
      <c r="H126" s="128">
        <v>273</v>
      </c>
      <c r="I126" s="41">
        <v>68</v>
      </c>
      <c r="J126" s="59">
        <v>7</v>
      </c>
      <c r="K126" s="86">
        <v>161390</v>
      </c>
      <c r="L126" s="87">
        <v>15845</v>
      </c>
      <c r="M126" s="97">
        <f>L126/I126</f>
        <v>233.01470588235293</v>
      </c>
      <c r="N126" s="98">
        <f>K126/L126</f>
        <v>10.185547491322184</v>
      </c>
      <c r="O126" s="54">
        <v>12904620</v>
      </c>
      <c r="P126" s="55">
        <v>1244256</v>
      </c>
      <c r="Q126" s="96">
        <f t="shared" si="9"/>
        <v>10.371354447959263</v>
      </c>
    </row>
    <row r="127" spans="1:17" ht="11.25">
      <c r="A127" s="103">
        <v>122</v>
      </c>
      <c r="B127" s="163"/>
      <c r="C127" s="91" t="s">
        <v>87</v>
      </c>
      <c r="D127" s="18" t="s">
        <v>140</v>
      </c>
      <c r="E127" s="45" t="s">
        <v>87</v>
      </c>
      <c r="F127" s="82">
        <v>41971</v>
      </c>
      <c r="G127" s="46" t="s">
        <v>7</v>
      </c>
      <c r="H127" s="128">
        <v>273</v>
      </c>
      <c r="I127" s="41">
        <v>27</v>
      </c>
      <c r="J127" s="59">
        <v>8</v>
      </c>
      <c r="K127" s="86">
        <v>38676</v>
      </c>
      <c r="L127" s="87">
        <v>4393</v>
      </c>
      <c r="M127" s="97">
        <f>L127/I127</f>
        <v>162.7037037037037</v>
      </c>
      <c r="N127" s="98">
        <f>K127/L127</f>
        <v>8.804006373776463</v>
      </c>
      <c r="O127" s="54">
        <v>12943296</v>
      </c>
      <c r="P127" s="55">
        <v>1248649</v>
      </c>
      <c r="Q127" s="96">
        <f t="shared" si="9"/>
        <v>10.365840200088256</v>
      </c>
    </row>
    <row r="128" spans="1:17" ht="11.25">
      <c r="A128" s="103">
        <v>123</v>
      </c>
      <c r="B128" s="163"/>
      <c r="C128" s="91" t="s">
        <v>87</v>
      </c>
      <c r="D128" s="18" t="s">
        <v>140</v>
      </c>
      <c r="E128" s="45" t="s">
        <v>87</v>
      </c>
      <c r="F128" s="82">
        <v>41971</v>
      </c>
      <c r="G128" s="46" t="s">
        <v>7</v>
      </c>
      <c r="H128" s="128">
        <v>273</v>
      </c>
      <c r="I128" s="41">
        <v>11</v>
      </c>
      <c r="J128" s="59">
        <v>9</v>
      </c>
      <c r="K128" s="86">
        <v>10759</v>
      </c>
      <c r="L128" s="87">
        <v>1171</v>
      </c>
      <c r="M128" s="97">
        <f>L128/I128</f>
        <v>106.45454545454545</v>
      </c>
      <c r="N128" s="98">
        <f>K128/L128</f>
        <v>9.187873612297182</v>
      </c>
      <c r="O128" s="54">
        <v>12954055</v>
      </c>
      <c r="P128" s="55">
        <v>1249820</v>
      </c>
      <c r="Q128" s="96">
        <f t="shared" si="9"/>
        <v>10.364736522059177</v>
      </c>
    </row>
    <row r="129" spans="1:17" ht="11.25">
      <c r="A129" s="103">
        <v>124</v>
      </c>
      <c r="B129" s="163"/>
      <c r="C129" s="91" t="s">
        <v>87</v>
      </c>
      <c r="D129" s="18" t="s">
        <v>140</v>
      </c>
      <c r="E129" s="45" t="s">
        <v>87</v>
      </c>
      <c r="F129" s="82">
        <v>41971</v>
      </c>
      <c r="G129" s="46" t="s">
        <v>7</v>
      </c>
      <c r="H129" s="128">
        <v>273</v>
      </c>
      <c r="I129" s="41">
        <v>3</v>
      </c>
      <c r="J129" s="59">
        <v>10</v>
      </c>
      <c r="K129" s="86">
        <v>10001</v>
      </c>
      <c r="L129" s="87">
        <v>2016</v>
      </c>
      <c r="M129" s="97">
        <f>L129/I129</f>
        <v>672</v>
      </c>
      <c r="N129" s="98">
        <f>K129/L129</f>
        <v>4.960813492063492</v>
      </c>
      <c r="O129" s="54">
        <v>12964056</v>
      </c>
      <c r="P129" s="55">
        <v>1251836</v>
      </c>
      <c r="Q129" s="96">
        <f t="shared" si="9"/>
        <v>10.356033857470148</v>
      </c>
    </row>
    <row r="130" spans="1:17" ht="11.25">
      <c r="A130" s="103">
        <v>125</v>
      </c>
      <c r="B130" s="163"/>
      <c r="C130" s="91" t="s">
        <v>87</v>
      </c>
      <c r="D130" s="18" t="s">
        <v>140</v>
      </c>
      <c r="E130" s="45" t="s">
        <v>87</v>
      </c>
      <c r="F130" s="82">
        <v>41971</v>
      </c>
      <c r="G130" s="46" t="s">
        <v>7</v>
      </c>
      <c r="H130" s="128">
        <v>273</v>
      </c>
      <c r="I130" s="41">
        <v>2</v>
      </c>
      <c r="J130" s="59">
        <v>12</v>
      </c>
      <c r="K130" s="86">
        <v>3967</v>
      </c>
      <c r="L130" s="87">
        <v>1208</v>
      </c>
      <c r="M130" s="97">
        <f>L130/I130</f>
        <v>604</v>
      </c>
      <c r="N130" s="98">
        <f>K130/L130</f>
        <v>3.2839403973509933</v>
      </c>
      <c r="O130" s="54">
        <v>12971248</v>
      </c>
      <c r="P130" s="55">
        <v>1253902</v>
      </c>
      <c r="Q130" s="96">
        <f t="shared" si="9"/>
        <v>10.344706364612227</v>
      </c>
    </row>
    <row r="131" spans="1:17" ht="11.25">
      <c r="A131" s="103">
        <v>126</v>
      </c>
      <c r="B131" s="163"/>
      <c r="C131" s="91" t="s">
        <v>87</v>
      </c>
      <c r="D131" s="18" t="s">
        <v>140</v>
      </c>
      <c r="E131" s="45" t="s">
        <v>87</v>
      </c>
      <c r="F131" s="82">
        <v>41971</v>
      </c>
      <c r="G131" s="46" t="s">
        <v>7</v>
      </c>
      <c r="H131" s="128">
        <v>273</v>
      </c>
      <c r="I131" s="41">
        <v>3</v>
      </c>
      <c r="J131" s="59">
        <v>11</v>
      </c>
      <c r="K131" s="86">
        <v>3225</v>
      </c>
      <c r="L131" s="87">
        <v>858</v>
      </c>
      <c r="M131" s="97">
        <v>286</v>
      </c>
      <c r="N131" s="98">
        <v>3.7587412587412588</v>
      </c>
      <c r="O131" s="63">
        <v>12967281</v>
      </c>
      <c r="P131" s="64">
        <v>1252694</v>
      </c>
      <c r="Q131" s="96">
        <f t="shared" si="9"/>
        <v>10.351515214409904</v>
      </c>
    </row>
    <row r="132" spans="1:17" ht="11.25">
      <c r="A132" s="103">
        <v>127</v>
      </c>
      <c r="B132" s="163"/>
      <c r="C132" s="91" t="s">
        <v>87</v>
      </c>
      <c r="D132" s="18" t="s">
        <v>140</v>
      </c>
      <c r="E132" s="45" t="s">
        <v>87</v>
      </c>
      <c r="F132" s="82">
        <v>41971</v>
      </c>
      <c r="G132" s="46" t="s">
        <v>7</v>
      </c>
      <c r="H132" s="128">
        <v>273</v>
      </c>
      <c r="I132" s="41">
        <v>2</v>
      </c>
      <c r="J132" s="59">
        <v>13</v>
      </c>
      <c r="K132" s="86">
        <v>2793</v>
      </c>
      <c r="L132" s="87">
        <v>726</v>
      </c>
      <c r="M132" s="97">
        <f>L132/I132</f>
        <v>363</v>
      </c>
      <c r="N132" s="98">
        <f>K132/L132</f>
        <v>3.847107438016529</v>
      </c>
      <c r="O132" s="54">
        <v>12974041</v>
      </c>
      <c r="P132" s="55">
        <v>1254628</v>
      </c>
      <c r="Q132" s="96">
        <f t="shared" si="9"/>
        <v>10.340946479753361</v>
      </c>
    </row>
    <row r="133" spans="1:17" ht="11.25">
      <c r="A133" s="103">
        <v>128</v>
      </c>
      <c r="B133" s="163"/>
      <c r="C133" s="91" t="s">
        <v>87</v>
      </c>
      <c r="D133" s="18" t="s">
        <v>140</v>
      </c>
      <c r="E133" s="45" t="s">
        <v>87</v>
      </c>
      <c r="F133" s="82">
        <v>41971</v>
      </c>
      <c r="G133" s="46" t="s">
        <v>7</v>
      </c>
      <c r="H133" s="128">
        <v>273</v>
      </c>
      <c r="I133" s="41">
        <v>1</v>
      </c>
      <c r="J133" s="59">
        <v>14</v>
      </c>
      <c r="K133" s="86">
        <v>997</v>
      </c>
      <c r="L133" s="87">
        <v>131</v>
      </c>
      <c r="M133" s="97">
        <f>L133/I133</f>
        <v>131</v>
      </c>
      <c r="N133" s="98">
        <f>K133/L133</f>
        <v>7.6106870229007635</v>
      </c>
      <c r="O133" s="54">
        <v>12975038</v>
      </c>
      <c r="P133" s="55">
        <v>1254759</v>
      </c>
      <c r="Q133" s="96">
        <f t="shared" si="9"/>
        <v>10.340661433789277</v>
      </c>
    </row>
    <row r="134" spans="1:17" ht="11.25">
      <c r="A134" s="103">
        <v>129</v>
      </c>
      <c r="B134" s="163"/>
      <c r="C134" s="91" t="s">
        <v>104</v>
      </c>
      <c r="D134" s="91"/>
      <c r="E134" s="45" t="s">
        <v>105</v>
      </c>
      <c r="F134" s="82">
        <v>41990</v>
      </c>
      <c r="G134" s="46" t="s">
        <v>7</v>
      </c>
      <c r="H134" s="128">
        <v>343</v>
      </c>
      <c r="I134" s="41">
        <v>341</v>
      </c>
      <c r="J134" s="59">
        <v>3</v>
      </c>
      <c r="K134" s="86">
        <v>2560821</v>
      </c>
      <c r="L134" s="87">
        <v>203541</v>
      </c>
      <c r="M134" s="125">
        <f>+L134/I134</f>
        <v>596.8944281524927</v>
      </c>
      <c r="N134" s="126">
        <f>+K134/L134</f>
        <v>12.581352160007075</v>
      </c>
      <c r="O134" s="54">
        <v>18045598</v>
      </c>
      <c r="P134" s="55">
        <v>1485057</v>
      </c>
      <c r="Q134" s="96">
        <f aca="true" t="shared" si="12" ref="Q134:Q197">O134/P134</f>
        <v>12.151451425770189</v>
      </c>
    </row>
    <row r="135" spans="1:17" ht="11.25">
      <c r="A135" s="103">
        <v>130</v>
      </c>
      <c r="B135" s="163"/>
      <c r="C135" s="91" t="s">
        <v>104</v>
      </c>
      <c r="D135" s="42"/>
      <c r="E135" s="45" t="s">
        <v>105</v>
      </c>
      <c r="F135" s="82">
        <v>41990</v>
      </c>
      <c r="G135" s="46" t="s">
        <v>7</v>
      </c>
      <c r="H135" s="128">
        <v>343</v>
      </c>
      <c r="I135" s="41">
        <v>309</v>
      </c>
      <c r="J135" s="59">
        <v>4</v>
      </c>
      <c r="K135" s="86">
        <v>1282515</v>
      </c>
      <c r="L135" s="87">
        <v>103688</v>
      </c>
      <c r="M135" s="97">
        <f>L135/I135</f>
        <v>335.5598705501618</v>
      </c>
      <c r="N135" s="98">
        <f>K135/L135</f>
        <v>12.368981945837513</v>
      </c>
      <c r="O135" s="54">
        <v>19328113</v>
      </c>
      <c r="P135" s="55">
        <v>1588745</v>
      </c>
      <c r="Q135" s="96">
        <f t="shared" si="12"/>
        <v>12.165648357665956</v>
      </c>
    </row>
    <row r="136" spans="1:17" ht="11.25">
      <c r="A136" s="103">
        <v>131</v>
      </c>
      <c r="B136" s="163"/>
      <c r="C136" s="91" t="s">
        <v>104</v>
      </c>
      <c r="D136" s="42"/>
      <c r="E136" s="45" t="s">
        <v>105</v>
      </c>
      <c r="F136" s="82">
        <v>41990</v>
      </c>
      <c r="G136" s="46" t="s">
        <v>7</v>
      </c>
      <c r="H136" s="128">
        <v>343</v>
      </c>
      <c r="I136" s="41">
        <v>111</v>
      </c>
      <c r="J136" s="59">
        <v>5</v>
      </c>
      <c r="K136" s="86">
        <v>563834</v>
      </c>
      <c r="L136" s="87">
        <v>42821</v>
      </c>
      <c r="M136" s="97">
        <f>L136/I136</f>
        <v>385.77477477477476</v>
      </c>
      <c r="N136" s="98">
        <f>K136/L136</f>
        <v>13.167231031503235</v>
      </c>
      <c r="O136" s="54">
        <v>19891947</v>
      </c>
      <c r="P136" s="55">
        <v>1631566</v>
      </c>
      <c r="Q136" s="96">
        <f t="shared" si="12"/>
        <v>12.191935232776363</v>
      </c>
    </row>
    <row r="137" spans="1:17" ht="11.25">
      <c r="A137" s="103">
        <v>132</v>
      </c>
      <c r="B137" s="163"/>
      <c r="C137" s="91" t="s">
        <v>104</v>
      </c>
      <c r="D137" s="42"/>
      <c r="E137" s="45" t="s">
        <v>105</v>
      </c>
      <c r="F137" s="82">
        <v>41990</v>
      </c>
      <c r="G137" s="46" t="s">
        <v>7</v>
      </c>
      <c r="H137" s="128">
        <v>343</v>
      </c>
      <c r="I137" s="41">
        <v>25</v>
      </c>
      <c r="J137" s="59">
        <v>6</v>
      </c>
      <c r="K137" s="86">
        <v>154239</v>
      </c>
      <c r="L137" s="87">
        <v>10759</v>
      </c>
      <c r="M137" s="97">
        <f>L137/I137</f>
        <v>430.36</v>
      </c>
      <c r="N137" s="98">
        <f>K137/L137</f>
        <v>14.335811878427362</v>
      </c>
      <c r="O137" s="54">
        <v>20046186</v>
      </c>
      <c r="P137" s="55">
        <v>1642325</v>
      </c>
      <c r="Q137" s="96">
        <f t="shared" si="12"/>
        <v>12.205979936979586</v>
      </c>
    </row>
    <row r="138" spans="1:17" ht="11.25">
      <c r="A138" s="103">
        <v>133</v>
      </c>
      <c r="B138" s="163"/>
      <c r="C138" s="91" t="s">
        <v>104</v>
      </c>
      <c r="D138" s="42"/>
      <c r="E138" s="45" t="s">
        <v>105</v>
      </c>
      <c r="F138" s="82">
        <v>41990</v>
      </c>
      <c r="G138" s="46" t="s">
        <v>7</v>
      </c>
      <c r="H138" s="128">
        <v>343</v>
      </c>
      <c r="I138" s="41">
        <v>6</v>
      </c>
      <c r="J138" s="59">
        <v>7</v>
      </c>
      <c r="K138" s="86">
        <v>45451</v>
      </c>
      <c r="L138" s="87">
        <v>2638</v>
      </c>
      <c r="M138" s="97">
        <f>L138/I138</f>
        <v>439.6666666666667</v>
      </c>
      <c r="N138" s="98">
        <f>K138/L138</f>
        <v>17.22934040940106</v>
      </c>
      <c r="O138" s="54">
        <v>20091637</v>
      </c>
      <c r="P138" s="55">
        <v>1644963</v>
      </c>
      <c r="Q138" s="96">
        <f t="shared" si="12"/>
        <v>12.214035817218988</v>
      </c>
    </row>
    <row r="139" spans="1:17" ht="11.25">
      <c r="A139" s="103">
        <v>134</v>
      </c>
      <c r="B139" s="163"/>
      <c r="C139" s="91" t="s">
        <v>104</v>
      </c>
      <c r="D139" s="42"/>
      <c r="E139" s="45" t="s">
        <v>105</v>
      </c>
      <c r="F139" s="82">
        <v>41990</v>
      </c>
      <c r="G139" s="46" t="s">
        <v>7</v>
      </c>
      <c r="H139" s="128">
        <v>343</v>
      </c>
      <c r="I139" s="41">
        <v>1</v>
      </c>
      <c r="J139" s="59">
        <v>9</v>
      </c>
      <c r="K139" s="86">
        <v>12639</v>
      </c>
      <c r="L139" s="87">
        <v>720</v>
      </c>
      <c r="M139" s="97">
        <v>720</v>
      </c>
      <c r="N139" s="98">
        <v>17.554166666666667</v>
      </c>
      <c r="O139" s="54">
        <v>20107990</v>
      </c>
      <c r="P139" s="55">
        <v>1646381</v>
      </c>
      <c r="Q139" s="96">
        <f t="shared" si="12"/>
        <v>12.213448770363604</v>
      </c>
    </row>
    <row r="140" spans="1:17" ht="11.25">
      <c r="A140" s="103">
        <v>135</v>
      </c>
      <c r="B140" s="163"/>
      <c r="C140" s="91" t="s">
        <v>104</v>
      </c>
      <c r="D140" s="42"/>
      <c r="E140" s="45" t="s">
        <v>105</v>
      </c>
      <c r="F140" s="82">
        <v>41990</v>
      </c>
      <c r="G140" s="46" t="s">
        <v>7</v>
      </c>
      <c r="H140" s="128">
        <v>343</v>
      </c>
      <c r="I140" s="41">
        <v>2</v>
      </c>
      <c r="J140" s="59">
        <v>8</v>
      </c>
      <c r="K140" s="86">
        <v>3714</v>
      </c>
      <c r="L140" s="87">
        <v>698</v>
      </c>
      <c r="M140" s="97">
        <f aca="true" t="shared" si="13" ref="M140:M146">L140/I140</f>
        <v>349</v>
      </c>
      <c r="N140" s="98">
        <f aca="true" t="shared" si="14" ref="N140:N146">K140/L140</f>
        <v>5.320916905444126</v>
      </c>
      <c r="O140" s="54">
        <v>20095351</v>
      </c>
      <c r="P140" s="55">
        <v>1645661</v>
      </c>
      <c r="Q140" s="96">
        <f t="shared" si="12"/>
        <v>12.211112130627146</v>
      </c>
    </row>
    <row r="141" spans="1:17" ht="11.25">
      <c r="A141" s="103">
        <v>136</v>
      </c>
      <c r="B141" s="163"/>
      <c r="C141" s="91" t="s">
        <v>104</v>
      </c>
      <c r="D141" s="42"/>
      <c r="E141" s="45" t="s">
        <v>105</v>
      </c>
      <c r="F141" s="82">
        <v>41990</v>
      </c>
      <c r="G141" s="46" t="s">
        <v>7</v>
      </c>
      <c r="H141" s="128">
        <v>343</v>
      </c>
      <c r="I141" s="41">
        <v>1</v>
      </c>
      <c r="J141" s="59">
        <v>10</v>
      </c>
      <c r="K141" s="86">
        <v>2976</v>
      </c>
      <c r="L141" s="87">
        <v>496</v>
      </c>
      <c r="M141" s="97">
        <f t="shared" si="13"/>
        <v>496</v>
      </c>
      <c r="N141" s="98">
        <f t="shared" si="14"/>
        <v>6</v>
      </c>
      <c r="O141" s="54">
        <v>20110966</v>
      </c>
      <c r="P141" s="55">
        <v>1646877</v>
      </c>
      <c r="Q141" s="96">
        <f t="shared" si="12"/>
        <v>12.211577428065363</v>
      </c>
    </row>
    <row r="142" spans="1:17" ht="11.25">
      <c r="A142" s="103">
        <v>137</v>
      </c>
      <c r="B142" s="163"/>
      <c r="C142" s="90" t="s">
        <v>274</v>
      </c>
      <c r="D142" s="18"/>
      <c r="E142" s="62" t="s">
        <v>275</v>
      </c>
      <c r="F142" s="81">
        <v>40837</v>
      </c>
      <c r="G142" s="46" t="s">
        <v>19</v>
      </c>
      <c r="H142" s="41">
        <v>33</v>
      </c>
      <c r="I142" s="124">
        <v>1</v>
      </c>
      <c r="J142" s="59">
        <v>6</v>
      </c>
      <c r="K142" s="84">
        <v>600</v>
      </c>
      <c r="L142" s="85">
        <v>30</v>
      </c>
      <c r="M142" s="97">
        <f t="shared" si="13"/>
        <v>30</v>
      </c>
      <c r="N142" s="98">
        <f t="shared" si="14"/>
        <v>20</v>
      </c>
      <c r="O142" s="66">
        <v>308657</v>
      </c>
      <c r="P142" s="67">
        <v>23225</v>
      </c>
      <c r="Q142" s="96">
        <f t="shared" si="12"/>
        <v>13.289860064585575</v>
      </c>
    </row>
    <row r="143" spans="1:17" ht="11.25">
      <c r="A143" s="103">
        <v>138</v>
      </c>
      <c r="B143" s="163"/>
      <c r="C143" s="91" t="s">
        <v>34</v>
      </c>
      <c r="D143" s="42"/>
      <c r="E143" s="45" t="s">
        <v>33</v>
      </c>
      <c r="F143" s="82">
        <v>41810</v>
      </c>
      <c r="G143" s="46" t="s">
        <v>32</v>
      </c>
      <c r="H143" s="128">
        <v>205</v>
      </c>
      <c r="I143" s="41">
        <v>3</v>
      </c>
      <c r="J143" s="59">
        <v>36</v>
      </c>
      <c r="K143" s="86">
        <v>4560.4</v>
      </c>
      <c r="L143" s="87">
        <v>920</v>
      </c>
      <c r="M143" s="97">
        <f t="shared" si="13"/>
        <v>306.6666666666667</v>
      </c>
      <c r="N143" s="98">
        <f t="shared" si="14"/>
        <v>4.95695652173913</v>
      </c>
      <c r="O143" s="54">
        <v>3535967.9100000006</v>
      </c>
      <c r="P143" s="55">
        <v>337626</v>
      </c>
      <c r="Q143" s="96">
        <f t="shared" si="12"/>
        <v>10.47303202360008</v>
      </c>
    </row>
    <row r="144" spans="1:17" ht="11.25">
      <c r="A144" s="103">
        <v>139</v>
      </c>
      <c r="B144" s="163"/>
      <c r="C144" s="91" t="s">
        <v>34</v>
      </c>
      <c r="D144" s="42"/>
      <c r="E144" s="45" t="s">
        <v>33</v>
      </c>
      <c r="F144" s="82">
        <v>41810</v>
      </c>
      <c r="G144" s="46" t="s">
        <v>32</v>
      </c>
      <c r="H144" s="128">
        <v>205</v>
      </c>
      <c r="I144" s="41">
        <v>6</v>
      </c>
      <c r="J144" s="59">
        <v>32</v>
      </c>
      <c r="K144" s="86">
        <v>4433</v>
      </c>
      <c r="L144" s="87">
        <v>954</v>
      </c>
      <c r="M144" s="97">
        <f t="shared" si="13"/>
        <v>159</v>
      </c>
      <c r="N144" s="98">
        <f t="shared" si="14"/>
        <v>4.646750524109015</v>
      </c>
      <c r="O144" s="54">
        <v>3530286.5100000007</v>
      </c>
      <c r="P144" s="55">
        <v>336418</v>
      </c>
      <c r="Q144" s="96">
        <f t="shared" si="12"/>
        <v>10.49375036413034</v>
      </c>
    </row>
    <row r="145" spans="1:17" ht="11.25">
      <c r="A145" s="103">
        <v>140</v>
      </c>
      <c r="B145" s="163"/>
      <c r="C145" s="91" t="s">
        <v>34</v>
      </c>
      <c r="D145" s="42"/>
      <c r="E145" s="45" t="s">
        <v>33</v>
      </c>
      <c r="F145" s="82">
        <v>41810</v>
      </c>
      <c r="G145" s="46" t="s">
        <v>32</v>
      </c>
      <c r="H145" s="128">
        <v>205</v>
      </c>
      <c r="I145" s="41">
        <v>5</v>
      </c>
      <c r="J145" s="59">
        <v>31</v>
      </c>
      <c r="K145" s="86">
        <v>3213</v>
      </c>
      <c r="L145" s="87">
        <v>924</v>
      </c>
      <c r="M145" s="97">
        <f t="shared" si="13"/>
        <v>184.8</v>
      </c>
      <c r="N145" s="98">
        <f t="shared" si="14"/>
        <v>3.477272727272727</v>
      </c>
      <c r="O145" s="54">
        <v>3525853.5100000007</v>
      </c>
      <c r="P145" s="55">
        <v>335464</v>
      </c>
      <c r="Q145" s="96">
        <f t="shared" si="12"/>
        <v>10.510378192592947</v>
      </c>
    </row>
    <row r="146" spans="1:17" ht="11.25">
      <c r="A146" s="103">
        <v>141</v>
      </c>
      <c r="B146" s="163"/>
      <c r="C146" s="91" t="s">
        <v>34</v>
      </c>
      <c r="D146" s="42"/>
      <c r="E146" s="45" t="s">
        <v>33</v>
      </c>
      <c r="F146" s="82">
        <v>41810</v>
      </c>
      <c r="G146" s="46" t="s">
        <v>32</v>
      </c>
      <c r="H146" s="128">
        <v>205</v>
      </c>
      <c r="I146" s="41">
        <v>5</v>
      </c>
      <c r="J146" s="59">
        <v>30</v>
      </c>
      <c r="K146" s="86">
        <v>1561</v>
      </c>
      <c r="L146" s="87">
        <v>153</v>
      </c>
      <c r="M146" s="97">
        <f t="shared" si="13"/>
        <v>30.6</v>
      </c>
      <c r="N146" s="98">
        <f t="shared" si="14"/>
        <v>10.202614379084967</v>
      </c>
      <c r="O146" s="54">
        <v>3522640.5100000007</v>
      </c>
      <c r="P146" s="55">
        <v>334540</v>
      </c>
      <c r="Q146" s="96">
        <f t="shared" si="12"/>
        <v>10.529803640820234</v>
      </c>
    </row>
    <row r="147" spans="1:17" ht="11.25">
      <c r="A147" s="103">
        <v>142</v>
      </c>
      <c r="B147" s="163"/>
      <c r="C147" s="91" t="s">
        <v>34</v>
      </c>
      <c r="D147" s="91"/>
      <c r="E147" s="45" t="s">
        <v>33</v>
      </c>
      <c r="F147" s="82">
        <v>41810</v>
      </c>
      <c r="G147" s="46" t="s">
        <v>32</v>
      </c>
      <c r="H147" s="128">
        <v>205</v>
      </c>
      <c r="I147" s="41">
        <v>4</v>
      </c>
      <c r="J147" s="59">
        <v>29</v>
      </c>
      <c r="K147" s="86">
        <v>1183</v>
      </c>
      <c r="L147" s="87">
        <v>114</v>
      </c>
      <c r="M147" s="125">
        <f>+L147/I147</f>
        <v>28.5</v>
      </c>
      <c r="N147" s="126">
        <f>+K147/L147</f>
        <v>10.37719298245614</v>
      </c>
      <c r="O147" s="54">
        <v>3521079.5100000007</v>
      </c>
      <c r="P147" s="55">
        <v>334387</v>
      </c>
      <c r="Q147" s="96">
        <f t="shared" si="12"/>
        <v>10.529953347468654</v>
      </c>
    </row>
    <row r="148" spans="1:17" ht="11.25">
      <c r="A148" s="103">
        <v>143</v>
      </c>
      <c r="B148" s="163"/>
      <c r="C148" s="91" t="s">
        <v>34</v>
      </c>
      <c r="D148" s="42"/>
      <c r="E148" s="45" t="s">
        <v>33</v>
      </c>
      <c r="F148" s="82">
        <v>41810</v>
      </c>
      <c r="G148" s="46" t="s">
        <v>32</v>
      </c>
      <c r="H148" s="128">
        <v>205</v>
      </c>
      <c r="I148" s="41">
        <v>1</v>
      </c>
      <c r="J148" s="59">
        <v>37</v>
      </c>
      <c r="K148" s="86">
        <v>716.8</v>
      </c>
      <c r="L148" s="87">
        <v>80</v>
      </c>
      <c r="M148" s="97">
        <f aca="true" t="shared" si="15" ref="M148:M156">L148/I148</f>
        <v>80</v>
      </c>
      <c r="N148" s="98">
        <f aca="true" t="shared" si="16" ref="N148:N156">K148/L148</f>
        <v>8.959999999999999</v>
      </c>
      <c r="O148" s="54">
        <v>3536684.7100000004</v>
      </c>
      <c r="P148" s="55">
        <v>337706</v>
      </c>
      <c r="Q148" s="96">
        <f t="shared" si="12"/>
        <v>10.472673597744786</v>
      </c>
    </row>
    <row r="149" spans="1:17" ht="11.25">
      <c r="A149" s="103">
        <v>144</v>
      </c>
      <c r="B149" s="163"/>
      <c r="C149" s="91" t="s">
        <v>34</v>
      </c>
      <c r="D149" s="42"/>
      <c r="E149" s="45" t="s">
        <v>33</v>
      </c>
      <c r="F149" s="82">
        <v>41810</v>
      </c>
      <c r="G149" s="46" t="s">
        <v>32</v>
      </c>
      <c r="H149" s="128">
        <v>205</v>
      </c>
      <c r="I149" s="41">
        <v>1</v>
      </c>
      <c r="J149" s="59">
        <v>35</v>
      </c>
      <c r="K149" s="86">
        <v>600</v>
      </c>
      <c r="L149" s="87">
        <v>120</v>
      </c>
      <c r="M149" s="97">
        <f t="shared" si="15"/>
        <v>120</v>
      </c>
      <c r="N149" s="98">
        <f t="shared" si="16"/>
        <v>5</v>
      </c>
      <c r="O149" s="54">
        <v>3531407.5100000007</v>
      </c>
      <c r="P149" s="55">
        <v>336706</v>
      </c>
      <c r="Q149" s="96">
        <f t="shared" si="12"/>
        <v>10.488103894792491</v>
      </c>
    </row>
    <row r="150" spans="1:17" ht="11.25">
      <c r="A150" s="103">
        <v>145</v>
      </c>
      <c r="B150" s="163"/>
      <c r="C150" s="91" t="s">
        <v>34</v>
      </c>
      <c r="D150" s="42"/>
      <c r="E150" s="45" t="s">
        <v>33</v>
      </c>
      <c r="F150" s="82">
        <v>41810</v>
      </c>
      <c r="G150" s="46" t="s">
        <v>32</v>
      </c>
      <c r="H150" s="128">
        <v>205</v>
      </c>
      <c r="I150" s="41">
        <v>2</v>
      </c>
      <c r="J150" s="59">
        <v>33</v>
      </c>
      <c r="K150" s="86">
        <v>423</v>
      </c>
      <c r="L150" s="87">
        <v>131</v>
      </c>
      <c r="M150" s="97">
        <f t="shared" si="15"/>
        <v>65.5</v>
      </c>
      <c r="N150" s="98">
        <f t="shared" si="16"/>
        <v>3.2290076335877864</v>
      </c>
      <c r="O150" s="54">
        <v>3530709.5100000007</v>
      </c>
      <c r="P150" s="55">
        <v>336549</v>
      </c>
      <c r="Q150" s="96">
        <f t="shared" si="12"/>
        <v>10.49092259968088</v>
      </c>
    </row>
    <row r="151" spans="1:17" ht="11.25">
      <c r="A151" s="103">
        <v>146</v>
      </c>
      <c r="B151" s="163"/>
      <c r="C151" s="91" t="s">
        <v>34</v>
      </c>
      <c r="D151" s="42"/>
      <c r="E151" s="45" t="s">
        <v>33</v>
      </c>
      <c r="F151" s="82">
        <v>41810</v>
      </c>
      <c r="G151" s="46" t="s">
        <v>32</v>
      </c>
      <c r="H151" s="128">
        <v>205</v>
      </c>
      <c r="I151" s="41">
        <v>1</v>
      </c>
      <c r="J151" s="59">
        <v>34</v>
      </c>
      <c r="K151" s="86">
        <v>98</v>
      </c>
      <c r="L151" s="87">
        <v>37</v>
      </c>
      <c r="M151" s="97">
        <f t="shared" si="15"/>
        <v>37</v>
      </c>
      <c r="N151" s="98">
        <f t="shared" si="16"/>
        <v>2.6486486486486487</v>
      </c>
      <c r="O151" s="54">
        <v>3530807.5100000007</v>
      </c>
      <c r="P151" s="55">
        <v>336586</v>
      </c>
      <c r="Q151" s="96">
        <f t="shared" si="12"/>
        <v>10.490060519451198</v>
      </c>
    </row>
    <row r="152" spans="1:17" ht="11.25">
      <c r="A152" s="103">
        <v>147</v>
      </c>
      <c r="B152" s="163"/>
      <c r="C152" s="90" t="s">
        <v>226</v>
      </c>
      <c r="D152" s="18"/>
      <c r="E152" s="62" t="s">
        <v>227</v>
      </c>
      <c r="F152" s="81">
        <v>41985</v>
      </c>
      <c r="G152" s="46" t="s">
        <v>16</v>
      </c>
      <c r="H152" s="41">
        <v>4</v>
      </c>
      <c r="I152" s="124">
        <v>2</v>
      </c>
      <c r="J152" s="124">
        <v>1</v>
      </c>
      <c r="K152" s="84">
        <v>168</v>
      </c>
      <c r="L152" s="85">
        <v>11</v>
      </c>
      <c r="M152" s="201">
        <f t="shared" si="15"/>
        <v>5.5</v>
      </c>
      <c r="N152" s="202">
        <f t="shared" si="16"/>
        <v>15.272727272727273</v>
      </c>
      <c r="O152" s="63">
        <v>7878</v>
      </c>
      <c r="P152" s="64">
        <v>714</v>
      </c>
      <c r="Q152" s="96">
        <f t="shared" si="12"/>
        <v>11.033613445378151</v>
      </c>
    </row>
    <row r="153" spans="1:17" ht="11.25">
      <c r="A153" s="103">
        <v>148</v>
      </c>
      <c r="B153" s="163"/>
      <c r="C153" s="90" t="s">
        <v>226</v>
      </c>
      <c r="D153" s="18"/>
      <c r="E153" s="62" t="s">
        <v>227</v>
      </c>
      <c r="F153" s="81">
        <v>41985</v>
      </c>
      <c r="G153" s="46" t="s">
        <v>16</v>
      </c>
      <c r="H153" s="41">
        <v>4</v>
      </c>
      <c r="I153" s="124">
        <v>1</v>
      </c>
      <c r="J153" s="59">
        <v>4</v>
      </c>
      <c r="K153" s="86">
        <v>51</v>
      </c>
      <c r="L153" s="87">
        <v>13</v>
      </c>
      <c r="M153" s="97">
        <f t="shared" si="15"/>
        <v>13</v>
      </c>
      <c r="N153" s="98">
        <f t="shared" si="16"/>
        <v>3.923076923076923</v>
      </c>
      <c r="O153" s="54">
        <v>7736</v>
      </c>
      <c r="P153" s="55">
        <v>674</v>
      </c>
      <c r="Q153" s="96">
        <f t="shared" si="12"/>
        <v>11.477744807121661</v>
      </c>
    </row>
    <row r="154" spans="1:17" ht="11.25">
      <c r="A154" s="103">
        <v>149</v>
      </c>
      <c r="B154" s="163"/>
      <c r="C154" s="90" t="s">
        <v>248</v>
      </c>
      <c r="D154" s="18"/>
      <c r="E154" s="62" t="s">
        <v>249</v>
      </c>
      <c r="F154" s="81">
        <v>41845</v>
      </c>
      <c r="G154" s="46" t="s">
        <v>17</v>
      </c>
      <c r="H154" s="41">
        <v>23</v>
      </c>
      <c r="I154" s="124">
        <v>1</v>
      </c>
      <c r="J154" s="59">
        <v>18</v>
      </c>
      <c r="K154" s="84">
        <v>2067.5</v>
      </c>
      <c r="L154" s="85">
        <v>177</v>
      </c>
      <c r="M154" s="97">
        <f t="shared" si="15"/>
        <v>177</v>
      </c>
      <c r="N154" s="98">
        <f t="shared" si="16"/>
        <v>11.680790960451978</v>
      </c>
      <c r="O154" s="63">
        <v>280074.29999999993</v>
      </c>
      <c r="P154" s="64">
        <v>31222</v>
      </c>
      <c r="Q154" s="96">
        <f t="shared" si="12"/>
        <v>8.97041509192236</v>
      </c>
    </row>
    <row r="155" spans="1:17" ht="11.25">
      <c r="A155" s="103">
        <v>150</v>
      </c>
      <c r="B155" s="163"/>
      <c r="C155" s="90" t="s">
        <v>248</v>
      </c>
      <c r="D155" s="68"/>
      <c r="E155" s="62" t="s">
        <v>249</v>
      </c>
      <c r="F155" s="81">
        <v>41845</v>
      </c>
      <c r="G155" s="46" t="s">
        <v>17</v>
      </c>
      <c r="H155" s="41">
        <v>23</v>
      </c>
      <c r="I155" s="124">
        <v>1</v>
      </c>
      <c r="J155" s="59">
        <v>20</v>
      </c>
      <c r="K155" s="86">
        <v>2013.6</v>
      </c>
      <c r="L155" s="87">
        <v>403</v>
      </c>
      <c r="M155" s="97">
        <f t="shared" si="15"/>
        <v>403</v>
      </c>
      <c r="N155" s="98">
        <f t="shared" si="16"/>
        <v>4.9965260545905705</v>
      </c>
      <c r="O155" s="54">
        <v>282752.8999999999</v>
      </c>
      <c r="P155" s="55">
        <v>31676</v>
      </c>
      <c r="Q155" s="96">
        <f t="shared" si="12"/>
        <v>8.926408006061369</v>
      </c>
    </row>
    <row r="156" spans="1:17" ht="11.25">
      <c r="A156" s="103">
        <v>151</v>
      </c>
      <c r="B156" s="163"/>
      <c r="C156" s="90" t="s">
        <v>248</v>
      </c>
      <c r="D156" s="18"/>
      <c r="E156" s="62" t="s">
        <v>249</v>
      </c>
      <c r="F156" s="81">
        <v>41845</v>
      </c>
      <c r="G156" s="46" t="s">
        <v>17</v>
      </c>
      <c r="H156" s="41">
        <v>23</v>
      </c>
      <c r="I156" s="124">
        <v>1</v>
      </c>
      <c r="J156" s="59">
        <v>19</v>
      </c>
      <c r="K156" s="84">
        <v>665</v>
      </c>
      <c r="L156" s="85">
        <v>51</v>
      </c>
      <c r="M156" s="97">
        <f t="shared" si="15"/>
        <v>51</v>
      </c>
      <c r="N156" s="98">
        <f t="shared" si="16"/>
        <v>13.03921568627451</v>
      </c>
      <c r="O156" s="63">
        <v>280739.29999999993</v>
      </c>
      <c r="P156" s="64">
        <v>31273</v>
      </c>
      <c r="Q156" s="96">
        <f t="shared" si="12"/>
        <v>8.97705049083874</v>
      </c>
    </row>
    <row r="157" spans="1:17" ht="11.25">
      <c r="A157" s="103">
        <v>152</v>
      </c>
      <c r="B157" s="163"/>
      <c r="C157" s="91" t="s">
        <v>73</v>
      </c>
      <c r="D157" s="91"/>
      <c r="E157" s="45" t="s">
        <v>72</v>
      </c>
      <c r="F157" s="82">
        <v>41950</v>
      </c>
      <c r="G157" s="46" t="s">
        <v>7</v>
      </c>
      <c r="H157" s="128">
        <v>125</v>
      </c>
      <c r="I157" s="41">
        <v>20</v>
      </c>
      <c r="J157" s="59">
        <v>9</v>
      </c>
      <c r="K157" s="86">
        <v>175115</v>
      </c>
      <c r="L157" s="87">
        <v>11310</v>
      </c>
      <c r="M157" s="125">
        <f>+L157/I157</f>
        <v>565.5</v>
      </c>
      <c r="N157" s="126">
        <f>+K157/L157</f>
        <v>15.483200707338638</v>
      </c>
      <c r="O157" s="54">
        <v>9795867</v>
      </c>
      <c r="P157" s="55">
        <v>728619</v>
      </c>
      <c r="Q157" s="96">
        <f t="shared" si="12"/>
        <v>13.444429804877446</v>
      </c>
    </row>
    <row r="158" spans="1:17" ht="11.25">
      <c r="A158" s="103">
        <v>153</v>
      </c>
      <c r="B158" s="163"/>
      <c r="C158" s="91" t="s">
        <v>73</v>
      </c>
      <c r="D158" s="42"/>
      <c r="E158" s="45" t="s">
        <v>72</v>
      </c>
      <c r="F158" s="82">
        <v>41950</v>
      </c>
      <c r="G158" s="46" t="s">
        <v>7</v>
      </c>
      <c r="H158" s="128">
        <v>125</v>
      </c>
      <c r="I158" s="41">
        <v>15</v>
      </c>
      <c r="J158" s="59">
        <v>10</v>
      </c>
      <c r="K158" s="86">
        <v>104269</v>
      </c>
      <c r="L158" s="87">
        <v>7020</v>
      </c>
      <c r="M158" s="97">
        <f>L158/I158</f>
        <v>468</v>
      </c>
      <c r="N158" s="98">
        <f>K158/L158</f>
        <v>14.853133903133903</v>
      </c>
      <c r="O158" s="54">
        <v>9900136</v>
      </c>
      <c r="P158" s="55">
        <v>735639</v>
      </c>
      <c r="Q158" s="96">
        <f t="shared" si="12"/>
        <v>13.457872679398456</v>
      </c>
    </row>
    <row r="159" spans="1:17" ht="11.25">
      <c r="A159" s="103">
        <v>154</v>
      </c>
      <c r="B159" s="163"/>
      <c r="C159" s="91" t="s">
        <v>73</v>
      </c>
      <c r="D159" s="42"/>
      <c r="E159" s="45" t="s">
        <v>72</v>
      </c>
      <c r="F159" s="82">
        <v>41950</v>
      </c>
      <c r="G159" s="46" t="s">
        <v>7</v>
      </c>
      <c r="H159" s="128">
        <v>125</v>
      </c>
      <c r="I159" s="41">
        <v>6</v>
      </c>
      <c r="J159" s="59">
        <v>12</v>
      </c>
      <c r="K159" s="86">
        <v>89018</v>
      </c>
      <c r="L159" s="87">
        <v>5103</v>
      </c>
      <c r="M159" s="97">
        <f>L159/I159</f>
        <v>850.5</v>
      </c>
      <c r="N159" s="98">
        <f>K159/L159</f>
        <v>17.44424848128552</v>
      </c>
      <c r="O159" s="54">
        <v>10031386</v>
      </c>
      <c r="P159" s="55">
        <v>743347</v>
      </c>
      <c r="Q159" s="96">
        <f t="shared" si="12"/>
        <v>13.494890004264496</v>
      </c>
    </row>
    <row r="160" spans="1:17" ht="11.25">
      <c r="A160" s="103">
        <v>155</v>
      </c>
      <c r="B160" s="163"/>
      <c r="C160" s="91" t="s">
        <v>73</v>
      </c>
      <c r="D160" s="42"/>
      <c r="E160" s="45" t="s">
        <v>72</v>
      </c>
      <c r="F160" s="82">
        <v>41950</v>
      </c>
      <c r="G160" s="46" t="s">
        <v>7</v>
      </c>
      <c r="H160" s="128">
        <v>125</v>
      </c>
      <c r="I160" s="41">
        <v>5</v>
      </c>
      <c r="J160" s="59">
        <v>13</v>
      </c>
      <c r="K160" s="86">
        <v>79973</v>
      </c>
      <c r="L160" s="87">
        <v>4689</v>
      </c>
      <c r="M160" s="97">
        <f>L160/I160</f>
        <v>937.8</v>
      </c>
      <c r="N160" s="98">
        <f>K160/L160</f>
        <v>17.0554489230113</v>
      </c>
      <c r="O160" s="54">
        <v>10111359</v>
      </c>
      <c r="P160" s="55">
        <v>748036</v>
      </c>
      <c r="Q160" s="96">
        <f t="shared" si="12"/>
        <v>13.517209064804367</v>
      </c>
    </row>
    <row r="161" spans="1:17" ht="11.25">
      <c r="A161" s="103">
        <v>156</v>
      </c>
      <c r="B161" s="163"/>
      <c r="C161" s="91" t="s">
        <v>73</v>
      </c>
      <c r="D161" s="42"/>
      <c r="E161" s="45" t="s">
        <v>72</v>
      </c>
      <c r="F161" s="82">
        <v>41950</v>
      </c>
      <c r="G161" s="46" t="s">
        <v>7</v>
      </c>
      <c r="H161" s="128">
        <v>125</v>
      </c>
      <c r="I161" s="41">
        <v>5</v>
      </c>
      <c r="J161" s="59">
        <v>11</v>
      </c>
      <c r="K161" s="86">
        <v>42232</v>
      </c>
      <c r="L161" s="87">
        <v>2605</v>
      </c>
      <c r="M161" s="97">
        <f>L161/I161</f>
        <v>521</v>
      </c>
      <c r="N161" s="98">
        <f>K161/L161</f>
        <v>16.21190019193858</v>
      </c>
      <c r="O161" s="54">
        <v>9942368</v>
      </c>
      <c r="P161" s="55">
        <v>738244</v>
      </c>
      <c r="Q161" s="96">
        <f t="shared" si="12"/>
        <v>13.467590661082244</v>
      </c>
    </row>
    <row r="162" spans="1:17" ht="11.25">
      <c r="A162" s="103">
        <v>157</v>
      </c>
      <c r="B162" s="163"/>
      <c r="C162" s="91" t="s">
        <v>73</v>
      </c>
      <c r="D162" s="42"/>
      <c r="E162" s="45" t="s">
        <v>72</v>
      </c>
      <c r="F162" s="82">
        <v>41950</v>
      </c>
      <c r="G162" s="46" t="s">
        <v>7</v>
      </c>
      <c r="H162" s="128">
        <v>125</v>
      </c>
      <c r="I162" s="41">
        <v>1</v>
      </c>
      <c r="J162" s="59">
        <v>15</v>
      </c>
      <c r="K162" s="86">
        <v>3600</v>
      </c>
      <c r="L162" s="87">
        <v>263</v>
      </c>
      <c r="M162" s="97">
        <v>263</v>
      </c>
      <c r="N162" s="98">
        <v>13.688212927756654</v>
      </c>
      <c r="O162" s="63">
        <v>10117818</v>
      </c>
      <c r="P162" s="64">
        <v>748513</v>
      </c>
      <c r="Q162" s="96">
        <f t="shared" si="12"/>
        <v>13.517224149747566</v>
      </c>
    </row>
    <row r="163" spans="1:17" ht="11.25">
      <c r="A163" s="103">
        <v>158</v>
      </c>
      <c r="B163" s="163"/>
      <c r="C163" s="91" t="s">
        <v>73</v>
      </c>
      <c r="D163" s="42"/>
      <c r="E163" s="45" t="s">
        <v>72</v>
      </c>
      <c r="F163" s="82">
        <v>41950</v>
      </c>
      <c r="G163" s="46" t="s">
        <v>7</v>
      </c>
      <c r="H163" s="128">
        <v>125</v>
      </c>
      <c r="I163" s="41">
        <v>1</v>
      </c>
      <c r="J163" s="59">
        <v>15</v>
      </c>
      <c r="K163" s="86">
        <v>2975</v>
      </c>
      <c r="L163" s="87">
        <v>595</v>
      </c>
      <c r="M163" s="97">
        <f aca="true" t="shared" si="17" ref="M163:M171">L163/I163</f>
        <v>595</v>
      </c>
      <c r="N163" s="98">
        <f aca="true" t="shared" si="18" ref="N163:N171">K163/L163</f>
        <v>5</v>
      </c>
      <c r="O163" s="54">
        <v>10120793</v>
      </c>
      <c r="P163" s="55">
        <v>749108</v>
      </c>
      <c r="Q163" s="96">
        <f t="shared" si="12"/>
        <v>13.510459106030105</v>
      </c>
    </row>
    <row r="164" spans="1:17" ht="11.25">
      <c r="A164" s="103">
        <v>159</v>
      </c>
      <c r="B164" s="163"/>
      <c r="C164" s="91" t="s">
        <v>73</v>
      </c>
      <c r="D164" s="42"/>
      <c r="E164" s="45" t="s">
        <v>72</v>
      </c>
      <c r="F164" s="82">
        <v>41950</v>
      </c>
      <c r="G164" s="46" t="s">
        <v>7</v>
      </c>
      <c r="H164" s="128">
        <v>125</v>
      </c>
      <c r="I164" s="41">
        <v>1</v>
      </c>
      <c r="J164" s="59">
        <v>14</v>
      </c>
      <c r="K164" s="86">
        <v>2859</v>
      </c>
      <c r="L164" s="87">
        <v>214</v>
      </c>
      <c r="M164" s="97">
        <f t="shared" si="17"/>
        <v>214</v>
      </c>
      <c r="N164" s="98">
        <f t="shared" si="18"/>
        <v>13.35981308411215</v>
      </c>
      <c r="O164" s="54">
        <v>10114218</v>
      </c>
      <c r="P164" s="55">
        <v>748250</v>
      </c>
      <c r="Q164" s="96">
        <f t="shared" si="12"/>
        <v>13.517164049448713</v>
      </c>
    </row>
    <row r="165" spans="1:17" ht="11.25">
      <c r="A165" s="103">
        <v>160</v>
      </c>
      <c r="B165" s="163"/>
      <c r="C165" s="91" t="s">
        <v>73</v>
      </c>
      <c r="D165" s="42"/>
      <c r="E165" s="45" t="s">
        <v>72</v>
      </c>
      <c r="F165" s="82">
        <v>41950</v>
      </c>
      <c r="G165" s="46" t="s">
        <v>7</v>
      </c>
      <c r="H165" s="128">
        <v>125</v>
      </c>
      <c r="I165" s="41">
        <v>1</v>
      </c>
      <c r="J165" s="59">
        <v>17</v>
      </c>
      <c r="K165" s="86">
        <v>155</v>
      </c>
      <c r="L165" s="87">
        <v>20</v>
      </c>
      <c r="M165" s="97">
        <f t="shared" si="17"/>
        <v>20</v>
      </c>
      <c r="N165" s="98">
        <f t="shared" si="18"/>
        <v>7.75</v>
      </c>
      <c r="O165" s="54">
        <v>10120948</v>
      </c>
      <c r="P165" s="55">
        <v>749128</v>
      </c>
      <c r="Q165" s="96">
        <f t="shared" si="12"/>
        <v>13.510305314979549</v>
      </c>
    </row>
    <row r="166" spans="1:17" ht="11.25">
      <c r="A166" s="103">
        <v>161</v>
      </c>
      <c r="B166" s="163"/>
      <c r="C166" s="90" t="s">
        <v>27</v>
      </c>
      <c r="D166" s="18" t="s">
        <v>140</v>
      </c>
      <c r="E166" s="62" t="s">
        <v>27</v>
      </c>
      <c r="F166" s="81">
        <v>41747</v>
      </c>
      <c r="G166" s="46" t="s">
        <v>16</v>
      </c>
      <c r="H166" s="41">
        <v>73</v>
      </c>
      <c r="I166" s="124">
        <v>4</v>
      </c>
      <c r="J166" s="59">
        <v>22</v>
      </c>
      <c r="K166" s="84">
        <v>4592.76</v>
      </c>
      <c r="L166" s="85">
        <v>916</v>
      </c>
      <c r="M166" s="97">
        <f t="shared" si="17"/>
        <v>229</v>
      </c>
      <c r="N166" s="98">
        <f t="shared" si="18"/>
        <v>5.013930131004367</v>
      </c>
      <c r="O166" s="63">
        <v>1468264.04</v>
      </c>
      <c r="P166" s="64">
        <v>136486.4</v>
      </c>
      <c r="Q166" s="96">
        <f t="shared" si="12"/>
        <v>10.757584931538966</v>
      </c>
    </row>
    <row r="167" spans="1:17" ht="11.25">
      <c r="A167" s="103">
        <v>162</v>
      </c>
      <c r="B167" s="163"/>
      <c r="C167" s="90" t="s">
        <v>27</v>
      </c>
      <c r="D167" s="18" t="s">
        <v>140</v>
      </c>
      <c r="E167" s="62" t="s">
        <v>27</v>
      </c>
      <c r="F167" s="81">
        <v>41747</v>
      </c>
      <c r="G167" s="46" t="s">
        <v>16</v>
      </c>
      <c r="H167" s="41">
        <v>73</v>
      </c>
      <c r="I167" s="124">
        <v>1</v>
      </c>
      <c r="J167" s="59">
        <v>23</v>
      </c>
      <c r="K167" s="84">
        <v>1663.2</v>
      </c>
      <c r="L167" s="85">
        <v>333</v>
      </c>
      <c r="M167" s="97">
        <f t="shared" si="17"/>
        <v>333</v>
      </c>
      <c r="N167" s="98">
        <f t="shared" si="18"/>
        <v>4.994594594594595</v>
      </c>
      <c r="O167" s="63">
        <v>1469927.24</v>
      </c>
      <c r="P167" s="64">
        <v>136819</v>
      </c>
      <c r="Q167" s="96">
        <f t="shared" si="12"/>
        <v>10.743589998465126</v>
      </c>
    </row>
    <row r="168" spans="1:17" ht="11.25">
      <c r="A168" s="103">
        <v>163</v>
      </c>
      <c r="B168" s="163"/>
      <c r="C168" s="90" t="s">
        <v>27</v>
      </c>
      <c r="D168" s="18" t="s">
        <v>140</v>
      </c>
      <c r="E168" s="62" t="s">
        <v>27</v>
      </c>
      <c r="F168" s="81">
        <v>41747</v>
      </c>
      <c r="G168" s="46" t="s">
        <v>16</v>
      </c>
      <c r="H168" s="41">
        <v>73</v>
      </c>
      <c r="I168" s="124">
        <v>1</v>
      </c>
      <c r="J168" s="59">
        <v>26</v>
      </c>
      <c r="K168" s="86">
        <v>950.4</v>
      </c>
      <c r="L168" s="87">
        <v>190</v>
      </c>
      <c r="M168" s="97">
        <f t="shared" si="17"/>
        <v>190</v>
      </c>
      <c r="N168" s="98">
        <f t="shared" si="18"/>
        <v>5.002105263157895</v>
      </c>
      <c r="O168" s="54">
        <v>1471434.64</v>
      </c>
      <c r="P168" s="55">
        <v>137144</v>
      </c>
      <c r="Q168" s="96">
        <f t="shared" si="12"/>
        <v>10.729121507320771</v>
      </c>
    </row>
    <row r="169" spans="1:17" ht="11.25">
      <c r="A169" s="103">
        <v>164</v>
      </c>
      <c r="B169" s="163"/>
      <c r="C169" s="90" t="s">
        <v>27</v>
      </c>
      <c r="D169" s="18" t="s">
        <v>140</v>
      </c>
      <c r="E169" s="62" t="s">
        <v>27</v>
      </c>
      <c r="F169" s="81">
        <v>41747</v>
      </c>
      <c r="G169" s="46" t="s">
        <v>16</v>
      </c>
      <c r="H169" s="41">
        <v>73</v>
      </c>
      <c r="I169" s="124">
        <v>1</v>
      </c>
      <c r="J169" s="59">
        <v>24</v>
      </c>
      <c r="K169" s="84">
        <v>337</v>
      </c>
      <c r="L169" s="85">
        <v>83</v>
      </c>
      <c r="M169" s="97">
        <f t="shared" si="17"/>
        <v>83</v>
      </c>
      <c r="N169" s="98">
        <f t="shared" si="18"/>
        <v>4.0602409638554215</v>
      </c>
      <c r="O169" s="63">
        <v>1470264.24</v>
      </c>
      <c r="P169" s="64">
        <v>136902</v>
      </c>
      <c r="Q169" s="96">
        <f t="shared" si="12"/>
        <v>10.739538063724416</v>
      </c>
    </row>
    <row r="170" spans="1:17" ht="11.25">
      <c r="A170" s="103">
        <v>165</v>
      </c>
      <c r="B170" s="163"/>
      <c r="C170" s="90" t="s">
        <v>27</v>
      </c>
      <c r="D170" s="18" t="s">
        <v>140</v>
      </c>
      <c r="E170" s="62" t="s">
        <v>27</v>
      </c>
      <c r="F170" s="81">
        <v>41747</v>
      </c>
      <c r="G170" s="46" t="s">
        <v>16</v>
      </c>
      <c r="H170" s="41">
        <v>73</v>
      </c>
      <c r="I170" s="124">
        <v>1</v>
      </c>
      <c r="J170" s="59">
        <v>25</v>
      </c>
      <c r="K170" s="84">
        <v>220</v>
      </c>
      <c r="L170" s="85">
        <v>52</v>
      </c>
      <c r="M170" s="97">
        <f t="shared" si="17"/>
        <v>52</v>
      </c>
      <c r="N170" s="98">
        <f t="shared" si="18"/>
        <v>4.230769230769231</v>
      </c>
      <c r="O170" s="63">
        <v>1470484.24</v>
      </c>
      <c r="P170" s="64">
        <v>136954</v>
      </c>
      <c r="Q170" s="96">
        <f t="shared" si="12"/>
        <v>10.737066752340201</v>
      </c>
    </row>
    <row r="171" spans="1:17" ht="11.25">
      <c r="A171" s="103">
        <v>166</v>
      </c>
      <c r="B171" s="163"/>
      <c r="C171" s="90" t="s">
        <v>27</v>
      </c>
      <c r="D171" s="18" t="s">
        <v>140</v>
      </c>
      <c r="E171" s="62" t="s">
        <v>27</v>
      </c>
      <c r="F171" s="81">
        <v>41747</v>
      </c>
      <c r="G171" s="46" t="s">
        <v>16</v>
      </c>
      <c r="H171" s="41">
        <v>73</v>
      </c>
      <c r="I171" s="124">
        <v>1</v>
      </c>
      <c r="J171" s="59">
        <v>25</v>
      </c>
      <c r="K171" s="84">
        <v>199</v>
      </c>
      <c r="L171" s="85">
        <v>51</v>
      </c>
      <c r="M171" s="97">
        <f t="shared" si="17"/>
        <v>51</v>
      </c>
      <c r="N171" s="98">
        <f t="shared" si="18"/>
        <v>3.9019607843137254</v>
      </c>
      <c r="O171" s="63">
        <v>31986</v>
      </c>
      <c r="P171" s="64">
        <v>2818</v>
      </c>
      <c r="Q171" s="96">
        <f t="shared" si="12"/>
        <v>11.350603264726757</v>
      </c>
    </row>
    <row r="172" spans="1:17" ht="11.25">
      <c r="A172" s="103">
        <v>167</v>
      </c>
      <c r="B172" s="163"/>
      <c r="C172" s="90" t="s">
        <v>27</v>
      </c>
      <c r="D172" s="18" t="s">
        <v>140</v>
      </c>
      <c r="E172" s="62" t="s">
        <v>27</v>
      </c>
      <c r="F172" s="81">
        <v>41747</v>
      </c>
      <c r="G172" s="46" t="s">
        <v>16</v>
      </c>
      <c r="H172" s="41">
        <v>73</v>
      </c>
      <c r="I172" s="124">
        <v>1</v>
      </c>
      <c r="J172" s="59">
        <v>21</v>
      </c>
      <c r="K172" s="84">
        <v>0</v>
      </c>
      <c r="L172" s="85">
        <v>0</v>
      </c>
      <c r="M172" s="125">
        <f>+L172/I172</f>
        <v>0</v>
      </c>
      <c r="N172" s="126"/>
      <c r="O172" s="63">
        <v>1463671.28</v>
      </c>
      <c r="P172" s="64">
        <v>135570</v>
      </c>
      <c r="Q172" s="96">
        <f t="shared" si="12"/>
        <v>10.796424577708933</v>
      </c>
    </row>
    <row r="173" spans="1:17" ht="11.25">
      <c r="A173" s="103">
        <v>168</v>
      </c>
      <c r="B173" s="163"/>
      <c r="C173" s="90" t="s">
        <v>95</v>
      </c>
      <c r="D173" s="90"/>
      <c r="E173" s="62" t="s">
        <v>96</v>
      </c>
      <c r="F173" s="81">
        <v>41985</v>
      </c>
      <c r="G173" s="46" t="s">
        <v>16</v>
      </c>
      <c r="H173" s="41">
        <v>4</v>
      </c>
      <c r="I173" s="124">
        <v>2</v>
      </c>
      <c r="J173" s="59">
        <v>3</v>
      </c>
      <c r="K173" s="84">
        <v>2851.2</v>
      </c>
      <c r="L173" s="85">
        <v>571</v>
      </c>
      <c r="M173" s="125">
        <f>+L173/I173</f>
        <v>285.5</v>
      </c>
      <c r="N173" s="126">
        <f>+K173/L173</f>
        <v>4.993345008756567</v>
      </c>
      <c r="O173" s="63">
        <v>27932.2</v>
      </c>
      <c r="P173" s="64">
        <v>2514</v>
      </c>
      <c r="Q173" s="96">
        <f t="shared" si="12"/>
        <v>11.11066030230708</v>
      </c>
    </row>
    <row r="174" spans="1:17" ht="11.25">
      <c r="A174" s="103">
        <v>169</v>
      </c>
      <c r="B174" s="163"/>
      <c r="C174" s="90" t="s">
        <v>95</v>
      </c>
      <c r="D174" s="18"/>
      <c r="E174" s="62" t="s">
        <v>96</v>
      </c>
      <c r="F174" s="81">
        <v>41985</v>
      </c>
      <c r="G174" s="46" t="s">
        <v>16</v>
      </c>
      <c r="H174" s="41">
        <v>4</v>
      </c>
      <c r="I174" s="124">
        <v>2</v>
      </c>
      <c r="J174" s="59">
        <v>7</v>
      </c>
      <c r="K174" s="84">
        <v>2034.2</v>
      </c>
      <c r="L174" s="85">
        <v>402</v>
      </c>
      <c r="M174" s="97">
        <f>L174/I174</f>
        <v>201</v>
      </c>
      <c r="N174" s="98">
        <f>K174/L174</f>
        <v>5.060199004975124</v>
      </c>
      <c r="O174" s="63">
        <v>31666</v>
      </c>
      <c r="P174" s="64">
        <v>3265</v>
      </c>
      <c r="Q174" s="96">
        <f t="shared" si="12"/>
        <v>9.698621745788667</v>
      </c>
    </row>
    <row r="175" spans="1:17" ht="11.25">
      <c r="A175" s="103">
        <v>170</v>
      </c>
      <c r="B175" s="163"/>
      <c r="C175" s="90" t="s">
        <v>95</v>
      </c>
      <c r="D175" s="18"/>
      <c r="E175" s="62" t="s">
        <v>96</v>
      </c>
      <c r="F175" s="81">
        <v>41985</v>
      </c>
      <c r="G175" s="46" t="s">
        <v>16</v>
      </c>
      <c r="H175" s="41">
        <v>4</v>
      </c>
      <c r="I175" s="124">
        <v>1</v>
      </c>
      <c r="J175" s="59">
        <v>6</v>
      </c>
      <c r="K175" s="84">
        <v>1425.6</v>
      </c>
      <c r="L175" s="85">
        <v>285</v>
      </c>
      <c r="M175" s="97">
        <f>L175/I175</f>
        <v>285</v>
      </c>
      <c r="N175" s="98">
        <f>K175/L175</f>
        <v>5.002105263157895</v>
      </c>
      <c r="O175" s="63">
        <v>29631.8</v>
      </c>
      <c r="P175" s="64">
        <v>2863</v>
      </c>
      <c r="Q175" s="96">
        <f t="shared" si="12"/>
        <v>10.349912679008034</v>
      </c>
    </row>
    <row r="176" spans="1:17" ht="11.25">
      <c r="A176" s="103">
        <v>171</v>
      </c>
      <c r="B176" s="163"/>
      <c r="C176" s="90" t="s">
        <v>95</v>
      </c>
      <c r="D176" s="18"/>
      <c r="E176" s="62" t="s">
        <v>96</v>
      </c>
      <c r="F176" s="81">
        <v>41985</v>
      </c>
      <c r="G176" s="46" t="s">
        <v>16</v>
      </c>
      <c r="H176" s="41">
        <v>4</v>
      </c>
      <c r="I176" s="124">
        <v>1</v>
      </c>
      <c r="J176" s="59">
        <v>5</v>
      </c>
      <c r="K176" s="84">
        <v>274</v>
      </c>
      <c r="L176" s="85">
        <v>64</v>
      </c>
      <c r="M176" s="97">
        <f>L176/I176</f>
        <v>64</v>
      </c>
      <c r="N176" s="98">
        <f>K176/L176</f>
        <v>4.28125</v>
      </c>
      <c r="O176" s="63">
        <v>28206.2</v>
      </c>
      <c r="P176" s="64">
        <v>2578</v>
      </c>
      <c r="Q176" s="96">
        <f t="shared" si="12"/>
        <v>10.9411171450737</v>
      </c>
    </row>
    <row r="177" spans="1:17" ht="11.25">
      <c r="A177" s="103">
        <v>172</v>
      </c>
      <c r="B177" s="163"/>
      <c r="C177" s="90" t="s">
        <v>84</v>
      </c>
      <c r="D177" s="90"/>
      <c r="E177" s="62" t="s">
        <v>84</v>
      </c>
      <c r="F177" s="81">
        <v>41971</v>
      </c>
      <c r="G177" s="46" t="s">
        <v>20</v>
      </c>
      <c r="H177" s="41">
        <v>120</v>
      </c>
      <c r="I177" s="124">
        <v>14</v>
      </c>
      <c r="J177" s="59">
        <v>6</v>
      </c>
      <c r="K177" s="84">
        <v>22196.5</v>
      </c>
      <c r="L177" s="85">
        <v>1452</v>
      </c>
      <c r="M177" s="125">
        <f>+L177/I177</f>
        <v>103.71428571428571</v>
      </c>
      <c r="N177" s="126">
        <f>+K177/L177</f>
        <v>15.286845730027549</v>
      </c>
      <c r="O177" s="63">
        <v>3316184.5</v>
      </c>
      <c r="P177" s="64">
        <v>262012</v>
      </c>
      <c r="Q177" s="96">
        <f t="shared" si="12"/>
        <v>12.65661305589057</v>
      </c>
    </row>
    <row r="178" spans="1:17" ht="11.25">
      <c r="A178" s="103">
        <v>173</v>
      </c>
      <c r="B178" s="163"/>
      <c r="C178" s="90" t="s">
        <v>84</v>
      </c>
      <c r="D178" s="18"/>
      <c r="E178" s="62" t="s">
        <v>84</v>
      </c>
      <c r="F178" s="81">
        <v>41971</v>
      </c>
      <c r="G178" s="46" t="s">
        <v>20</v>
      </c>
      <c r="H178" s="41">
        <v>120</v>
      </c>
      <c r="I178" s="124">
        <v>1</v>
      </c>
      <c r="J178" s="59">
        <v>7</v>
      </c>
      <c r="K178" s="84">
        <v>4447.5</v>
      </c>
      <c r="L178" s="85">
        <v>356</v>
      </c>
      <c r="M178" s="97">
        <f aca="true" t="shared" si="19" ref="M178:M184">L178/I178</f>
        <v>356</v>
      </c>
      <c r="N178" s="98">
        <f aca="true" t="shared" si="20" ref="N178:N184">K178/L178</f>
        <v>12.492977528089888</v>
      </c>
      <c r="O178" s="63">
        <v>3320632</v>
      </c>
      <c r="P178" s="64">
        <v>262368</v>
      </c>
      <c r="Q178" s="96">
        <f t="shared" si="12"/>
        <v>12.656391023295523</v>
      </c>
    </row>
    <row r="179" spans="1:17" ht="11.25">
      <c r="A179" s="103">
        <v>174</v>
      </c>
      <c r="B179" s="163"/>
      <c r="C179" s="90" t="s">
        <v>84</v>
      </c>
      <c r="D179" s="18"/>
      <c r="E179" s="62" t="s">
        <v>84</v>
      </c>
      <c r="F179" s="81">
        <v>41971</v>
      </c>
      <c r="G179" s="46" t="s">
        <v>20</v>
      </c>
      <c r="H179" s="41">
        <v>120</v>
      </c>
      <c r="I179" s="124">
        <v>1</v>
      </c>
      <c r="J179" s="124">
        <v>1</v>
      </c>
      <c r="K179" s="84">
        <v>1779</v>
      </c>
      <c r="L179" s="85">
        <v>356</v>
      </c>
      <c r="M179" s="201">
        <f t="shared" si="19"/>
        <v>356</v>
      </c>
      <c r="N179" s="202">
        <f t="shared" si="20"/>
        <v>4.997191011235955</v>
      </c>
      <c r="O179" s="63">
        <v>3323024</v>
      </c>
      <c r="P179" s="64">
        <v>262841</v>
      </c>
      <c r="Q179" s="96">
        <f t="shared" si="12"/>
        <v>12.642715558075034</v>
      </c>
    </row>
    <row r="180" spans="1:17" ht="11.25">
      <c r="A180" s="103">
        <v>175</v>
      </c>
      <c r="B180" s="163"/>
      <c r="C180" s="90" t="s">
        <v>84</v>
      </c>
      <c r="D180" s="18"/>
      <c r="E180" s="62" t="s">
        <v>84</v>
      </c>
      <c r="F180" s="81">
        <v>41971</v>
      </c>
      <c r="G180" s="46" t="s">
        <v>20</v>
      </c>
      <c r="H180" s="41">
        <v>120</v>
      </c>
      <c r="I180" s="124">
        <v>1</v>
      </c>
      <c r="J180" s="59">
        <v>9</v>
      </c>
      <c r="K180" s="86">
        <v>515</v>
      </c>
      <c r="L180" s="87">
        <v>103</v>
      </c>
      <c r="M180" s="97">
        <f t="shared" si="19"/>
        <v>103</v>
      </c>
      <c r="N180" s="98">
        <f t="shared" si="20"/>
        <v>5</v>
      </c>
      <c r="O180" s="54">
        <v>3321245</v>
      </c>
      <c r="P180" s="55">
        <v>262485</v>
      </c>
      <c r="Q180" s="96">
        <f t="shared" si="12"/>
        <v>12.653084938186945</v>
      </c>
    </row>
    <row r="181" spans="1:17" ht="11.25">
      <c r="A181" s="103">
        <v>176</v>
      </c>
      <c r="B181" s="163"/>
      <c r="C181" s="90" t="s">
        <v>84</v>
      </c>
      <c r="D181" s="18"/>
      <c r="E181" s="62" t="s">
        <v>84</v>
      </c>
      <c r="F181" s="81">
        <v>41971</v>
      </c>
      <c r="G181" s="46" t="s">
        <v>20</v>
      </c>
      <c r="H181" s="41">
        <v>120</v>
      </c>
      <c r="I181" s="124">
        <v>1</v>
      </c>
      <c r="J181" s="59">
        <v>8</v>
      </c>
      <c r="K181" s="84">
        <v>98</v>
      </c>
      <c r="L181" s="85">
        <v>14</v>
      </c>
      <c r="M181" s="97">
        <f t="shared" si="19"/>
        <v>14</v>
      </c>
      <c r="N181" s="98">
        <f t="shared" si="20"/>
        <v>7</v>
      </c>
      <c r="O181" s="63">
        <v>3320730</v>
      </c>
      <c r="P181" s="64">
        <v>262382</v>
      </c>
      <c r="Q181" s="96">
        <f t="shared" si="12"/>
        <v>12.656089213436898</v>
      </c>
    </row>
    <row r="182" spans="1:17" ht="11.25">
      <c r="A182" s="103">
        <v>177</v>
      </c>
      <c r="B182" s="163"/>
      <c r="C182" s="90" t="s">
        <v>78</v>
      </c>
      <c r="D182" s="18" t="s">
        <v>140</v>
      </c>
      <c r="E182" s="62" t="s">
        <v>78</v>
      </c>
      <c r="F182" s="81">
        <v>41964</v>
      </c>
      <c r="G182" s="46" t="s">
        <v>17</v>
      </c>
      <c r="H182" s="41">
        <v>58</v>
      </c>
      <c r="I182" s="124">
        <v>6</v>
      </c>
      <c r="J182" s="59">
        <v>11</v>
      </c>
      <c r="K182" s="84">
        <v>14194.5</v>
      </c>
      <c r="L182" s="85">
        <v>1502</v>
      </c>
      <c r="M182" s="97">
        <f t="shared" si="19"/>
        <v>250.33333333333334</v>
      </c>
      <c r="N182" s="98">
        <f t="shared" si="20"/>
        <v>9.450399467376831</v>
      </c>
      <c r="O182" s="66">
        <v>2039071.35</v>
      </c>
      <c r="P182" s="67">
        <v>193810</v>
      </c>
      <c r="Q182" s="96">
        <f t="shared" si="12"/>
        <v>10.520981115525515</v>
      </c>
    </row>
    <row r="183" spans="1:17" ht="11.25">
      <c r="A183" s="103">
        <v>178</v>
      </c>
      <c r="B183" s="163"/>
      <c r="C183" s="90" t="s">
        <v>78</v>
      </c>
      <c r="D183" s="18" t="s">
        <v>140</v>
      </c>
      <c r="E183" s="62" t="s">
        <v>78</v>
      </c>
      <c r="F183" s="81">
        <v>41964</v>
      </c>
      <c r="G183" s="46" t="s">
        <v>17</v>
      </c>
      <c r="H183" s="41">
        <v>58</v>
      </c>
      <c r="I183" s="124">
        <v>4</v>
      </c>
      <c r="J183" s="59">
        <v>9</v>
      </c>
      <c r="K183" s="84">
        <v>10660.5</v>
      </c>
      <c r="L183" s="85">
        <v>1619</v>
      </c>
      <c r="M183" s="97">
        <f t="shared" si="19"/>
        <v>404.75</v>
      </c>
      <c r="N183" s="98">
        <f t="shared" si="20"/>
        <v>6.584620135886349</v>
      </c>
      <c r="O183" s="66">
        <v>2024876.85</v>
      </c>
      <c r="P183" s="67">
        <v>192308</v>
      </c>
      <c r="Q183" s="96">
        <f t="shared" si="12"/>
        <v>10.529342773051564</v>
      </c>
    </row>
    <row r="184" spans="1:17" ht="11.25">
      <c r="A184" s="103">
        <v>179</v>
      </c>
      <c r="B184" s="163"/>
      <c r="C184" s="90" t="s">
        <v>78</v>
      </c>
      <c r="D184" s="18" t="s">
        <v>140</v>
      </c>
      <c r="E184" s="62" t="s">
        <v>78</v>
      </c>
      <c r="F184" s="81">
        <v>41964</v>
      </c>
      <c r="G184" s="46" t="s">
        <v>17</v>
      </c>
      <c r="H184" s="41">
        <v>58</v>
      </c>
      <c r="I184" s="124">
        <v>6</v>
      </c>
      <c r="J184" s="59">
        <v>15</v>
      </c>
      <c r="K184" s="84">
        <v>7656.5</v>
      </c>
      <c r="L184" s="85">
        <v>1163</v>
      </c>
      <c r="M184" s="97">
        <f t="shared" si="19"/>
        <v>193.83333333333334</v>
      </c>
      <c r="N184" s="98">
        <f t="shared" si="20"/>
        <v>6.5834049871023215</v>
      </c>
      <c r="O184" s="66">
        <v>2055058.35</v>
      </c>
      <c r="P184" s="67">
        <v>196083</v>
      </c>
      <c r="Q184" s="96">
        <f t="shared" si="12"/>
        <v>10.480553388106058</v>
      </c>
    </row>
    <row r="185" spans="1:17" ht="11.25">
      <c r="A185" s="103">
        <v>180</v>
      </c>
      <c r="B185" s="163"/>
      <c r="C185" s="90" t="s">
        <v>78</v>
      </c>
      <c r="D185" s="18" t="s">
        <v>140</v>
      </c>
      <c r="E185" s="62" t="s">
        <v>78</v>
      </c>
      <c r="F185" s="81">
        <v>41964</v>
      </c>
      <c r="G185" s="46" t="s">
        <v>17</v>
      </c>
      <c r="H185" s="41">
        <v>58</v>
      </c>
      <c r="I185" s="124">
        <v>5</v>
      </c>
      <c r="J185" s="59">
        <v>7</v>
      </c>
      <c r="K185" s="84">
        <v>7414</v>
      </c>
      <c r="L185" s="85">
        <v>809</v>
      </c>
      <c r="M185" s="125">
        <f>+L185/I185</f>
        <v>161.8</v>
      </c>
      <c r="N185" s="126">
        <f>+K185/L185</f>
        <v>9.164400494437578</v>
      </c>
      <c r="O185" s="66">
        <v>2004134.85</v>
      </c>
      <c r="P185" s="67">
        <v>189567</v>
      </c>
      <c r="Q185" s="96">
        <f t="shared" si="12"/>
        <v>10.572171580496606</v>
      </c>
    </row>
    <row r="186" spans="1:17" ht="11.25">
      <c r="A186" s="103">
        <v>181</v>
      </c>
      <c r="B186" s="163"/>
      <c r="C186" s="90" t="s">
        <v>78</v>
      </c>
      <c r="D186" s="18" t="s">
        <v>140</v>
      </c>
      <c r="E186" s="62" t="s">
        <v>78</v>
      </c>
      <c r="F186" s="81">
        <v>41964</v>
      </c>
      <c r="G186" s="46" t="s">
        <v>17</v>
      </c>
      <c r="H186" s="41">
        <v>58</v>
      </c>
      <c r="I186" s="124">
        <v>5</v>
      </c>
      <c r="J186" s="59">
        <v>8</v>
      </c>
      <c r="K186" s="84">
        <v>5098</v>
      </c>
      <c r="L186" s="85">
        <v>597</v>
      </c>
      <c r="M186" s="97">
        <f>L186/I186</f>
        <v>119.4</v>
      </c>
      <c r="N186" s="98">
        <f>K186/L186</f>
        <v>8.539363484087103</v>
      </c>
      <c r="O186" s="66">
        <v>2009232.85</v>
      </c>
      <c r="P186" s="67">
        <v>190164</v>
      </c>
      <c r="Q186" s="96">
        <f t="shared" si="12"/>
        <v>10.565789791969038</v>
      </c>
    </row>
    <row r="187" spans="1:17" ht="11.25">
      <c r="A187" s="103">
        <v>182</v>
      </c>
      <c r="B187" s="163"/>
      <c r="C187" s="90" t="s">
        <v>78</v>
      </c>
      <c r="D187" s="18" t="s">
        <v>140</v>
      </c>
      <c r="E187" s="62" t="s">
        <v>78</v>
      </c>
      <c r="F187" s="81">
        <v>41964</v>
      </c>
      <c r="G187" s="46" t="s">
        <v>17</v>
      </c>
      <c r="H187" s="41">
        <v>58</v>
      </c>
      <c r="I187" s="124">
        <v>4</v>
      </c>
      <c r="J187" s="59">
        <v>9</v>
      </c>
      <c r="K187" s="84">
        <v>4983.5</v>
      </c>
      <c r="L187" s="85">
        <v>525</v>
      </c>
      <c r="M187" s="97">
        <f>L187/I187</f>
        <v>131.25</v>
      </c>
      <c r="N187" s="98">
        <f>K187/L187</f>
        <v>9.492380952380952</v>
      </c>
      <c r="O187" s="66">
        <v>2014216.35</v>
      </c>
      <c r="P187" s="67">
        <v>190689</v>
      </c>
      <c r="Q187" s="96">
        <f t="shared" si="12"/>
        <v>10.562834510642984</v>
      </c>
    </row>
    <row r="188" spans="1:17" ht="11.25">
      <c r="A188" s="103">
        <v>183</v>
      </c>
      <c r="B188" s="163"/>
      <c r="C188" s="90" t="s">
        <v>78</v>
      </c>
      <c r="D188" s="18" t="s">
        <v>140</v>
      </c>
      <c r="E188" s="62" t="s">
        <v>78</v>
      </c>
      <c r="F188" s="81">
        <v>41964</v>
      </c>
      <c r="G188" s="46" t="s">
        <v>17</v>
      </c>
      <c r="H188" s="41">
        <v>58</v>
      </c>
      <c r="I188" s="124">
        <v>5</v>
      </c>
      <c r="J188" s="59">
        <v>16</v>
      </c>
      <c r="K188" s="84">
        <v>4091.5</v>
      </c>
      <c r="L188" s="85">
        <v>486</v>
      </c>
      <c r="M188" s="97">
        <f>L188/I188</f>
        <v>97.2</v>
      </c>
      <c r="N188" s="98">
        <f>K188/L188</f>
        <v>8.418724279835391</v>
      </c>
      <c r="O188" s="66">
        <v>2059149.85</v>
      </c>
      <c r="P188" s="67">
        <v>196569</v>
      </c>
      <c r="Q188" s="96">
        <f t="shared" si="12"/>
        <v>10.475455692403177</v>
      </c>
    </row>
    <row r="189" spans="1:17" ht="11.25">
      <c r="A189" s="103">
        <v>184</v>
      </c>
      <c r="B189" s="163"/>
      <c r="C189" s="90" t="s">
        <v>78</v>
      </c>
      <c r="D189" s="18" t="s">
        <v>140</v>
      </c>
      <c r="E189" s="62" t="s">
        <v>78</v>
      </c>
      <c r="F189" s="81">
        <v>41964</v>
      </c>
      <c r="G189" s="46" t="s">
        <v>17</v>
      </c>
      <c r="H189" s="41">
        <v>58</v>
      </c>
      <c r="I189" s="124">
        <v>2</v>
      </c>
      <c r="J189" s="59">
        <v>21</v>
      </c>
      <c r="K189" s="86">
        <v>4019.35</v>
      </c>
      <c r="L189" s="87">
        <v>730</v>
      </c>
      <c r="M189" s="97">
        <f>L189/I189</f>
        <v>365</v>
      </c>
      <c r="N189" s="98">
        <f>K189/L189</f>
        <v>5.505958904109589</v>
      </c>
      <c r="O189" s="166">
        <v>2068575.2000000002</v>
      </c>
      <c r="P189" s="167">
        <v>198497</v>
      </c>
      <c r="Q189" s="96">
        <f t="shared" si="12"/>
        <v>10.42119125226074</v>
      </c>
    </row>
    <row r="190" spans="1:17" ht="11.25">
      <c r="A190" s="103">
        <v>185</v>
      </c>
      <c r="B190" s="163"/>
      <c r="C190" s="90" t="s">
        <v>78</v>
      </c>
      <c r="D190" s="18" t="s">
        <v>140</v>
      </c>
      <c r="E190" s="62" t="s">
        <v>78</v>
      </c>
      <c r="F190" s="81">
        <v>41964</v>
      </c>
      <c r="G190" s="46" t="s">
        <v>17</v>
      </c>
      <c r="H190" s="41">
        <v>58</v>
      </c>
      <c r="I190" s="124">
        <v>4</v>
      </c>
      <c r="J190" s="59">
        <v>12</v>
      </c>
      <c r="K190" s="86">
        <v>3550</v>
      </c>
      <c r="L190" s="87">
        <v>582</v>
      </c>
      <c r="M190" s="97">
        <v>145.5</v>
      </c>
      <c r="N190" s="98">
        <v>6.099656357388316</v>
      </c>
      <c r="O190" s="63">
        <v>2045021.35</v>
      </c>
      <c r="P190" s="64">
        <v>194618</v>
      </c>
      <c r="Q190" s="96">
        <f t="shared" si="12"/>
        <v>10.507873629366246</v>
      </c>
    </row>
    <row r="191" spans="1:17" ht="11.25">
      <c r="A191" s="103">
        <v>186</v>
      </c>
      <c r="B191" s="163"/>
      <c r="C191" s="90" t="s">
        <v>78</v>
      </c>
      <c r="D191" s="18" t="s">
        <v>140</v>
      </c>
      <c r="E191" s="62" t="s">
        <v>78</v>
      </c>
      <c r="F191" s="81">
        <v>41964</v>
      </c>
      <c r="G191" s="46" t="s">
        <v>17</v>
      </c>
      <c r="H191" s="41">
        <v>58</v>
      </c>
      <c r="I191" s="124">
        <v>4</v>
      </c>
      <c r="J191" s="59">
        <v>12</v>
      </c>
      <c r="K191" s="84">
        <v>2400</v>
      </c>
      <c r="L191" s="85">
        <v>226</v>
      </c>
      <c r="M191" s="97">
        <f aca="true" t="shared" si="21" ref="M191:M199">L191/I191</f>
        <v>56.5</v>
      </c>
      <c r="N191" s="98">
        <f aca="true" t="shared" si="22" ref="N191:N199">K191/L191</f>
        <v>10.619469026548673</v>
      </c>
      <c r="O191" s="66">
        <v>2041471.35</v>
      </c>
      <c r="P191" s="67">
        <v>194036</v>
      </c>
      <c r="Q191" s="96">
        <f t="shared" si="12"/>
        <v>10.521095827578389</v>
      </c>
    </row>
    <row r="192" spans="1:17" ht="11.25">
      <c r="A192" s="103">
        <v>187</v>
      </c>
      <c r="B192" s="163"/>
      <c r="C192" s="90" t="s">
        <v>78</v>
      </c>
      <c r="D192" s="18" t="s">
        <v>140</v>
      </c>
      <c r="E192" s="62" t="s">
        <v>78</v>
      </c>
      <c r="F192" s="81">
        <v>41964</v>
      </c>
      <c r="G192" s="46" t="s">
        <v>17</v>
      </c>
      <c r="H192" s="41">
        <v>58</v>
      </c>
      <c r="I192" s="124">
        <v>3</v>
      </c>
      <c r="J192" s="59">
        <v>14</v>
      </c>
      <c r="K192" s="86">
        <v>2380.5</v>
      </c>
      <c r="L192" s="87">
        <v>302</v>
      </c>
      <c r="M192" s="97">
        <f t="shared" si="21"/>
        <v>100.66666666666667</v>
      </c>
      <c r="N192" s="98">
        <f t="shared" si="22"/>
        <v>7.882450331125828</v>
      </c>
      <c r="O192" s="166">
        <v>2047401.85</v>
      </c>
      <c r="P192" s="167">
        <v>194920</v>
      </c>
      <c r="Q192" s="96">
        <f t="shared" si="12"/>
        <v>10.50380592037759</v>
      </c>
    </row>
    <row r="193" spans="1:17" ht="11.25">
      <c r="A193" s="103">
        <v>188</v>
      </c>
      <c r="B193" s="163"/>
      <c r="C193" s="90" t="s">
        <v>78</v>
      </c>
      <c r="D193" s="18" t="s">
        <v>140</v>
      </c>
      <c r="E193" s="62" t="s">
        <v>78</v>
      </c>
      <c r="F193" s="81">
        <v>41964</v>
      </c>
      <c r="G193" s="46" t="s">
        <v>17</v>
      </c>
      <c r="H193" s="41">
        <v>58</v>
      </c>
      <c r="I193" s="124">
        <v>2</v>
      </c>
      <c r="J193" s="59">
        <v>17</v>
      </c>
      <c r="K193" s="84">
        <v>1713</v>
      </c>
      <c r="L193" s="85">
        <v>470</v>
      </c>
      <c r="M193" s="97">
        <f t="shared" si="21"/>
        <v>235</v>
      </c>
      <c r="N193" s="98">
        <f t="shared" si="22"/>
        <v>3.6446808510638298</v>
      </c>
      <c r="O193" s="66">
        <v>2060862.85</v>
      </c>
      <c r="P193" s="67">
        <v>197039</v>
      </c>
      <c r="Q193" s="96">
        <f t="shared" si="12"/>
        <v>10.459162145565092</v>
      </c>
    </row>
    <row r="194" spans="1:17" ht="11.25">
      <c r="A194" s="103">
        <v>189</v>
      </c>
      <c r="B194" s="163"/>
      <c r="C194" s="90" t="s">
        <v>78</v>
      </c>
      <c r="D194" s="18" t="s">
        <v>140</v>
      </c>
      <c r="E194" s="62" t="s">
        <v>78</v>
      </c>
      <c r="F194" s="81">
        <v>41964</v>
      </c>
      <c r="G194" s="46" t="s">
        <v>17</v>
      </c>
      <c r="H194" s="41">
        <v>58</v>
      </c>
      <c r="I194" s="124">
        <v>3</v>
      </c>
      <c r="J194" s="59">
        <v>18</v>
      </c>
      <c r="K194" s="86">
        <v>1713</v>
      </c>
      <c r="L194" s="87">
        <v>470</v>
      </c>
      <c r="M194" s="97">
        <f t="shared" si="21"/>
        <v>156.66666666666666</v>
      </c>
      <c r="N194" s="98">
        <f t="shared" si="22"/>
        <v>3.6446808510638298</v>
      </c>
      <c r="O194" s="166">
        <v>2063599.85</v>
      </c>
      <c r="P194" s="167">
        <v>197597</v>
      </c>
      <c r="Q194" s="96">
        <f t="shared" si="12"/>
        <v>10.443477633769744</v>
      </c>
    </row>
    <row r="195" spans="1:17" ht="11.25">
      <c r="A195" s="103">
        <v>190</v>
      </c>
      <c r="B195" s="163"/>
      <c r="C195" s="90" t="s">
        <v>78</v>
      </c>
      <c r="D195" s="18"/>
      <c r="E195" s="62" t="s">
        <v>78</v>
      </c>
      <c r="F195" s="81">
        <v>41964</v>
      </c>
      <c r="G195" s="46" t="s">
        <v>17</v>
      </c>
      <c r="H195" s="41">
        <v>58</v>
      </c>
      <c r="I195" s="124">
        <v>3</v>
      </c>
      <c r="J195" s="59">
        <v>18</v>
      </c>
      <c r="K195" s="86">
        <v>828</v>
      </c>
      <c r="L195" s="87">
        <v>154</v>
      </c>
      <c r="M195" s="97">
        <f t="shared" si="21"/>
        <v>51.333333333333336</v>
      </c>
      <c r="N195" s="98">
        <f t="shared" si="22"/>
        <v>5.376623376623376</v>
      </c>
      <c r="O195" s="166">
        <v>2064427.85</v>
      </c>
      <c r="P195" s="167">
        <v>197751</v>
      </c>
      <c r="Q195" s="96">
        <f t="shared" si="12"/>
        <v>10.439531784921442</v>
      </c>
    </row>
    <row r="196" spans="1:17" ht="11.25">
      <c r="A196" s="103">
        <v>191</v>
      </c>
      <c r="B196" s="163"/>
      <c r="C196" s="90" t="s">
        <v>78</v>
      </c>
      <c r="D196" s="18" t="s">
        <v>140</v>
      </c>
      <c r="E196" s="62" t="s">
        <v>78</v>
      </c>
      <c r="F196" s="81">
        <v>41964</v>
      </c>
      <c r="G196" s="46" t="s">
        <v>17</v>
      </c>
      <c r="H196" s="41">
        <v>58</v>
      </c>
      <c r="I196" s="124">
        <v>2</v>
      </c>
      <c r="J196" s="59">
        <v>22</v>
      </c>
      <c r="K196" s="86">
        <v>742</v>
      </c>
      <c r="L196" s="87">
        <v>96</v>
      </c>
      <c r="M196" s="97">
        <f t="shared" si="21"/>
        <v>48</v>
      </c>
      <c r="N196" s="98">
        <f t="shared" si="22"/>
        <v>7.729166666666667</v>
      </c>
      <c r="O196" s="166">
        <v>2070013.2000000002</v>
      </c>
      <c r="P196" s="167">
        <v>198686</v>
      </c>
      <c r="Q196" s="96">
        <f t="shared" si="12"/>
        <v>10.418515647806087</v>
      </c>
    </row>
    <row r="197" spans="1:17" ht="11.25">
      <c r="A197" s="103">
        <v>192</v>
      </c>
      <c r="B197" s="163"/>
      <c r="C197" s="90" t="s">
        <v>78</v>
      </c>
      <c r="D197" s="18" t="s">
        <v>140</v>
      </c>
      <c r="E197" s="62" t="s">
        <v>78</v>
      </c>
      <c r="F197" s="81">
        <v>41964</v>
      </c>
      <c r="G197" s="46" t="s">
        <v>17</v>
      </c>
      <c r="H197" s="41">
        <v>58</v>
      </c>
      <c r="I197" s="124">
        <v>1</v>
      </c>
      <c r="J197" s="59">
        <v>22</v>
      </c>
      <c r="K197" s="86">
        <v>696</v>
      </c>
      <c r="L197" s="87">
        <v>93</v>
      </c>
      <c r="M197" s="97">
        <f t="shared" si="21"/>
        <v>93</v>
      </c>
      <c r="N197" s="98">
        <f t="shared" si="22"/>
        <v>7.483870967741935</v>
      </c>
      <c r="O197" s="166">
        <v>2069271.2000000002</v>
      </c>
      <c r="P197" s="167">
        <v>198590</v>
      </c>
      <c r="Q197" s="96">
        <f t="shared" si="12"/>
        <v>10.419815700689865</v>
      </c>
    </row>
    <row r="198" spans="1:17" ht="11.25">
      <c r="A198" s="103">
        <v>193</v>
      </c>
      <c r="B198" s="163"/>
      <c r="C198" s="90" t="s">
        <v>78</v>
      </c>
      <c r="D198" s="18" t="s">
        <v>140</v>
      </c>
      <c r="E198" s="62" t="s">
        <v>78</v>
      </c>
      <c r="F198" s="81">
        <v>41964</v>
      </c>
      <c r="G198" s="46" t="s">
        <v>17</v>
      </c>
      <c r="H198" s="41">
        <v>58</v>
      </c>
      <c r="I198" s="124">
        <v>1</v>
      </c>
      <c r="J198" s="124">
        <v>3</v>
      </c>
      <c r="K198" s="84">
        <v>128</v>
      </c>
      <c r="L198" s="85">
        <v>16</v>
      </c>
      <c r="M198" s="201">
        <f t="shared" si="21"/>
        <v>16</v>
      </c>
      <c r="N198" s="202">
        <f t="shared" si="22"/>
        <v>8</v>
      </c>
      <c r="O198" s="66">
        <v>2064555.85</v>
      </c>
      <c r="P198" s="67">
        <v>197767</v>
      </c>
      <c r="Q198" s="96">
        <f aca="true" t="shared" si="23" ref="Q198:Q261">O198/P198</f>
        <v>10.439334418785743</v>
      </c>
    </row>
    <row r="199" spans="1:17" ht="11.25">
      <c r="A199" s="103">
        <v>194</v>
      </c>
      <c r="B199" s="163"/>
      <c r="C199" s="91" t="s">
        <v>3</v>
      </c>
      <c r="D199" s="18" t="s">
        <v>140</v>
      </c>
      <c r="E199" s="45" t="s">
        <v>3</v>
      </c>
      <c r="F199" s="82">
        <v>41327</v>
      </c>
      <c r="G199" s="46" t="s">
        <v>8</v>
      </c>
      <c r="H199" s="128">
        <v>450</v>
      </c>
      <c r="I199" s="41">
        <v>1</v>
      </c>
      <c r="J199" s="59">
        <v>42</v>
      </c>
      <c r="K199" s="88">
        <v>3591</v>
      </c>
      <c r="L199" s="89">
        <v>602</v>
      </c>
      <c r="M199" s="97">
        <f t="shared" si="21"/>
        <v>602</v>
      </c>
      <c r="N199" s="98">
        <f t="shared" si="22"/>
        <v>5.965116279069767</v>
      </c>
      <c r="O199" s="60">
        <v>20898864</v>
      </c>
      <c r="P199" s="61">
        <v>2167456</v>
      </c>
      <c r="Q199" s="96">
        <f t="shared" si="23"/>
        <v>9.642116841126187</v>
      </c>
    </row>
    <row r="200" spans="1:17" ht="11.25">
      <c r="A200" s="103">
        <v>195</v>
      </c>
      <c r="B200" s="163"/>
      <c r="C200" s="90" t="s">
        <v>40</v>
      </c>
      <c r="D200" s="90"/>
      <c r="E200" s="62" t="s">
        <v>41</v>
      </c>
      <c r="F200" s="81">
        <v>41838</v>
      </c>
      <c r="G200" s="46" t="s">
        <v>10</v>
      </c>
      <c r="H200" s="41">
        <v>141</v>
      </c>
      <c r="I200" s="124">
        <v>1</v>
      </c>
      <c r="J200" s="59">
        <v>17</v>
      </c>
      <c r="K200" s="84">
        <v>0</v>
      </c>
      <c r="L200" s="85">
        <v>0</v>
      </c>
      <c r="M200" s="125">
        <f>+L200/I200</f>
        <v>0</v>
      </c>
      <c r="N200" s="126"/>
      <c r="O200" s="63">
        <v>1063802.56</v>
      </c>
      <c r="P200" s="64">
        <v>103538</v>
      </c>
      <c r="Q200" s="96">
        <f t="shared" si="23"/>
        <v>10.27451331878151</v>
      </c>
    </row>
    <row r="201" spans="1:17" ht="11.25">
      <c r="A201" s="103">
        <v>196</v>
      </c>
      <c r="B201" s="163"/>
      <c r="C201" s="91" t="s">
        <v>101</v>
      </c>
      <c r="D201" s="18" t="s">
        <v>140</v>
      </c>
      <c r="E201" s="45" t="s">
        <v>101</v>
      </c>
      <c r="F201" s="82">
        <v>41985</v>
      </c>
      <c r="G201" s="46" t="s">
        <v>7</v>
      </c>
      <c r="H201" s="128">
        <v>120</v>
      </c>
      <c r="I201" s="41">
        <v>2</v>
      </c>
      <c r="J201" s="59">
        <v>4</v>
      </c>
      <c r="K201" s="86">
        <v>592</v>
      </c>
      <c r="L201" s="87">
        <v>66</v>
      </c>
      <c r="M201" s="125">
        <f>+L201/I201</f>
        <v>33</v>
      </c>
      <c r="N201" s="126">
        <f>+K201/L201</f>
        <v>8.969696969696969</v>
      </c>
      <c r="O201" s="54">
        <v>848037</v>
      </c>
      <c r="P201" s="55">
        <v>79082</v>
      </c>
      <c r="Q201" s="96">
        <f t="shared" si="23"/>
        <v>10.723514832705293</v>
      </c>
    </row>
    <row r="202" spans="1:17" ht="11.25">
      <c r="A202" s="103">
        <v>197</v>
      </c>
      <c r="B202" s="163"/>
      <c r="C202" s="90" t="s">
        <v>81</v>
      </c>
      <c r="D202" s="18" t="s">
        <v>140</v>
      </c>
      <c r="E202" s="62" t="s">
        <v>81</v>
      </c>
      <c r="F202" s="81">
        <v>41964</v>
      </c>
      <c r="G202" s="46" t="s">
        <v>16</v>
      </c>
      <c r="H202" s="41">
        <v>3</v>
      </c>
      <c r="I202" s="124">
        <v>1</v>
      </c>
      <c r="J202" s="59">
        <v>4</v>
      </c>
      <c r="K202" s="84">
        <v>3326.4</v>
      </c>
      <c r="L202" s="85">
        <v>665</v>
      </c>
      <c r="M202" s="125">
        <f>+L202/I202</f>
        <v>665</v>
      </c>
      <c r="N202" s="126">
        <f>+K202/L202</f>
        <v>5.002105263157895</v>
      </c>
      <c r="O202" s="63">
        <v>16023.8</v>
      </c>
      <c r="P202" s="64">
        <v>2550</v>
      </c>
      <c r="Q202" s="96">
        <f t="shared" si="23"/>
        <v>6.283843137254902</v>
      </c>
    </row>
    <row r="203" spans="1:17" ht="11.25">
      <c r="A203" s="103">
        <v>198</v>
      </c>
      <c r="B203" s="163"/>
      <c r="C203" s="90" t="s">
        <v>36</v>
      </c>
      <c r="D203" s="90"/>
      <c r="E203" s="62" t="s">
        <v>37</v>
      </c>
      <c r="F203" s="81">
        <v>41831</v>
      </c>
      <c r="G203" s="46" t="s">
        <v>17</v>
      </c>
      <c r="H203" s="41">
        <v>35</v>
      </c>
      <c r="I203" s="124">
        <v>1</v>
      </c>
      <c r="J203" s="59">
        <v>14</v>
      </c>
      <c r="K203" s="84">
        <v>1425.6</v>
      </c>
      <c r="L203" s="85">
        <v>285</v>
      </c>
      <c r="M203" s="125">
        <f>+L203/I203</f>
        <v>285</v>
      </c>
      <c r="N203" s="126">
        <f>+K203/L203</f>
        <v>5.002105263157895</v>
      </c>
      <c r="O203" s="63">
        <v>482686.69</v>
      </c>
      <c r="P203" s="64">
        <v>46239</v>
      </c>
      <c r="Q203" s="96">
        <f t="shared" si="23"/>
        <v>10.43895175068665</v>
      </c>
    </row>
    <row r="204" spans="1:17" ht="11.25">
      <c r="A204" s="103">
        <v>199</v>
      </c>
      <c r="B204" s="163"/>
      <c r="C204" s="90" t="s">
        <v>36</v>
      </c>
      <c r="D204" s="18"/>
      <c r="E204" s="62" t="s">
        <v>37</v>
      </c>
      <c r="F204" s="81">
        <v>41831</v>
      </c>
      <c r="G204" s="46" t="s">
        <v>17</v>
      </c>
      <c r="H204" s="41">
        <v>35</v>
      </c>
      <c r="I204" s="124">
        <v>1</v>
      </c>
      <c r="J204" s="59">
        <v>15</v>
      </c>
      <c r="K204" s="84">
        <v>1425.6</v>
      </c>
      <c r="L204" s="85">
        <v>285</v>
      </c>
      <c r="M204" s="97">
        <f aca="true" t="shared" si="24" ref="M204:M211">L204/I204</f>
        <v>285</v>
      </c>
      <c r="N204" s="98">
        <f aca="true" t="shared" si="25" ref="N204:N209">K204/L204</f>
        <v>5.002105263157895</v>
      </c>
      <c r="O204" s="63">
        <v>484112.29</v>
      </c>
      <c r="P204" s="64">
        <v>46524</v>
      </c>
      <c r="Q204" s="96">
        <f t="shared" si="23"/>
        <v>10.405646333075401</v>
      </c>
    </row>
    <row r="205" spans="1:17" ht="11.25">
      <c r="A205" s="103">
        <v>200</v>
      </c>
      <c r="B205" s="163"/>
      <c r="C205" s="90" t="s">
        <v>36</v>
      </c>
      <c r="D205" s="18"/>
      <c r="E205" s="62" t="s">
        <v>37</v>
      </c>
      <c r="F205" s="81">
        <v>41831</v>
      </c>
      <c r="G205" s="46" t="s">
        <v>17</v>
      </c>
      <c r="H205" s="41">
        <v>35</v>
      </c>
      <c r="I205" s="124">
        <v>1</v>
      </c>
      <c r="J205" s="59">
        <v>18</v>
      </c>
      <c r="K205" s="84">
        <v>712.8</v>
      </c>
      <c r="L205" s="85">
        <v>143</v>
      </c>
      <c r="M205" s="97">
        <f t="shared" si="24"/>
        <v>143</v>
      </c>
      <c r="N205" s="98">
        <f t="shared" si="25"/>
        <v>4.984615384615385</v>
      </c>
      <c r="O205" s="63">
        <v>485425.08999999997</v>
      </c>
      <c r="P205" s="64">
        <v>46716</v>
      </c>
      <c r="Q205" s="96">
        <f t="shared" si="23"/>
        <v>10.390981462453977</v>
      </c>
    </row>
    <row r="206" spans="1:17" ht="11.25">
      <c r="A206" s="103">
        <v>201</v>
      </c>
      <c r="B206" s="163"/>
      <c r="C206" s="90" t="s">
        <v>36</v>
      </c>
      <c r="D206" s="18"/>
      <c r="E206" s="62" t="s">
        <v>37</v>
      </c>
      <c r="F206" s="81">
        <v>41831</v>
      </c>
      <c r="G206" s="46" t="s">
        <v>17</v>
      </c>
      <c r="H206" s="41">
        <v>35</v>
      </c>
      <c r="I206" s="124">
        <v>1</v>
      </c>
      <c r="J206" s="59">
        <v>17</v>
      </c>
      <c r="K206" s="84">
        <v>600</v>
      </c>
      <c r="L206" s="85">
        <v>49</v>
      </c>
      <c r="M206" s="97">
        <f t="shared" si="24"/>
        <v>49</v>
      </c>
      <c r="N206" s="98">
        <f t="shared" si="25"/>
        <v>12.244897959183673</v>
      </c>
      <c r="O206" s="63">
        <v>484712.29</v>
      </c>
      <c r="P206" s="64">
        <v>46573</v>
      </c>
      <c r="Q206" s="96">
        <f t="shared" si="23"/>
        <v>10.407581431301397</v>
      </c>
    </row>
    <row r="207" spans="1:17" ht="11.25">
      <c r="A207" s="103">
        <v>202</v>
      </c>
      <c r="B207" s="163"/>
      <c r="C207" s="90" t="s">
        <v>36</v>
      </c>
      <c r="D207" s="18"/>
      <c r="E207" s="62" t="s">
        <v>37</v>
      </c>
      <c r="F207" s="81">
        <v>41831</v>
      </c>
      <c r="G207" s="46" t="s">
        <v>17</v>
      </c>
      <c r="H207" s="41">
        <v>35</v>
      </c>
      <c r="I207" s="124">
        <v>1</v>
      </c>
      <c r="J207" s="59">
        <v>18</v>
      </c>
      <c r="K207" s="84">
        <v>600</v>
      </c>
      <c r="L207" s="85">
        <v>49</v>
      </c>
      <c r="M207" s="97">
        <f t="shared" si="24"/>
        <v>49</v>
      </c>
      <c r="N207" s="98">
        <f t="shared" si="25"/>
        <v>12.244897959183673</v>
      </c>
      <c r="O207" s="63">
        <v>486025.08999999997</v>
      </c>
      <c r="P207" s="64">
        <v>46765</v>
      </c>
      <c r="Q207" s="96">
        <f t="shared" si="23"/>
        <v>10.392923981610178</v>
      </c>
    </row>
    <row r="208" spans="1:17" ht="11.25">
      <c r="A208" s="103">
        <v>203</v>
      </c>
      <c r="B208" s="163"/>
      <c r="C208" s="90" t="s">
        <v>265</v>
      </c>
      <c r="D208" s="18"/>
      <c r="E208" s="62" t="s">
        <v>266</v>
      </c>
      <c r="F208" s="81">
        <v>41873</v>
      </c>
      <c r="G208" s="46" t="s">
        <v>32</v>
      </c>
      <c r="H208" s="41">
        <v>73</v>
      </c>
      <c r="I208" s="124">
        <v>7</v>
      </c>
      <c r="J208" s="59">
        <v>5</v>
      </c>
      <c r="K208" s="84">
        <v>776.5</v>
      </c>
      <c r="L208" s="85">
        <v>37</v>
      </c>
      <c r="M208" s="97">
        <f t="shared" si="24"/>
        <v>5.285714285714286</v>
      </c>
      <c r="N208" s="98">
        <f t="shared" si="25"/>
        <v>20.986486486486488</v>
      </c>
      <c r="O208" s="63">
        <v>255467.5</v>
      </c>
      <c r="P208" s="64">
        <v>23571</v>
      </c>
      <c r="Q208" s="96">
        <f t="shared" si="23"/>
        <v>10.838212209918968</v>
      </c>
    </row>
    <row r="209" spans="1:17" ht="11.25">
      <c r="A209" s="103">
        <v>204</v>
      </c>
      <c r="B209" s="163"/>
      <c r="C209" s="90" t="s">
        <v>272</v>
      </c>
      <c r="D209" s="18"/>
      <c r="E209" s="62" t="s">
        <v>273</v>
      </c>
      <c r="F209" s="81">
        <v>39843</v>
      </c>
      <c r="G209" s="46" t="s">
        <v>19</v>
      </c>
      <c r="H209" s="41">
        <v>50</v>
      </c>
      <c r="I209" s="124">
        <v>1</v>
      </c>
      <c r="J209" s="59">
        <v>32</v>
      </c>
      <c r="K209" s="86">
        <v>360</v>
      </c>
      <c r="L209" s="87">
        <v>72</v>
      </c>
      <c r="M209" s="97">
        <f t="shared" si="24"/>
        <v>72</v>
      </c>
      <c r="N209" s="98">
        <f t="shared" si="25"/>
        <v>5</v>
      </c>
      <c r="O209" s="54">
        <v>263445.5</v>
      </c>
      <c r="P209" s="55">
        <v>34080</v>
      </c>
      <c r="Q209" s="96">
        <f t="shared" si="23"/>
        <v>7.730208333333334</v>
      </c>
    </row>
    <row r="210" spans="1:17" ht="11.25">
      <c r="A210" s="103">
        <v>205</v>
      </c>
      <c r="B210" s="163"/>
      <c r="C210" s="90" t="s">
        <v>281</v>
      </c>
      <c r="D210" s="18"/>
      <c r="E210" s="62" t="s">
        <v>282</v>
      </c>
      <c r="F210" s="81">
        <v>41299</v>
      </c>
      <c r="G210" s="43" t="s">
        <v>264</v>
      </c>
      <c r="H210" s="41">
        <v>100</v>
      </c>
      <c r="I210" s="124">
        <v>1</v>
      </c>
      <c r="J210" s="59">
        <v>28</v>
      </c>
      <c r="K210" s="84">
        <v>0</v>
      </c>
      <c r="L210" s="87">
        <v>0</v>
      </c>
      <c r="M210" s="97">
        <f t="shared" si="24"/>
        <v>0</v>
      </c>
      <c r="N210" s="98"/>
      <c r="O210" s="54">
        <v>1996514.1900000002</v>
      </c>
      <c r="P210" s="55">
        <v>222289</v>
      </c>
      <c r="Q210" s="96">
        <f t="shared" si="23"/>
        <v>8.981614879728642</v>
      </c>
    </row>
    <row r="211" spans="1:17" ht="11.25">
      <c r="A211" s="103">
        <v>206</v>
      </c>
      <c r="B211" s="163"/>
      <c r="C211" s="90" t="s">
        <v>221</v>
      </c>
      <c r="D211" s="18"/>
      <c r="E211" s="62" t="s">
        <v>222</v>
      </c>
      <c r="F211" s="81">
        <v>41971</v>
      </c>
      <c r="G211" s="46" t="s">
        <v>59</v>
      </c>
      <c r="H211" s="41">
        <v>22</v>
      </c>
      <c r="I211" s="124">
        <v>1</v>
      </c>
      <c r="J211" s="59">
        <v>6</v>
      </c>
      <c r="K211" s="84">
        <v>4775.49</v>
      </c>
      <c r="L211" s="85">
        <v>470</v>
      </c>
      <c r="M211" s="97">
        <f t="shared" si="24"/>
        <v>470</v>
      </c>
      <c r="N211" s="98">
        <f>K211/L211</f>
        <v>10.160617021276595</v>
      </c>
      <c r="O211" s="63">
        <v>248472.49</v>
      </c>
      <c r="P211" s="64">
        <v>16152</v>
      </c>
      <c r="Q211" s="96">
        <f t="shared" si="23"/>
        <v>15.383388434868746</v>
      </c>
    </row>
    <row r="212" spans="1:17" ht="11.25">
      <c r="A212" s="103">
        <v>207</v>
      </c>
      <c r="B212" s="163"/>
      <c r="C212" s="90" t="s">
        <v>67</v>
      </c>
      <c r="D212" s="18" t="s">
        <v>140</v>
      </c>
      <c r="E212" s="62" t="s">
        <v>67</v>
      </c>
      <c r="F212" s="81">
        <v>41943</v>
      </c>
      <c r="G212" s="46" t="s">
        <v>6</v>
      </c>
      <c r="H212" s="41">
        <v>229</v>
      </c>
      <c r="I212" s="124">
        <v>3</v>
      </c>
      <c r="J212" s="59">
        <v>10</v>
      </c>
      <c r="K212" s="84">
        <v>4198</v>
      </c>
      <c r="L212" s="85">
        <v>1122</v>
      </c>
      <c r="M212" s="125">
        <f>+L212/I212</f>
        <v>374</v>
      </c>
      <c r="N212" s="126">
        <f>+K212/L212</f>
        <v>3.7415329768270946</v>
      </c>
      <c r="O212" s="63">
        <v>3165213</v>
      </c>
      <c r="P212" s="64">
        <v>309605</v>
      </c>
      <c r="Q212" s="96">
        <f t="shared" si="23"/>
        <v>10.223391095105054</v>
      </c>
    </row>
    <row r="213" spans="1:17" ht="11.25">
      <c r="A213" s="103">
        <v>208</v>
      </c>
      <c r="B213" s="163"/>
      <c r="C213" s="90" t="s">
        <v>67</v>
      </c>
      <c r="D213" s="18" t="s">
        <v>140</v>
      </c>
      <c r="E213" s="62" t="s">
        <v>67</v>
      </c>
      <c r="F213" s="81">
        <v>41943</v>
      </c>
      <c r="G213" s="46" t="s">
        <v>6</v>
      </c>
      <c r="H213" s="41">
        <v>229</v>
      </c>
      <c r="I213" s="124">
        <v>2</v>
      </c>
      <c r="J213" s="59">
        <v>14</v>
      </c>
      <c r="K213" s="84">
        <v>172</v>
      </c>
      <c r="L213" s="85">
        <v>23</v>
      </c>
      <c r="M213" s="97">
        <f>L213/I213</f>
        <v>11.5</v>
      </c>
      <c r="N213" s="98">
        <f>K213/L213</f>
        <v>7.478260869565218</v>
      </c>
      <c r="O213" s="63">
        <v>3165385</v>
      </c>
      <c r="P213" s="64">
        <v>309628</v>
      </c>
      <c r="Q213" s="96">
        <f t="shared" si="23"/>
        <v>10.223187179454055</v>
      </c>
    </row>
    <row r="214" spans="1:17" ht="11.25">
      <c r="A214" s="103">
        <v>209</v>
      </c>
      <c r="B214" s="163"/>
      <c r="C214" s="90" t="s">
        <v>67</v>
      </c>
      <c r="D214" s="18" t="s">
        <v>140</v>
      </c>
      <c r="E214" s="62" t="s">
        <v>67</v>
      </c>
      <c r="F214" s="81">
        <v>41943</v>
      </c>
      <c r="G214" s="46" t="s">
        <v>6</v>
      </c>
      <c r="H214" s="41">
        <v>229</v>
      </c>
      <c r="I214" s="124">
        <v>1</v>
      </c>
      <c r="J214" s="59">
        <v>15</v>
      </c>
      <c r="K214" s="84">
        <v>70</v>
      </c>
      <c r="L214" s="85">
        <v>4</v>
      </c>
      <c r="M214" s="97">
        <f>L214/I214</f>
        <v>4</v>
      </c>
      <c r="N214" s="98">
        <f>K214/L214</f>
        <v>17.5</v>
      </c>
      <c r="O214" s="63">
        <v>3165441</v>
      </c>
      <c r="P214" s="64">
        <v>309636</v>
      </c>
      <c r="Q214" s="96">
        <f t="shared" si="23"/>
        <v>10.22310390264698</v>
      </c>
    </row>
    <row r="215" spans="1:17" ht="11.25">
      <c r="A215" s="103">
        <v>210</v>
      </c>
      <c r="B215" s="163"/>
      <c r="C215" s="90" t="s">
        <v>67</v>
      </c>
      <c r="D215" s="18" t="s">
        <v>140</v>
      </c>
      <c r="E215" s="62" t="s">
        <v>67</v>
      </c>
      <c r="F215" s="81">
        <v>41943</v>
      </c>
      <c r="G215" s="46" t="s">
        <v>6</v>
      </c>
      <c r="H215" s="41">
        <v>229</v>
      </c>
      <c r="I215" s="124">
        <v>2</v>
      </c>
      <c r="J215" s="59">
        <v>14</v>
      </c>
      <c r="K215" s="84">
        <v>28</v>
      </c>
      <c r="L215" s="85">
        <v>4</v>
      </c>
      <c r="M215" s="97">
        <f>L215/I215</f>
        <v>2</v>
      </c>
      <c r="N215" s="98">
        <f>K215/L215</f>
        <v>7</v>
      </c>
      <c r="O215" s="63">
        <v>3165441</v>
      </c>
      <c r="P215" s="64">
        <v>309636</v>
      </c>
      <c r="Q215" s="96">
        <f t="shared" si="23"/>
        <v>10.22310390264698</v>
      </c>
    </row>
    <row r="216" spans="1:17" ht="11.25">
      <c r="A216" s="103">
        <v>211</v>
      </c>
      <c r="B216" s="163"/>
      <c r="C216" s="90" t="s">
        <v>70</v>
      </c>
      <c r="D216" s="18" t="s">
        <v>140</v>
      </c>
      <c r="E216" s="62" t="s">
        <v>71</v>
      </c>
      <c r="F216" s="81">
        <v>41950</v>
      </c>
      <c r="G216" s="46" t="s">
        <v>6</v>
      </c>
      <c r="H216" s="41">
        <v>208</v>
      </c>
      <c r="I216" s="124">
        <v>6</v>
      </c>
      <c r="J216" s="59">
        <v>9</v>
      </c>
      <c r="K216" s="84">
        <v>5229</v>
      </c>
      <c r="L216" s="85">
        <v>980</v>
      </c>
      <c r="M216" s="125">
        <f>+L216/I216</f>
        <v>163.33333333333334</v>
      </c>
      <c r="N216" s="126">
        <f>+K216/L216</f>
        <v>5.335714285714285</v>
      </c>
      <c r="O216" s="63">
        <v>3161015</v>
      </c>
      <c r="P216" s="64">
        <v>308483</v>
      </c>
      <c r="Q216" s="96">
        <f t="shared" si="23"/>
        <v>10.246966607560221</v>
      </c>
    </row>
    <row r="217" spans="1:17" ht="11.25">
      <c r="A217" s="103">
        <v>212</v>
      </c>
      <c r="B217" s="163"/>
      <c r="C217" s="90" t="s">
        <v>70</v>
      </c>
      <c r="D217" s="18" t="s">
        <v>140</v>
      </c>
      <c r="E217" s="62" t="s">
        <v>71</v>
      </c>
      <c r="F217" s="81">
        <v>41950</v>
      </c>
      <c r="G217" s="46" t="s">
        <v>6</v>
      </c>
      <c r="H217" s="41">
        <v>208</v>
      </c>
      <c r="I217" s="124">
        <v>2</v>
      </c>
      <c r="J217" s="59">
        <v>11</v>
      </c>
      <c r="K217" s="84">
        <v>3235</v>
      </c>
      <c r="L217" s="85">
        <v>441</v>
      </c>
      <c r="M217" s="97">
        <f>L217/I217</f>
        <v>220.5</v>
      </c>
      <c r="N217" s="98">
        <f>K217/L217</f>
        <v>7.3356009070294785</v>
      </c>
      <c r="O217" s="63">
        <v>3346140</v>
      </c>
      <c r="P217" s="64">
        <v>317237</v>
      </c>
      <c r="Q217" s="96">
        <f t="shared" si="23"/>
        <v>10.547760822350483</v>
      </c>
    </row>
    <row r="218" spans="1:17" ht="11.25">
      <c r="A218" s="103">
        <v>213</v>
      </c>
      <c r="B218" s="163"/>
      <c r="C218" s="90" t="s">
        <v>70</v>
      </c>
      <c r="D218" s="18" t="s">
        <v>140</v>
      </c>
      <c r="E218" s="62" t="s">
        <v>71</v>
      </c>
      <c r="F218" s="81">
        <v>41950</v>
      </c>
      <c r="G218" s="46" t="s">
        <v>6</v>
      </c>
      <c r="H218" s="41">
        <v>208</v>
      </c>
      <c r="I218" s="124">
        <v>1</v>
      </c>
      <c r="J218" s="59">
        <v>12</v>
      </c>
      <c r="K218" s="84">
        <v>3235</v>
      </c>
      <c r="L218" s="85">
        <v>441</v>
      </c>
      <c r="M218" s="97">
        <f>L218/I218</f>
        <v>441</v>
      </c>
      <c r="N218" s="98">
        <f>K218/L218</f>
        <v>7.3356009070294785</v>
      </c>
      <c r="O218" s="63">
        <v>3346140</v>
      </c>
      <c r="P218" s="64">
        <v>317237</v>
      </c>
      <c r="Q218" s="96">
        <f t="shared" si="23"/>
        <v>10.547760822350483</v>
      </c>
    </row>
    <row r="219" spans="1:17" ht="11.25">
      <c r="A219" s="103">
        <v>214</v>
      </c>
      <c r="B219" s="163"/>
      <c r="C219" s="90" t="s">
        <v>70</v>
      </c>
      <c r="D219" s="18" t="s">
        <v>140</v>
      </c>
      <c r="E219" s="62" t="s">
        <v>71</v>
      </c>
      <c r="F219" s="81">
        <v>41950</v>
      </c>
      <c r="G219" s="46" t="s">
        <v>6</v>
      </c>
      <c r="H219" s="41">
        <v>208</v>
      </c>
      <c r="I219" s="124">
        <v>8</v>
      </c>
      <c r="J219" s="59">
        <v>10</v>
      </c>
      <c r="K219" s="84">
        <v>3103</v>
      </c>
      <c r="L219" s="85">
        <v>446</v>
      </c>
      <c r="M219" s="97">
        <f>L219/I219</f>
        <v>55.75</v>
      </c>
      <c r="N219" s="98">
        <f>K219/L219</f>
        <v>6.957399103139013</v>
      </c>
      <c r="O219" s="63">
        <v>3342905</v>
      </c>
      <c r="P219" s="64">
        <v>316796</v>
      </c>
      <c r="Q219" s="96">
        <f t="shared" si="23"/>
        <v>10.552232351418578</v>
      </c>
    </row>
    <row r="220" spans="1:17" ht="11.25">
      <c r="A220" s="103">
        <v>215</v>
      </c>
      <c r="B220" s="163"/>
      <c r="C220" s="90" t="s">
        <v>70</v>
      </c>
      <c r="D220" s="18" t="s">
        <v>140</v>
      </c>
      <c r="E220" s="62" t="s">
        <v>71</v>
      </c>
      <c r="F220" s="81">
        <v>41950</v>
      </c>
      <c r="G220" s="46" t="s">
        <v>6</v>
      </c>
      <c r="H220" s="41">
        <v>208</v>
      </c>
      <c r="I220" s="124">
        <v>1</v>
      </c>
      <c r="J220" s="59">
        <v>12</v>
      </c>
      <c r="K220" s="86">
        <v>1529</v>
      </c>
      <c r="L220" s="87">
        <v>504</v>
      </c>
      <c r="M220" s="97">
        <f>L220/I220</f>
        <v>504</v>
      </c>
      <c r="N220" s="98">
        <f>K220/L220</f>
        <v>3.0337301587301586</v>
      </c>
      <c r="O220" s="54">
        <v>3347669</v>
      </c>
      <c r="P220" s="55">
        <v>317741</v>
      </c>
      <c r="Q220" s="96">
        <f t="shared" si="23"/>
        <v>10.535842085220352</v>
      </c>
    </row>
    <row r="221" spans="1:17" ht="11.25">
      <c r="A221" s="103">
        <v>216</v>
      </c>
      <c r="B221" s="163"/>
      <c r="C221" s="90" t="s">
        <v>69</v>
      </c>
      <c r="D221" s="18" t="s">
        <v>140</v>
      </c>
      <c r="E221" s="62" t="s">
        <v>69</v>
      </c>
      <c r="F221" s="81">
        <v>41950</v>
      </c>
      <c r="G221" s="46" t="s">
        <v>26</v>
      </c>
      <c r="H221" s="41">
        <v>121</v>
      </c>
      <c r="I221" s="124">
        <v>4</v>
      </c>
      <c r="J221" s="59">
        <v>9</v>
      </c>
      <c r="K221" s="84">
        <v>825</v>
      </c>
      <c r="L221" s="85">
        <v>110</v>
      </c>
      <c r="M221" s="125">
        <f>+L221/I221</f>
        <v>27.5</v>
      </c>
      <c r="N221" s="126">
        <f>+K221/L221</f>
        <v>7.5</v>
      </c>
      <c r="O221" s="63">
        <v>418670.04</v>
      </c>
      <c r="P221" s="64">
        <v>42070</v>
      </c>
      <c r="Q221" s="96">
        <f t="shared" si="23"/>
        <v>9.951748038982647</v>
      </c>
    </row>
    <row r="222" spans="1:17" ht="11.25">
      <c r="A222" s="103">
        <v>217</v>
      </c>
      <c r="B222" s="163"/>
      <c r="C222" s="90" t="s">
        <v>69</v>
      </c>
      <c r="D222" s="18" t="s">
        <v>140</v>
      </c>
      <c r="E222" s="62" t="s">
        <v>69</v>
      </c>
      <c r="F222" s="81">
        <v>41950</v>
      </c>
      <c r="G222" s="46" t="s">
        <v>26</v>
      </c>
      <c r="H222" s="41">
        <v>121</v>
      </c>
      <c r="I222" s="124">
        <v>2</v>
      </c>
      <c r="J222" s="59">
        <v>10</v>
      </c>
      <c r="K222" s="84">
        <v>321</v>
      </c>
      <c r="L222" s="85">
        <v>32</v>
      </c>
      <c r="M222" s="97">
        <f>L222/I222</f>
        <v>16</v>
      </c>
      <c r="N222" s="98">
        <f>K222/L222</f>
        <v>10.03125</v>
      </c>
      <c r="O222" s="63">
        <v>418991.04</v>
      </c>
      <c r="P222" s="64">
        <v>42102</v>
      </c>
      <c r="Q222" s="96">
        <f t="shared" si="23"/>
        <v>9.951808465156049</v>
      </c>
    </row>
    <row r="223" spans="1:17" ht="11.25">
      <c r="A223" s="103">
        <v>218</v>
      </c>
      <c r="B223" s="163"/>
      <c r="C223" s="90" t="s">
        <v>69</v>
      </c>
      <c r="D223" s="18" t="s">
        <v>140</v>
      </c>
      <c r="E223" s="62" t="s">
        <v>69</v>
      </c>
      <c r="F223" s="81">
        <v>41950</v>
      </c>
      <c r="G223" s="46" t="s">
        <v>26</v>
      </c>
      <c r="H223" s="41">
        <v>121</v>
      </c>
      <c r="I223" s="124">
        <v>1</v>
      </c>
      <c r="J223" s="59">
        <v>11</v>
      </c>
      <c r="K223" s="84">
        <v>270</v>
      </c>
      <c r="L223" s="85">
        <v>25</v>
      </c>
      <c r="M223" s="97">
        <f>L223/I223</f>
        <v>25</v>
      </c>
      <c r="N223" s="98">
        <f>K223/L223</f>
        <v>10.8</v>
      </c>
      <c r="O223" s="63">
        <v>419261.04</v>
      </c>
      <c r="P223" s="64">
        <v>42127</v>
      </c>
      <c r="Q223" s="96">
        <f t="shared" si="23"/>
        <v>9.952311819023429</v>
      </c>
    </row>
    <row r="224" spans="1:17" ht="11.25">
      <c r="A224" s="103">
        <v>219</v>
      </c>
      <c r="B224" s="163"/>
      <c r="C224" s="90" t="s">
        <v>69</v>
      </c>
      <c r="D224" s="18" t="s">
        <v>140</v>
      </c>
      <c r="E224" s="62" t="s">
        <v>69</v>
      </c>
      <c r="F224" s="81">
        <v>41950</v>
      </c>
      <c r="G224" s="46" t="s">
        <v>26</v>
      </c>
      <c r="H224" s="41">
        <v>121</v>
      </c>
      <c r="I224" s="124">
        <v>1</v>
      </c>
      <c r="J224" s="59">
        <v>12</v>
      </c>
      <c r="K224" s="84">
        <v>124</v>
      </c>
      <c r="L224" s="85">
        <v>12</v>
      </c>
      <c r="M224" s="97">
        <f>L224/I224</f>
        <v>12</v>
      </c>
      <c r="N224" s="98">
        <f>K224/L224</f>
        <v>10.333333333333334</v>
      </c>
      <c r="O224" s="63">
        <v>419385.04</v>
      </c>
      <c r="P224" s="64">
        <v>42139</v>
      </c>
      <c r="Q224" s="96">
        <f t="shared" si="23"/>
        <v>9.952420323216023</v>
      </c>
    </row>
    <row r="225" spans="1:17" ht="11.25">
      <c r="A225" s="103">
        <v>220</v>
      </c>
      <c r="B225" s="163"/>
      <c r="C225" s="90" t="s">
        <v>118</v>
      </c>
      <c r="D225" s="90"/>
      <c r="E225" s="62" t="s">
        <v>115</v>
      </c>
      <c r="F225" s="81">
        <v>41999</v>
      </c>
      <c r="G225" s="46" t="s">
        <v>59</v>
      </c>
      <c r="H225" s="41">
        <v>148</v>
      </c>
      <c r="I225" s="124">
        <v>153</v>
      </c>
      <c r="J225" s="59">
        <v>2</v>
      </c>
      <c r="K225" s="84">
        <v>868094.6799999999</v>
      </c>
      <c r="L225" s="85">
        <v>71666</v>
      </c>
      <c r="M225" s="125">
        <f>+L225/I225</f>
        <v>468.4052287581699</v>
      </c>
      <c r="N225" s="126">
        <f>+K225/L225</f>
        <v>12.11306170289956</v>
      </c>
      <c r="O225" s="63">
        <v>1883149.52</v>
      </c>
      <c r="P225" s="64">
        <v>157593</v>
      </c>
      <c r="Q225" s="96">
        <f t="shared" si="23"/>
        <v>11.949449023751056</v>
      </c>
    </row>
    <row r="226" spans="1:17" ht="11.25">
      <c r="A226" s="103">
        <v>221</v>
      </c>
      <c r="B226" s="163"/>
      <c r="C226" s="90" t="s">
        <v>118</v>
      </c>
      <c r="D226" s="18"/>
      <c r="E226" s="62" t="s">
        <v>115</v>
      </c>
      <c r="F226" s="81">
        <v>41999</v>
      </c>
      <c r="G226" s="46" t="s">
        <v>59</v>
      </c>
      <c r="H226" s="41">
        <v>148</v>
      </c>
      <c r="I226" s="124">
        <v>160</v>
      </c>
      <c r="J226" s="59">
        <v>3</v>
      </c>
      <c r="K226" s="84">
        <v>339748.82</v>
      </c>
      <c r="L226" s="85">
        <v>28366</v>
      </c>
      <c r="M226" s="97">
        <f>L226/I226</f>
        <v>177.2875</v>
      </c>
      <c r="N226" s="98">
        <f>K226/L226</f>
        <v>11.977325671578651</v>
      </c>
      <c r="O226" s="63">
        <v>2222898.34</v>
      </c>
      <c r="P226" s="64">
        <v>185959</v>
      </c>
      <c r="Q226" s="96">
        <f t="shared" si="23"/>
        <v>11.953701299748868</v>
      </c>
    </row>
    <row r="227" spans="1:17" ht="11.25">
      <c r="A227" s="103">
        <v>222</v>
      </c>
      <c r="B227" s="163"/>
      <c r="C227" s="90" t="s">
        <v>118</v>
      </c>
      <c r="D227" s="18"/>
      <c r="E227" s="62" t="s">
        <v>115</v>
      </c>
      <c r="F227" s="81">
        <v>41999</v>
      </c>
      <c r="G227" s="46" t="s">
        <v>59</v>
      </c>
      <c r="H227" s="41">
        <v>148</v>
      </c>
      <c r="I227" s="124">
        <v>92</v>
      </c>
      <c r="J227" s="59">
        <v>4</v>
      </c>
      <c r="K227" s="84">
        <v>177137.5</v>
      </c>
      <c r="L227" s="85">
        <v>17761</v>
      </c>
      <c r="M227" s="97">
        <f>L227/I227</f>
        <v>193.05434782608697</v>
      </c>
      <c r="N227" s="98">
        <f>K227/L227</f>
        <v>9.973396768199988</v>
      </c>
      <c r="O227" s="63">
        <v>2400035.84</v>
      </c>
      <c r="P227" s="64">
        <v>203720</v>
      </c>
      <c r="Q227" s="96">
        <f t="shared" si="23"/>
        <v>11.781051639505202</v>
      </c>
    </row>
    <row r="228" spans="1:17" ht="11.25">
      <c r="A228" s="103">
        <v>223</v>
      </c>
      <c r="B228" s="163"/>
      <c r="C228" s="90" t="s">
        <v>118</v>
      </c>
      <c r="D228" s="18"/>
      <c r="E228" s="62" t="s">
        <v>115</v>
      </c>
      <c r="F228" s="81">
        <v>41999</v>
      </c>
      <c r="G228" s="46" t="s">
        <v>59</v>
      </c>
      <c r="H228" s="41">
        <v>148</v>
      </c>
      <c r="I228" s="124">
        <v>10</v>
      </c>
      <c r="J228" s="59">
        <v>5</v>
      </c>
      <c r="K228" s="84">
        <v>28026.5</v>
      </c>
      <c r="L228" s="85">
        <v>2732</v>
      </c>
      <c r="M228" s="97">
        <f>L228/I228</f>
        <v>273.2</v>
      </c>
      <c r="N228" s="98">
        <f>K228/L228</f>
        <v>10.258601756954612</v>
      </c>
      <c r="O228" s="63">
        <v>2428062.34</v>
      </c>
      <c r="P228" s="64">
        <v>206452</v>
      </c>
      <c r="Q228" s="96">
        <f t="shared" si="23"/>
        <v>11.760904907678297</v>
      </c>
    </row>
    <row r="229" spans="1:17" ht="11.25">
      <c r="A229" s="103">
        <v>224</v>
      </c>
      <c r="B229" s="163"/>
      <c r="C229" s="90" t="s">
        <v>118</v>
      </c>
      <c r="D229" s="18"/>
      <c r="E229" s="62" t="s">
        <v>115</v>
      </c>
      <c r="F229" s="81">
        <v>41999</v>
      </c>
      <c r="G229" s="46" t="s">
        <v>59</v>
      </c>
      <c r="H229" s="41">
        <v>148</v>
      </c>
      <c r="I229" s="124">
        <v>1</v>
      </c>
      <c r="J229" s="59">
        <v>7</v>
      </c>
      <c r="K229" s="84">
        <v>700</v>
      </c>
      <c r="L229" s="85">
        <v>35</v>
      </c>
      <c r="M229" s="97">
        <f>L229/I229</f>
        <v>35</v>
      </c>
      <c r="N229" s="98">
        <f>K229/L229</f>
        <v>20</v>
      </c>
      <c r="O229" s="63">
        <v>2428315.34</v>
      </c>
      <c r="P229" s="64">
        <v>206424</v>
      </c>
      <c r="Q229" s="96">
        <f t="shared" si="23"/>
        <v>11.763725826454287</v>
      </c>
    </row>
    <row r="230" spans="1:17" ht="11.25">
      <c r="A230" s="103">
        <v>225</v>
      </c>
      <c r="B230" s="163"/>
      <c r="C230" s="90" t="s">
        <v>118</v>
      </c>
      <c r="D230" s="18"/>
      <c r="E230" s="62" t="s">
        <v>115</v>
      </c>
      <c r="F230" s="81">
        <v>41999</v>
      </c>
      <c r="G230" s="46" t="s">
        <v>59</v>
      </c>
      <c r="H230" s="41">
        <v>148</v>
      </c>
      <c r="I230" s="124">
        <v>2</v>
      </c>
      <c r="J230" s="59">
        <v>6</v>
      </c>
      <c r="K230" s="84">
        <v>306</v>
      </c>
      <c r="L230" s="85">
        <v>34</v>
      </c>
      <c r="M230" s="97">
        <f>L230/I230</f>
        <v>17</v>
      </c>
      <c r="N230" s="98">
        <f>K230/L230</f>
        <v>9</v>
      </c>
      <c r="O230" s="63">
        <v>2427615.34</v>
      </c>
      <c r="P230" s="64">
        <v>206389</v>
      </c>
      <c r="Q230" s="96">
        <f t="shared" si="23"/>
        <v>11.762329096996448</v>
      </c>
    </row>
    <row r="231" spans="1:17" ht="11.25">
      <c r="A231" s="103">
        <v>226</v>
      </c>
      <c r="B231" s="163"/>
      <c r="C231" s="90" t="s">
        <v>119</v>
      </c>
      <c r="D231" s="90"/>
      <c r="E231" s="62" t="s">
        <v>120</v>
      </c>
      <c r="F231" s="81">
        <v>41999</v>
      </c>
      <c r="G231" s="46" t="s">
        <v>20</v>
      </c>
      <c r="H231" s="41">
        <v>8</v>
      </c>
      <c r="I231" s="124">
        <v>4</v>
      </c>
      <c r="J231" s="59">
        <v>2</v>
      </c>
      <c r="K231" s="84">
        <v>4560.5</v>
      </c>
      <c r="L231" s="85">
        <v>359</v>
      </c>
      <c r="M231" s="125">
        <f>+L231/I231</f>
        <v>89.75</v>
      </c>
      <c r="N231" s="126">
        <f>+K231/L231</f>
        <v>12.7033426183844</v>
      </c>
      <c r="O231" s="63">
        <v>13442</v>
      </c>
      <c r="P231" s="64">
        <v>1051</v>
      </c>
      <c r="Q231" s="96">
        <f t="shared" si="23"/>
        <v>12.789724072312083</v>
      </c>
    </row>
    <row r="232" spans="1:17" ht="11.25">
      <c r="A232" s="103">
        <v>227</v>
      </c>
      <c r="B232" s="163"/>
      <c r="C232" s="90" t="s">
        <v>119</v>
      </c>
      <c r="D232" s="18"/>
      <c r="E232" s="62" t="s">
        <v>120</v>
      </c>
      <c r="F232" s="81">
        <v>41999</v>
      </c>
      <c r="G232" s="46" t="s">
        <v>20</v>
      </c>
      <c r="H232" s="41">
        <v>8</v>
      </c>
      <c r="I232" s="124">
        <v>1</v>
      </c>
      <c r="J232" s="59">
        <v>3</v>
      </c>
      <c r="K232" s="84">
        <v>146</v>
      </c>
      <c r="L232" s="85">
        <v>17</v>
      </c>
      <c r="M232" s="97">
        <f>L232/I232</f>
        <v>17</v>
      </c>
      <c r="N232" s="98">
        <f>K232/L232</f>
        <v>8.588235294117647</v>
      </c>
      <c r="O232" s="63">
        <v>13588</v>
      </c>
      <c r="P232" s="64">
        <v>1068</v>
      </c>
      <c r="Q232" s="96">
        <f t="shared" si="23"/>
        <v>12.722846441947565</v>
      </c>
    </row>
    <row r="233" spans="1:17" ht="11.25">
      <c r="A233" s="103">
        <v>228</v>
      </c>
      <c r="B233" s="163"/>
      <c r="C233" s="91" t="s">
        <v>56</v>
      </c>
      <c r="D233" s="18" t="s">
        <v>140</v>
      </c>
      <c r="E233" s="45" t="s">
        <v>56</v>
      </c>
      <c r="F233" s="82">
        <v>41914</v>
      </c>
      <c r="G233" s="46" t="s">
        <v>7</v>
      </c>
      <c r="H233" s="128">
        <v>335</v>
      </c>
      <c r="I233" s="41">
        <v>3</v>
      </c>
      <c r="J233" s="59">
        <v>17</v>
      </c>
      <c r="K233" s="86">
        <v>6843</v>
      </c>
      <c r="L233" s="87">
        <v>1257</v>
      </c>
      <c r="M233" s="97">
        <f>L233/I233</f>
        <v>419</v>
      </c>
      <c r="N233" s="98">
        <f>K233/L233</f>
        <v>5.443914081145585</v>
      </c>
      <c r="O233" s="54">
        <v>24677225</v>
      </c>
      <c r="P233" s="55">
        <v>2186165</v>
      </c>
      <c r="Q233" s="96">
        <f t="shared" si="23"/>
        <v>11.287905990627422</v>
      </c>
    </row>
    <row r="234" spans="1:17" ht="11.25">
      <c r="A234" s="103">
        <v>229</v>
      </c>
      <c r="B234" s="163"/>
      <c r="C234" s="91" t="s">
        <v>56</v>
      </c>
      <c r="D234" s="18" t="s">
        <v>140</v>
      </c>
      <c r="E234" s="45" t="s">
        <v>56</v>
      </c>
      <c r="F234" s="82">
        <v>41914</v>
      </c>
      <c r="G234" s="46" t="s">
        <v>7</v>
      </c>
      <c r="H234" s="128">
        <v>335</v>
      </c>
      <c r="I234" s="41">
        <v>3</v>
      </c>
      <c r="J234" s="59">
        <v>18</v>
      </c>
      <c r="K234" s="86">
        <v>1614</v>
      </c>
      <c r="L234" s="87">
        <v>316</v>
      </c>
      <c r="M234" s="97">
        <f>L234/I234</f>
        <v>105.33333333333333</v>
      </c>
      <c r="N234" s="98">
        <f>K234/L234</f>
        <v>5.1075949367088604</v>
      </c>
      <c r="O234" s="54">
        <v>24678839</v>
      </c>
      <c r="P234" s="55">
        <v>2186481</v>
      </c>
      <c r="Q234" s="96">
        <f t="shared" si="23"/>
        <v>11.287012784469656</v>
      </c>
    </row>
    <row r="235" spans="1:17" ht="11.25">
      <c r="A235" s="103">
        <v>230</v>
      </c>
      <c r="B235" s="163"/>
      <c r="C235" s="91" t="s">
        <v>56</v>
      </c>
      <c r="D235" s="18" t="s">
        <v>140</v>
      </c>
      <c r="E235" s="45" t="s">
        <v>56</v>
      </c>
      <c r="F235" s="82">
        <v>41914</v>
      </c>
      <c r="G235" s="46" t="s">
        <v>7</v>
      </c>
      <c r="H235" s="128">
        <v>335</v>
      </c>
      <c r="I235" s="41">
        <v>1</v>
      </c>
      <c r="J235" s="59">
        <v>14</v>
      </c>
      <c r="K235" s="86">
        <v>1398</v>
      </c>
      <c r="L235" s="87">
        <v>99</v>
      </c>
      <c r="M235" s="125">
        <f>+L235/I235</f>
        <v>99</v>
      </c>
      <c r="N235" s="126">
        <f>+K235/L235</f>
        <v>14.121212121212121</v>
      </c>
      <c r="O235" s="54">
        <v>24667972</v>
      </c>
      <c r="P235" s="55">
        <v>2184735</v>
      </c>
      <c r="Q235" s="96">
        <f t="shared" si="23"/>
        <v>11.291059098700758</v>
      </c>
    </row>
    <row r="236" spans="1:17" ht="11.25">
      <c r="A236" s="103">
        <v>231</v>
      </c>
      <c r="B236" s="163"/>
      <c r="C236" s="91" t="s">
        <v>56</v>
      </c>
      <c r="D236" s="18" t="s">
        <v>140</v>
      </c>
      <c r="E236" s="45" t="s">
        <v>56</v>
      </c>
      <c r="F236" s="82">
        <v>41914</v>
      </c>
      <c r="G236" s="46" t="s">
        <v>7</v>
      </c>
      <c r="H236" s="128">
        <v>335</v>
      </c>
      <c r="I236" s="41">
        <v>1</v>
      </c>
      <c r="J236" s="59">
        <v>16</v>
      </c>
      <c r="K236" s="86">
        <v>1355</v>
      </c>
      <c r="L236" s="87">
        <v>94</v>
      </c>
      <c r="M236" s="97">
        <f>L236/I236</f>
        <v>94</v>
      </c>
      <c r="N236" s="98">
        <f>K236/L236</f>
        <v>14.414893617021276</v>
      </c>
      <c r="O236" s="54">
        <v>24670382</v>
      </c>
      <c r="P236" s="55">
        <v>2184908</v>
      </c>
      <c r="Q236" s="96">
        <f t="shared" si="23"/>
        <v>11.29126809916024</v>
      </c>
    </row>
    <row r="237" spans="1:17" ht="11.25">
      <c r="A237" s="103">
        <v>232</v>
      </c>
      <c r="B237" s="163"/>
      <c r="C237" s="91" t="s">
        <v>56</v>
      </c>
      <c r="D237" s="18" t="s">
        <v>140</v>
      </c>
      <c r="E237" s="45" t="s">
        <v>56</v>
      </c>
      <c r="F237" s="82">
        <v>41914</v>
      </c>
      <c r="G237" s="46" t="s">
        <v>7</v>
      </c>
      <c r="H237" s="128">
        <v>335</v>
      </c>
      <c r="I237" s="41">
        <v>1</v>
      </c>
      <c r="J237" s="59">
        <v>15</v>
      </c>
      <c r="K237" s="86">
        <v>1055</v>
      </c>
      <c r="L237" s="87">
        <v>79</v>
      </c>
      <c r="M237" s="97">
        <f>L237/I237</f>
        <v>79</v>
      </c>
      <c r="N237" s="98">
        <f>K237/L237</f>
        <v>13.354430379746836</v>
      </c>
      <c r="O237" s="54">
        <v>24669027</v>
      </c>
      <c r="P237" s="55">
        <v>2184814</v>
      </c>
      <c r="Q237" s="96">
        <f t="shared" si="23"/>
        <v>11.291133707491804</v>
      </c>
    </row>
    <row r="238" spans="1:17" ht="11.25">
      <c r="A238" s="103">
        <v>233</v>
      </c>
      <c r="B238" s="163"/>
      <c r="C238" s="91" t="s">
        <v>85</v>
      </c>
      <c r="D238" s="91"/>
      <c r="E238" s="45" t="s">
        <v>86</v>
      </c>
      <c r="F238" s="82">
        <v>41971</v>
      </c>
      <c r="G238" s="46" t="s">
        <v>32</v>
      </c>
      <c r="H238" s="128">
        <v>217</v>
      </c>
      <c r="I238" s="41">
        <v>62</v>
      </c>
      <c r="J238" s="59">
        <v>6</v>
      </c>
      <c r="K238" s="86">
        <v>139141.5</v>
      </c>
      <c r="L238" s="87">
        <v>11022</v>
      </c>
      <c r="M238" s="125">
        <f>+L238/I238</f>
        <v>177.7741935483871</v>
      </c>
      <c r="N238" s="126">
        <f>+K238/L238</f>
        <v>12.623979314099074</v>
      </c>
      <c r="O238" s="54">
        <v>4890401.4399999995</v>
      </c>
      <c r="P238" s="55">
        <v>421189</v>
      </c>
      <c r="Q238" s="96">
        <f t="shared" si="23"/>
        <v>11.610942925859886</v>
      </c>
    </row>
    <row r="239" spans="1:17" ht="11.25">
      <c r="A239" s="103">
        <v>234</v>
      </c>
      <c r="B239" s="163"/>
      <c r="C239" s="91" t="s">
        <v>85</v>
      </c>
      <c r="D239" s="18"/>
      <c r="E239" s="45" t="s">
        <v>86</v>
      </c>
      <c r="F239" s="82">
        <v>41971</v>
      </c>
      <c r="G239" s="46" t="s">
        <v>32</v>
      </c>
      <c r="H239" s="128">
        <v>217</v>
      </c>
      <c r="I239" s="41">
        <v>42</v>
      </c>
      <c r="J239" s="59">
        <v>7</v>
      </c>
      <c r="K239" s="86">
        <v>65653</v>
      </c>
      <c r="L239" s="87">
        <v>6367</v>
      </c>
      <c r="M239" s="97">
        <f aca="true" t="shared" si="26" ref="M239:M244">L239/I239</f>
        <v>151.5952380952381</v>
      </c>
      <c r="N239" s="98">
        <f aca="true" t="shared" si="27" ref="N239:N244">K239/L239</f>
        <v>10.311449662321344</v>
      </c>
      <c r="O239" s="54">
        <v>4956054.4399999995</v>
      </c>
      <c r="P239" s="55">
        <v>427556</v>
      </c>
      <c r="Q239" s="96">
        <f t="shared" si="23"/>
        <v>11.591591370487139</v>
      </c>
    </row>
    <row r="240" spans="1:17" ht="11.25">
      <c r="A240" s="103">
        <v>235</v>
      </c>
      <c r="B240" s="163"/>
      <c r="C240" s="91" t="s">
        <v>85</v>
      </c>
      <c r="D240" s="18"/>
      <c r="E240" s="45" t="s">
        <v>86</v>
      </c>
      <c r="F240" s="82">
        <v>41971</v>
      </c>
      <c r="G240" s="46" t="s">
        <v>32</v>
      </c>
      <c r="H240" s="128">
        <v>217</v>
      </c>
      <c r="I240" s="41">
        <v>26</v>
      </c>
      <c r="J240" s="59">
        <v>9</v>
      </c>
      <c r="K240" s="86">
        <v>33789</v>
      </c>
      <c r="L240" s="87">
        <v>4621</v>
      </c>
      <c r="M240" s="97">
        <f t="shared" si="26"/>
        <v>177.73076923076923</v>
      </c>
      <c r="N240" s="98">
        <f t="shared" si="27"/>
        <v>7.312053668037222</v>
      </c>
      <c r="O240" s="54">
        <v>5020835.4399999995</v>
      </c>
      <c r="P240" s="55">
        <v>436430</v>
      </c>
      <c r="Q240" s="96">
        <f t="shared" si="23"/>
        <v>11.50433159956923</v>
      </c>
    </row>
    <row r="241" spans="1:17" ht="11.25">
      <c r="A241" s="103">
        <v>236</v>
      </c>
      <c r="B241" s="163"/>
      <c r="C241" s="91" t="s">
        <v>85</v>
      </c>
      <c r="D241" s="18"/>
      <c r="E241" s="45" t="s">
        <v>86</v>
      </c>
      <c r="F241" s="82">
        <v>41971</v>
      </c>
      <c r="G241" s="46" t="s">
        <v>32</v>
      </c>
      <c r="H241" s="128">
        <v>217</v>
      </c>
      <c r="I241" s="41">
        <v>33</v>
      </c>
      <c r="J241" s="59">
        <v>8</v>
      </c>
      <c r="K241" s="86">
        <v>30992</v>
      </c>
      <c r="L241" s="87">
        <v>4253</v>
      </c>
      <c r="M241" s="97">
        <f t="shared" si="26"/>
        <v>128.87878787878788</v>
      </c>
      <c r="N241" s="98">
        <f t="shared" si="27"/>
        <v>7.287091464848342</v>
      </c>
      <c r="O241" s="54">
        <v>4987046.4399999995</v>
      </c>
      <c r="P241" s="55">
        <v>431809</v>
      </c>
      <c r="Q241" s="96">
        <f t="shared" si="23"/>
        <v>11.549195222887896</v>
      </c>
    </row>
    <row r="242" spans="1:17" ht="11.25">
      <c r="A242" s="103">
        <v>237</v>
      </c>
      <c r="B242" s="163"/>
      <c r="C242" s="91" t="s">
        <v>85</v>
      </c>
      <c r="D242" s="18"/>
      <c r="E242" s="45" t="s">
        <v>86</v>
      </c>
      <c r="F242" s="82">
        <v>41971</v>
      </c>
      <c r="G242" s="46" t="s">
        <v>32</v>
      </c>
      <c r="H242" s="128">
        <v>217</v>
      </c>
      <c r="I242" s="41">
        <v>18</v>
      </c>
      <c r="J242" s="59">
        <v>10</v>
      </c>
      <c r="K242" s="86">
        <v>23271.5</v>
      </c>
      <c r="L242" s="87">
        <v>3107</v>
      </c>
      <c r="M242" s="97">
        <f t="shared" si="26"/>
        <v>172.61111111111111</v>
      </c>
      <c r="N242" s="98">
        <f t="shared" si="27"/>
        <v>7.490022529771483</v>
      </c>
      <c r="O242" s="54">
        <v>5044106.9399999995</v>
      </c>
      <c r="P242" s="55">
        <v>439537</v>
      </c>
      <c r="Q242" s="96">
        <f t="shared" si="23"/>
        <v>11.475955243813376</v>
      </c>
    </row>
    <row r="243" spans="1:17" ht="11.25">
      <c r="A243" s="103">
        <v>238</v>
      </c>
      <c r="B243" s="163"/>
      <c r="C243" s="91" t="s">
        <v>85</v>
      </c>
      <c r="D243" s="18"/>
      <c r="E243" s="45" t="s">
        <v>86</v>
      </c>
      <c r="F243" s="82">
        <v>41971</v>
      </c>
      <c r="G243" s="46" t="s">
        <v>32</v>
      </c>
      <c r="H243" s="128">
        <v>217</v>
      </c>
      <c r="I243" s="41">
        <v>15</v>
      </c>
      <c r="J243" s="59">
        <v>11</v>
      </c>
      <c r="K243" s="86">
        <v>14426</v>
      </c>
      <c r="L243" s="87">
        <v>1771</v>
      </c>
      <c r="M243" s="97">
        <f t="shared" si="26"/>
        <v>118.06666666666666</v>
      </c>
      <c r="N243" s="98">
        <f t="shared" si="27"/>
        <v>8.145680406549971</v>
      </c>
      <c r="O243" s="54">
        <v>5058532.9399999995</v>
      </c>
      <c r="P243" s="55">
        <v>441308</v>
      </c>
      <c r="Q243" s="96">
        <f t="shared" si="23"/>
        <v>11.462590616984055</v>
      </c>
    </row>
    <row r="244" spans="1:17" ht="11.25">
      <c r="A244" s="103">
        <v>239</v>
      </c>
      <c r="B244" s="163"/>
      <c r="C244" s="91" t="s">
        <v>85</v>
      </c>
      <c r="D244" s="18"/>
      <c r="E244" s="45" t="s">
        <v>86</v>
      </c>
      <c r="F244" s="82">
        <v>41971</v>
      </c>
      <c r="G244" s="46" t="s">
        <v>32</v>
      </c>
      <c r="H244" s="128">
        <v>217</v>
      </c>
      <c r="I244" s="41">
        <v>14</v>
      </c>
      <c r="J244" s="59">
        <v>13</v>
      </c>
      <c r="K244" s="86">
        <v>10250</v>
      </c>
      <c r="L244" s="87">
        <v>1392</v>
      </c>
      <c r="M244" s="97">
        <f t="shared" si="26"/>
        <v>99.42857142857143</v>
      </c>
      <c r="N244" s="98">
        <f t="shared" si="27"/>
        <v>7.363505747126437</v>
      </c>
      <c r="O244" s="54">
        <v>5075371.9399999995</v>
      </c>
      <c r="P244" s="55">
        <v>443401</v>
      </c>
      <c r="Q244" s="96">
        <f t="shared" si="23"/>
        <v>11.446460292150896</v>
      </c>
    </row>
    <row r="245" spans="1:17" ht="11.25">
      <c r="A245" s="103">
        <v>240</v>
      </c>
      <c r="B245" s="163"/>
      <c r="C245" s="91" t="s">
        <v>85</v>
      </c>
      <c r="D245" s="18"/>
      <c r="E245" s="45" t="s">
        <v>86</v>
      </c>
      <c r="F245" s="82">
        <v>41971</v>
      </c>
      <c r="G245" s="46" t="s">
        <v>32</v>
      </c>
      <c r="H245" s="128">
        <v>217</v>
      </c>
      <c r="I245" s="41">
        <v>11</v>
      </c>
      <c r="J245" s="59">
        <v>12</v>
      </c>
      <c r="K245" s="84">
        <v>6825</v>
      </c>
      <c r="L245" s="85">
        <v>738</v>
      </c>
      <c r="M245" s="97">
        <v>67.0909090909091</v>
      </c>
      <c r="N245" s="98">
        <v>9.247967479674797</v>
      </c>
      <c r="O245" s="54">
        <v>5065121.9399999995</v>
      </c>
      <c r="P245" s="55">
        <v>442009</v>
      </c>
      <c r="Q245" s="96">
        <f t="shared" si="23"/>
        <v>11.459318565911552</v>
      </c>
    </row>
    <row r="246" spans="1:17" ht="11.25">
      <c r="A246" s="103">
        <v>241</v>
      </c>
      <c r="B246" s="163"/>
      <c r="C246" s="91" t="s">
        <v>85</v>
      </c>
      <c r="D246" s="18"/>
      <c r="E246" s="45" t="s">
        <v>86</v>
      </c>
      <c r="F246" s="82">
        <v>41971</v>
      </c>
      <c r="G246" s="46" t="s">
        <v>32</v>
      </c>
      <c r="H246" s="128">
        <v>217</v>
      </c>
      <c r="I246" s="41">
        <v>10</v>
      </c>
      <c r="J246" s="59">
        <v>17</v>
      </c>
      <c r="K246" s="86">
        <v>6496.2</v>
      </c>
      <c r="L246" s="87">
        <v>921</v>
      </c>
      <c r="M246" s="97">
        <f aca="true" t="shared" si="28" ref="M246:M255">L246/I246</f>
        <v>92.1</v>
      </c>
      <c r="N246" s="98">
        <f aca="true" t="shared" si="29" ref="N246:N255">K246/L246</f>
        <v>7.053420195439739</v>
      </c>
      <c r="O246" s="54">
        <v>5099807.739999999</v>
      </c>
      <c r="P246" s="55">
        <v>446995</v>
      </c>
      <c r="Q246" s="96">
        <f t="shared" si="23"/>
        <v>11.409093479792837</v>
      </c>
    </row>
    <row r="247" spans="1:17" ht="11.25">
      <c r="A247" s="103">
        <v>242</v>
      </c>
      <c r="B247" s="163"/>
      <c r="C247" s="91" t="s">
        <v>85</v>
      </c>
      <c r="D247" s="18"/>
      <c r="E247" s="45" t="s">
        <v>86</v>
      </c>
      <c r="F247" s="82">
        <v>41971</v>
      </c>
      <c r="G247" s="46" t="s">
        <v>32</v>
      </c>
      <c r="H247" s="128">
        <v>217</v>
      </c>
      <c r="I247" s="41">
        <v>9</v>
      </c>
      <c r="J247" s="59">
        <v>16</v>
      </c>
      <c r="K247" s="86">
        <v>6351.6</v>
      </c>
      <c r="L247" s="87">
        <v>1044</v>
      </c>
      <c r="M247" s="97">
        <f t="shared" si="28"/>
        <v>116</v>
      </c>
      <c r="N247" s="98">
        <f t="shared" si="29"/>
        <v>6.083908045977012</v>
      </c>
      <c r="O247" s="54">
        <v>5093311.539999999</v>
      </c>
      <c r="P247" s="55">
        <v>446074</v>
      </c>
      <c r="Q247" s="96">
        <f t="shared" si="23"/>
        <v>11.418086550661997</v>
      </c>
    </row>
    <row r="248" spans="1:17" ht="11.25">
      <c r="A248" s="103">
        <v>243</v>
      </c>
      <c r="B248" s="163"/>
      <c r="C248" s="91" t="s">
        <v>85</v>
      </c>
      <c r="D248" s="18"/>
      <c r="E248" s="45" t="s">
        <v>86</v>
      </c>
      <c r="F248" s="82">
        <v>41971</v>
      </c>
      <c r="G248" s="46" t="s">
        <v>32</v>
      </c>
      <c r="H248" s="128">
        <v>217</v>
      </c>
      <c r="I248" s="41">
        <v>13</v>
      </c>
      <c r="J248" s="59">
        <v>15</v>
      </c>
      <c r="K248" s="86">
        <v>6059</v>
      </c>
      <c r="L248" s="87">
        <v>842</v>
      </c>
      <c r="M248" s="97">
        <f t="shared" si="28"/>
        <v>64.76923076923077</v>
      </c>
      <c r="N248" s="98">
        <f t="shared" si="29"/>
        <v>7.195961995249406</v>
      </c>
      <c r="O248" s="54">
        <v>5086959.9399999995</v>
      </c>
      <c r="P248" s="55">
        <v>445030</v>
      </c>
      <c r="Q248" s="96">
        <f t="shared" si="23"/>
        <v>11.430600049434869</v>
      </c>
    </row>
    <row r="249" spans="1:17" ht="11.25">
      <c r="A249" s="103">
        <v>244</v>
      </c>
      <c r="B249" s="163"/>
      <c r="C249" s="91" t="s">
        <v>85</v>
      </c>
      <c r="D249" s="18"/>
      <c r="E249" s="45" t="s">
        <v>86</v>
      </c>
      <c r="F249" s="82">
        <v>41971</v>
      </c>
      <c r="G249" s="46" t="s">
        <v>32</v>
      </c>
      <c r="H249" s="128">
        <v>217</v>
      </c>
      <c r="I249" s="41">
        <v>13</v>
      </c>
      <c r="J249" s="59">
        <v>14</v>
      </c>
      <c r="K249" s="86">
        <v>5529</v>
      </c>
      <c r="L249" s="87">
        <v>787</v>
      </c>
      <c r="M249" s="97">
        <f t="shared" si="28"/>
        <v>60.53846153846154</v>
      </c>
      <c r="N249" s="98">
        <f t="shared" si="29"/>
        <v>7.025412960609911</v>
      </c>
      <c r="O249" s="54">
        <v>5080900.9399999995</v>
      </c>
      <c r="P249" s="55">
        <v>444188</v>
      </c>
      <c r="Q249" s="96">
        <f t="shared" si="23"/>
        <v>11.43862720289607</v>
      </c>
    </row>
    <row r="250" spans="1:17" ht="11.25">
      <c r="A250" s="103">
        <v>245</v>
      </c>
      <c r="B250" s="163"/>
      <c r="C250" s="91" t="s">
        <v>85</v>
      </c>
      <c r="D250" s="18"/>
      <c r="E250" s="45" t="s">
        <v>86</v>
      </c>
      <c r="F250" s="82">
        <v>41971</v>
      </c>
      <c r="G250" s="46" t="s">
        <v>32</v>
      </c>
      <c r="H250" s="128">
        <v>217</v>
      </c>
      <c r="I250" s="41">
        <v>4</v>
      </c>
      <c r="J250" s="59">
        <v>21</v>
      </c>
      <c r="K250" s="86">
        <v>3745.6</v>
      </c>
      <c r="L250" s="87">
        <v>551</v>
      </c>
      <c r="M250" s="97">
        <f t="shared" si="28"/>
        <v>137.75</v>
      </c>
      <c r="N250" s="98">
        <f t="shared" si="29"/>
        <v>6.797822141560799</v>
      </c>
      <c r="O250" s="54">
        <v>5109398.339999999</v>
      </c>
      <c r="P250" s="55">
        <v>448536</v>
      </c>
      <c r="Q250" s="96">
        <f t="shared" si="23"/>
        <v>11.391278158274918</v>
      </c>
    </row>
    <row r="251" spans="1:17" ht="11.25">
      <c r="A251" s="103">
        <v>246</v>
      </c>
      <c r="B251" s="163"/>
      <c r="C251" s="91" t="s">
        <v>85</v>
      </c>
      <c r="D251" s="18" t="s">
        <v>140</v>
      </c>
      <c r="E251" s="45" t="s">
        <v>86</v>
      </c>
      <c r="F251" s="82">
        <v>41971</v>
      </c>
      <c r="G251" s="46" t="s">
        <v>32</v>
      </c>
      <c r="H251" s="128">
        <v>217</v>
      </c>
      <c r="I251" s="41">
        <v>6</v>
      </c>
      <c r="J251" s="59">
        <v>18</v>
      </c>
      <c r="K251" s="86">
        <v>2718</v>
      </c>
      <c r="L251" s="87">
        <v>496</v>
      </c>
      <c r="M251" s="97">
        <f t="shared" si="28"/>
        <v>82.66666666666667</v>
      </c>
      <c r="N251" s="98">
        <f t="shared" si="29"/>
        <v>5.479838709677419</v>
      </c>
      <c r="O251" s="54">
        <v>5102525.739999999</v>
      </c>
      <c r="P251" s="55">
        <v>447491</v>
      </c>
      <c r="Q251" s="96">
        <f t="shared" si="23"/>
        <v>11.402521480878944</v>
      </c>
    </row>
    <row r="252" spans="1:17" ht="11.25">
      <c r="A252" s="103">
        <v>247</v>
      </c>
      <c r="B252" s="163"/>
      <c r="C252" s="91" t="s">
        <v>85</v>
      </c>
      <c r="D252" s="18"/>
      <c r="E252" s="45" t="s">
        <v>86</v>
      </c>
      <c r="F252" s="82">
        <v>41971</v>
      </c>
      <c r="G252" s="46" t="s">
        <v>32</v>
      </c>
      <c r="H252" s="128">
        <v>217</v>
      </c>
      <c r="I252" s="41">
        <v>3</v>
      </c>
      <c r="J252" s="59">
        <v>22</v>
      </c>
      <c r="K252" s="86">
        <v>2479</v>
      </c>
      <c r="L252" s="87">
        <v>433</v>
      </c>
      <c r="M252" s="97">
        <f t="shared" si="28"/>
        <v>144.33333333333334</v>
      </c>
      <c r="N252" s="98">
        <f t="shared" si="29"/>
        <v>5.725173210161663</v>
      </c>
      <c r="O252" s="54">
        <v>5111877.339999999</v>
      </c>
      <c r="P252" s="55">
        <v>448969</v>
      </c>
      <c r="Q252" s="96">
        <f t="shared" si="23"/>
        <v>11.385813586238692</v>
      </c>
    </row>
    <row r="253" spans="1:17" ht="11.25">
      <c r="A253" s="103">
        <v>248</v>
      </c>
      <c r="B253" s="163"/>
      <c r="C253" s="91" t="s">
        <v>85</v>
      </c>
      <c r="D253" s="18"/>
      <c r="E253" s="45" t="s">
        <v>86</v>
      </c>
      <c r="F253" s="82">
        <v>41971</v>
      </c>
      <c r="G253" s="46" t="s">
        <v>32</v>
      </c>
      <c r="H253" s="128">
        <v>217</v>
      </c>
      <c r="I253" s="41">
        <v>5</v>
      </c>
      <c r="J253" s="41">
        <v>6</v>
      </c>
      <c r="K253" s="86">
        <v>1581</v>
      </c>
      <c r="L253" s="87">
        <v>254</v>
      </c>
      <c r="M253" s="201">
        <f t="shared" si="28"/>
        <v>50.8</v>
      </c>
      <c r="N253" s="202">
        <f t="shared" si="29"/>
        <v>6.224409448818897</v>
      </c>
      <c r="O253" s="54">
        <v>5104106.739999999</v>
      </c>
      <c r="P253" s="55">
        <v>447745</v>
      </c>
      <c r="Q253" s="96">
        <f t="shared" si="23"/>
        <v>11.399584004288153</v>
      </c>
    </row>
    <row r="254" spans="1:17" ht="11.25">
      <c r="A254" s="103">
        <v>249</v>
      </c>
      <c r="B254" s="163"/>
      <c r="C254" s="91" t="s">
        <v>85</v>
      </c>
      <c r="D254" s="18"/>
      <c r="E254" s="45" t="s">
        <v>86</v>
      </c>
      <c r="F254" s="82">
        <v>41971</v>
      </c>
      <c r="G254" s="46" t="s">
        <v>32</v>
      </c>
      <c r="H254" s="128">
        <v>217</v>
      </c>
      <c r="I254" s="41">
        <v>5</v>
      </c>
      <c r="J254" s="59">
        <v>20</v>
      </c>
      <c r="K254" s="86">
        <v>1546</v>
      </c>
      <c r="L254" s="87">
        <v>240</v>
      </c>
      <c r="M254" s="97">
        <f t="shared" si="28"/>
        <v>48</v>
      </c>
      <c r="N254" s="98">
        <f t="shared" si="29"/>
        <v>6.441666666666666</v>
      </c>
      <c r="O254" s="54">
        <v>5105652.739999999</v>
      </c>
      <c r="P254" s="55">
        <v>447985</v>
      </c>
      <c r="Q254" s="96">
        <f t="shared" si="23"/>
        <v>11.396927888210541</v>
      </c>
    </row>
    <row r="255" spans="1:17" ht="11.25">
      <c r="A255" s="103">
        <v>250</v>
      </c>
      <c r="B255" s="163"/>
      <c r="C255" s="90" t="s">
        <v>48</v>
      </c>
      <c r="D255" s="18"/>
      <c r="E255" s="62" t="s">
        <v>47</v>
      </c>
      <c r="F255" s="81">
        <v>41873</v>
      </c>
      <c r="G255" s="46" t="s">
        <v>20</v>
      </c>
      <c r="H255" s="41">
        <v>24</v>
      </c>
      <c r="I255" s="124">
        <v>5</v>
      </c>
      <c r="J255" s="59">
        <v>9</v>
      </c>
      <c r="K255" s="84">
        <v>6049</v>
      </c>
      <c r="L255" s="85">
        <v>1211</v>
      </c>
      <c r="M255" s="97">
        <f t="shared" si="28"/>
        <v>242.2</v>
      </c>
      <c r="N255" s="98">
        <f t="shared" si="29"/>
        <v>4.995045417010735</v>
      </c>
      <c r="O255" s="63">
        <v>64780.79</v>
      </c>
      <c r="P255" s="64">
        <v>7598</v>
      </c>
      <c r="Q255" s="96">
        <f t="shared" si="23"/>
        <v>8.526031850486971</v>
      </c>
    </row>
    <row r="256" spans="1:17" ht="11.25">
      <c r="A256" s="103">
        <v>251</v>
      </c>
      <c r="B256" s="163"/>
      <c r="C256" s="90" t="s">
        <v>48</v>
      </c>
      <c r="D256" s="90"/>
      <c r="E256" s="62" t="s">
        <v>47</v>
      </c>
      <c r="F256" s="81">
        <v>41873</v>
      </c>
      <c r="G256" s="46" t="s">
        <v>20</v>
      </c>
      <c r="H256" s="41">
        <v>24</v>
      </c>
      <c r="I256" s="124">
        <v>1</v>
      </c>
      <c r="J256" s="59">
        <v>7</v>
      </c>
      <c r="K256" s="84">
        <v>949</v>
      </c>
      <c r="L256" s="85">
        <v>190</v>
      </c>
      <c r="M256" s="125">
        <f>+L256/I256</f>
        <v>190</v>
      </c>
      <c r="N256" s="126">
        <f>+K256/L256</f>
        <v>4.994736842105263</v>
      </c>
      <c r="O256" s="63">
        <v>58731.79</v>
      </c>
      <c r="P256" s="64">
        <v>6387</v>
      </c>
      <c r="Q256" s="96">
        <f t="shared" si="23"/>
        <v>9.19552058869579</v>
      </c>
    </row>
    <row r="257" spans="1:17" ht="11.25">
      <c r="A257" s="103">
        <v>252</v>
      </c>
      <c r="B257" s="163"/>
      <c r="C257" s="90" t="s">
        <v>255</v>
      </c>
      <c r="D257" s="18"/>
      <c r="E257" s="62" t="s">
        <v>256</v>
      </c>
      <c r="F257" s="81">
        <v>41873</v>
      </c>
      <c r="G257" s="46" t="s">
        <v>17</v>
      </c>
      <c r="H257" s="41">
        <v>27</v>
      </c>
      <c r="I257" s="124">
        <v>1</v>
      </c>
      <c r="J257" s="59">
        <v>14</v>
      </c>
      <c r="K257" s="84">
        <v>1455</v>
      </c>
      <c r="L257" s="85">
        <v>113</v>
      </c>
      <c r="M257" s="97">
        <f>L257/I257</f>
        <v>113</v>
      </c>
      <c r="N257" s="98">
        <f>K257/L257</f>
        <v>12.876106194690266</v>
      </c>
      <c r="O257" s="63">
        <v>230107.74</v>
      </c>
      <c r="P257" s="64">
        <v>19314</v>
      </c>
      <c r="Q257" s="96">
        <f t="shared" si="23"/>
        <v>11.9140385212799</v>
      </c>
    </row>
    <row r="258" spans="1:17" ht="11.25">
      <c r="A258" s="103">
        <v>253</v>
      </c>
      <c r="B258" s="163"/>
      <c r="C258" s="90" t="s">
        <v>255</v>
      </c>
      <c r="D258" s="18"/>
      <c r="E258" s="62" t="s">
        <v>256</v>
      </c>
      <c r="F258" s="81">
        <v>41873</v>
      </c>
      <c r="G258" s="46" t="s">
        <v>17</v>
      </c>
      <c r="H258" s="41">
        <v>27</v>
      </c>
      <c r="I258" s="124">
        <v>1</v>
      </c>
      <c r="J258" s="59">
        <v>15</v>
      </c>
      <c r="K258" s="84">
        <v>1095</v>
      </c>
      <c r="L258" s="85">
        <v>86</v>
      </c>
      <c r="M258" s="97">
        <f>L258/I258</f>
        <v>86</v>
      </c>
      <c r="N258" s="98">
        <f>K258/L258</f>
        <v>12.732558139534884</v>
      </c>
      <c r="O258" s="63">
        <v>231202.74</v>
      </c>
      <c r="P258" s="64">
        <v>19400</v>
      </c>
      <c r="Q258" s="96">
        <f t="shared" si="23"/>
        <v>11.917667010309279</v>
      </c>
    </row>
    <row r="259" spans="1:17" ht="11.25">
      <c r="A259" s="103">
        <v>254</v>
      </c>
      <c r="B259" s="163"/>
      <c r="C259" s="90" t="s">
        <v>255</v>
      </c>
      <c r="D259" s="18"/>
      <c r="E259" s="62" t="s">
        <v>256</v>
      </c>
      <c r="F259" s="81">
        <v>41873</v>
      </c>
      <c r="G259" s="46" t="s">
        <v>17</v>
      </c>
      <c r="H259" s="41">
        <v>27</v>
      </c>
      <c r="I259" s="124">
        <v>1</v>
      </c>
      <c r="J259" s="59">
        <v>14</v>
      </c>
      <c r="K259" s="84">
        <v>1040</v>
      </c>
      <c r="L259" s="85">
        <v>73</v>
      </c>
      <c r="M259" s="97">
        <f>L259/I259</f>
        <v>73</v>
      </c>
      <c r="N259" s="98">
        <f>K259/L259</f>
        <v>14.246575342465754</v>
      </c>
      <c r="O259" s="63">
        <v>228652.74</v>
      </c>
      <c r="P259" s="64">
        <v>19201</v>
      </c>
      <c r="Q259" s="96">
        <f t="shared" si="23"/>
        <v>11.908376647049632</v>
      </c>
    </row>
    <row r="260" spans="1:17" ht="11.25">
      <c r="A260" s="103">
        <v>255</v>
      </c>
      <c r="B260" s="163"/>
      <c r="C260" s="90" t="s">
        <v>255</v>
      </c>
      <c r="D260" s="18"/>
      <c r="E260" s="62" t="s">
        <v>256</v>
      </c>
      <c r="F260" s="81">
        <v>41873</v>
      </c>
      <c r="G260" s="46" t="s">
        <v>17</v>
      </c>
      <c r="H260" s="41">
        <v>27</v>
      </c>
      <c r="I260" s="124">
        <v>1</v>
      </c>
      <c r="J260" s="59">
        <v>12</v>
      </c>
      <c r="K260" s="84">
        <v>977.5</v>
      </c>
      <c r="L260" s="85">
        <v>78</v>
      </c>
      <c r="M260" s="97">
        <f>L260/I260</f>
        <v>78</v>
      </c>
      <c r="N260" s="98">
        <f>K260/L260</f>
        <v>12.532051282051283</v>
      </c>
      <c r="O260" s="63">
        <v>227612.74</v>
      </c>
      <c r="P260" s="64">
        <v>19128</v>
      </c>
      <c r="Q260" s="96">
        <f t="shared" si="23"/>
        <v>11.899453157674612</v>
      </c>
    </row>
    <row r="261" spans="1:17" ht="11.25">
      <c r="A261" s="103">
        <v>256</v>
      </c>
      <c r="B261" s="163"/>
      <c r="C261" s="90" t="s">
        <v>50</v>
      </c>
      <c r="D261" s="18"/>
      <c r="E261" s="62" t="s">
        <v>49</v>
      </c>
      <c r="F261" s="81">
        <v>41873</v>
      </c>
      <c r="G261" s="46" t="s">
        <v>16</v>
      </c>
      <c r="H261" s="41">
        <v>10</v>
      </c>
      <c r="I261" s="124">
        <v>1</v>
      </c>
      <c r="J261" s="59">
        <v>7</v>
      </c>
      <c r="K261" s="84">
        <v>1510.17</v>
      </c>
      <c r="L261" s="85">
        <v>302</v>
      </c>
      <c r="M261" s="97">
        <f>L261/I261</f>
        <v>302</v>
      </c>
      <c r="N261" s="98">
        <f>K261/L261</f>
        <v>5.000562913907285</v>
      </c>
      <c r="O261" s="63">
        <v>11904.61</v>
      </c>
      <c r="P261" s="64">
        <v>1564</v>
      </c>
      <c r="Q261" s="96">
        <f t="shared" si="23"/>
        <v>7.611643222506395</v>
      </c>
    </row>
    <row r="262" spans="1:17" ht="11.25">
      <c r="A262" s="103">
        <v>257</v>
      </c>
      <c r="B262" s="163"/>
      <c r="C262" s="90" t="s">
        <v>50</v>
      </c>
      <c r="D262" s="90"/>
      <c r="E262" s="62" t="s">
        <v>49</v>
      </c>
      <c r="F262" s="81">
        <v>41873</v>
      </c>
      <c r="G262" s="46" t="s">
        <v>16</v>
      </c>
      <c r="H262" s="41">
        <v>10</v>
      </c>
      <c r="I262" s="124">
        <v>1</v>
      </c>
      <c r="J262" s="59">
        <v>6</v>
      </c>
      <c r="K262" s="84">
        <v>0</v>
      </c>
      <c r="L262" s="85">
        <v>0</v>
      </c>
      <c r="M262" s="125">
        <f>+L262/I262</f>
        <v>0</v>
      </c>
      <c r="N262" s="126"/>
      <c r="O262" s="63">
        <v>10394.44</v>
      </c>
      <c r="P262" s="64">
        <v>1262</v>
      </c>
      <c r="Q262" s="96">
        <f aca="true" t="shared" si="30" ref="Q262:Q325">O262/P262</f>
        <v>8.236481774960382</v>
      </c>
    </row>
    <row r="263" spans="1:17" ht="11.25">
      <c r="A263" s="103">
        <v>258</v>
      </c>
      <c r="B263" s="163"/>
      <c r="C263" s="90" t="s">
        <v>97</v>
      </c>
      <c r="D263" s="18" t="s">
        <v>140</v>
      </c>
      <c r="E263" s="62" t="s">
        <v>97</v>
      </c>
      <c r="F263" s="81">
        <v>41985</v>
      </c>
      <c r="G263" s="46" t="s">
        <v>59</v>
      </c>
      <c r="H263" s="41">
        <v>72</v>
      </c>
      <c r="I263" s="124">
        <v>1</v>
      </c>
      <c r="J263" s="59">
        <v>5</v>
      </c>
      <c r="K263" s="84">
        <v>2390.4</v>
      </c>
      <c r="L263" s="85">
        <v>288</v>
      </c>
      <c r="M263" s="97">
        <f>L263/I263</f>
        <v>288</v>
      </c>
      <c r="N263" s="98">
        <f>K263/L263</f>
        <v>8.3</v>
      </c>
      <c r="O263" s="63">
        <v>201455.9</v>
      </c>
      <c r="P263" s="64">
        <v>16162</v>
      </c>
      <c r="Q263" s="96">
        <f t="shared" si="30"/>
        <v>12.464787773790372</v>
      </c>
    </row>
    <row r="264" spans="1:17" ht="11.25">
      <c r="A264" s="103">
        <v>259</v>
      </c>
      <c r="B264" s="163"/>
      <c r="C264" s="90" t="s">
        <v>97</v>
      </c>
      <c r="D264" s="18" t="s">
        <v>140</v>
      </c>
      <c r="E264" s="62" t="s">
        <v>97</v>
      </c>
      <c r="F264" s="81">
        <v>41985</v>
      </c>
      <c r="G264" s="46" t="s">
        <v>59</v>
      </c>
      <c r="H264" s="41">
        <v>72</v>
      </c>
      <c r="I264" s="124">
        <v>1</v>
      </c>
      <c r="J264" s="59">
        <v>4</v>
      </c>
      <c r="K264" s="84">
        <v>338</v>
      </c>
      <c r="L264" s="85">
        <v>33</v>
      </c>
      <c r="M264" s="97">
        <f>L264/I264</f>
        <v>33</v>
      </c>
      <c r="N264" s="98">
        <f>K264/L264</f>
        <v>10.242424242424242</v>
      </c>
      <c r="O264" s="63">
        <v>199065.5</v>
      </c>
      <c r="P264" s="64">
        <v>15874</v>
      </c>
      <c r="Q264" s="96">
        <f t="shared" si="30"/>
        <v>12.540348998362102</v>
      </c>
    </row>
    <row r="265" spans="1:17" ht="11.25">
      <c r="A265" s="103">
        <v>260</v>
      </c>
      <c r="B265" s="163"/>
      <c r="C265" s="90" t="s">
        <v>97</v>
      </c>
      <c r="D265" s="18" t="s">
        <v>140</v>
      </c>
      <c r="E265" s="62" t="s">
        <v>97</v>
      </c>
      <c r="F265" s="81">
        <v>41985</v>
      </c>
      <c r="G265" s="46" t="s">
        <v>59</v>
      </c>
      <c r="H265" s="41">
        <v>72</v>
      </c>
      <c r="I265" s="124">
        <v>1</v>
      </c>
      <c r="J265" s="59">
        <v>6</v>
      </c>
      <c r="K265" s="86">
        <v>50</v>
      </c>
      <c r="L265" s="87">
        <v>5</v>
      </c>
      <c r="M265" s="97">
        <f>L265/I265</f>
        <v>5</v>
      </c>
      <c r="N265" s="98">
        <f>K265/L265</f>
        <v>10</v>
      </c>
      <c r="O265" s="54">
        <v>201505.9</v>
      </c>
      <c r="P265" s="55">
        <v>16167</v>
      </c>
      <c r="Q265" s="96">
        <f t="shared" si="30"/>
        <v>12.464025484010639</v>
      </c>
    </row>
    <row r="266" spans="1:17" ht="11.25">
      <c r="A266" s="103">
        <v>261</v>
      </c>
      <c r="B266" s="163"/>
      <c r="C266" s="90" t="s">
        <v>63</v>
      </c>
      <c r="D266" s="18" t="s">
        <v>140</v>
      </c>
      <c r="E266" s="62" t="s">
        <v>63</v>
      </c>
      <c r="F266" s="81">
        <v>41936</v>
      </c>
      <c r="G266" s="46" t="s">
        <v>6</v>
      </c>
      <c r="H266" s="41">
        <v>186</v>
      </c>
      <c r="I266" s="124">
        <v>2</v>
      </c>
      <c r="J266" s="59">
        <v>11</v>
      </c>
      <c r="K266" s="84">
        <v>394</v>
      </c>
      <c r="L266" s="85">
        <v>44</v>
      </c>
      <c r="M266" s="97">
        <f>L266/I266</f>
        <v>22</v>
      </c>
      <c r="N266" s="98">
        <f>K266/L266</f>
        <v>8.954545454545455</v>
      </c>
      <c r="O266" s="63">
        <v>905218</v>
      </c>
      <c r="P266" s="64">
        <v>84042</v>
      </c>
      <c r="Q266" s="96">
        <f t="shared" si="30"/>
        <v>10.771019252278622</v>
      </c>
    </row>
    <row r="267" spans="1:17" ht="11.25">
      <c r="A267" s="103">
        <v>262</v>
      </c>
      <c r="B267" s="163"/>
      <c r="C267" s="90" t="s">
        <v>63</v>
      </c>
      <c r="D267" s="18" t="s">
        <v>140</v>
      </c>
      <c r="E267" s="62" t="s">
        <v>63</v>
      </c>
      <c r="F267" s="81">
        <v>41936</v>
      </c>
      <c r="G267" s="46" t="s">
        <v>6</v>
      </c>
      <c r="H267" s="41">
        <v>186</v>
      </c>
      <c r="I267" s="124">
        <v>1</v>
      </c>
      <c r="J267" s="59">
        <v>10</v>
      </c>
      <c r="K267" s="84">
        <v>65</v>
      </c>
      <c r="L267" s="85">
        <v>9</v>
      </c>
      <c r="M267" s="125">
        <f>+L267/I267</f>
        <v>9</v>
      </c>
      <c r="N267" s="126">
        <f>+K267/L267</f>
        <v>7.222222222222222</v>
      </c>
      <c r="O267" s="63">
        <v>904824</v>
      </c>
      <c r="P267" s="64">
        <v>83998</v>
      </c>
      <c r="Q267" s="96">
        <f t="shared" si="30"/>
        <v>10.7719707612086</v>
      </c>
    </row>
    <row r="268" spans="1:17" ht="11.25">
      <c r="A268" s="103">
        <v>263</v>
      </c>
      <c r="B268" s="163"/>
      <c r="C268" s="90" t="s">
        <v>107</v>
      </c>
      <c r="D268" s="90"/>
      <c r="E268" s="62" t="s">
        <v>108</v>
      </c>
      <c r="F268" s="81">
        <v>41992</v>
      </c>
      <c r="G268" s="46" t="s">
        <v>16</v>
      </c>
      <c r="H268" s="41">
        <v>18</v>
      </c>
      <c r="I268" s="124">
        <v>4</v>
      </c>
      <c r="J268" s="59">
        <v>3</v>
      </c>
      <c r="K268" s="84">
        <v>3193</v>
      </c>
      <c r="L268" s="85">
        <v>269</v>
      </c>
      <c r="M268" s="125">
        <f>+L268/I268</f>
        <v>67.25</v>
      </c>
      <c r="N268" s="126">
        <f>+K268/L268</f>
        <v>11.869888475836431</v>
      </c>
      <c r="O268" s="63">
        <v>58650.9</v>
      </c>
      <c r="P268" s="64">
        <v>4629</v>
      </c>
      <c r="Q268" s="96">
        <f t="shared" si="30"/>
        <v>12.670317563188593</v>
      </c>
    </row>
    <row r="269" spans="1:17" ht="11.25">
      <c r="A269" s="103">
        <v>264</v>
      </c>
      <c r="B269" s="163"/>
      <c r="C269" s="90" t="s">
        <v>107</v>
      </c>
      <c r="D269" s="18"/>
      <c r="E269" s="62" t="s">
        <v>108</v>
      </c>
      <c r="F269" s="81">
        <v>41992</v>
      </c>
      <c r="G269" s="46" t="s">
        <v>16</v>
      </c>
      <c r="H269" s="41">
        <v>18</v>
      </c>
      <c r="I269" s="124">
        <v>1</v>
      </c>
      <c r="J269" s="59">
        <v>5</v>
      </c>
      <c r="K269" s="86">
        <v>2013.56</v>
      </c>
      <c r="L269" s="87">
        <v>403</v>
      </c>
      <c r="M269" s="97">
        <f>L269/I269</f>
        <v>403</v>
      </c>
      <c r="N269" s="98">
        <f>K269/L269</f>
        <v>4.996426799007444</v>
      </c>
      <c r="O269" s="54">
        <v>61429.46</v>
      </c>
      <c r="P269" s="55">
        <v>5095</v>
      </c>
      <c r="Q269" s="96">
        <f t="shared" si="30"/>
        <v>12.056812561334642</v>
      </c>
    </row>
    <row r="270" spans="1:17" ht="11.25">
      <c r="A270" s="103">
        <v>265</v>
      </c>
      <c r="B270" s="163"/>
      <c r="C270" s="90" t="s">
        <v>107</v>
      </c>
      <c r="D270" s="18"/>
      <c r="E270" s="62" t="s">
        <v>108</v>
      </c>
      <c r="F270" s="81">
        <v>41992</v>
      </c>
      <c r="G270" s="46" t="s">
        <v>16</v>
      </c>
      <c r="H270" s="41">
        <v>18</v>
      </c>
      <c r="I270" s="124">
        <v>1</v>
      </c>
      <c r="J270" s="59">
        <v>4</v>
      </c>
      <c r="K270" s="84">
        <v>765</v>
      </c>
      <c r="L270" s="85">
        <v>63</v>
      </c>
      <c r="M270" s="97">
        <f>L270/I270</f>
        <v>63</v>
      </c>
      <c r="N270" s="98">
        <f>K270/L270</f>
        <v>12.142857142857142</v>
      </c>
      <c r="O270" s="63">
        <v>59415.9</v>
      </c>
      <c r="P270" s="64">
        <v>4692</v>
      </c>
      <c r="Q270" s="96">
        <f t="shared" si="30"/>
        <v>12.663235294117648</v>
      </c>
    </row>
    <row r="271" spans="1:17" ht="11.25">
      <c r="A271" s="103">
        <v>266</v>
      </c>
      <c r="B271" s="163"/>
      <c r="C271" s="90" t="s">
        <v>278</v>
      </c>
      <c r="D271" s="68"/>
      <c r="E271" s="62" t="s">
        <v>278</v>
      </c>
      <c r="F271" s="81">
        <v>41432</v>
      </c>
      <c r="G271" s="46" t="s">
        <v>19</v>
      </c>
      <c r="H271" s="41">
        <v>23</v>
      </c>
      <c r="I271" s="128">
        <v>1</v>
      </c>
      <c r="J271" s="171">
        <v>1</v>
      </c>
      <c r="K271" s="86">
        <v>599.5</v>
      </c>
      <c r="L271" s="89">
        <v>101</v>
      </c>
      <c r="M271" s="97">
        <f>L271/I271</f>
        <v>101</v>
      </c>
      <c r="N271" s="98">
        <f>K271/L271</f>
        <v>5.935643564356436</v>
      </c>
      <c r="O271" s="50">
        <v>15978.66</v>
      </c>
      <c r="P271" s="51">
        <v>2048</v>
      </c>
      <c r="Q271" s="96">
        <f t="shared" si="30"/>
        <v>7.802080078125</v>
      </c>
    </row>
    <row r="272" spans="1:17" ht="11.25">
      <c r="A272" s="103">
        <v>267</v>
      </c>
      <c r="B272" s="163"/>
      <c r="C272" s="90" t="s">
        <v>44</v>
      </c>
      <c r="D272" s="90"/>
      <c r="E272" s="62" t="s">
        <v>43</v>
      </c>
      <c r="F272" s="81">
        <v>41845</v>
      </c>
      <c r="G272" s="46" t="s">
        <v>18</v>
      </c>
      <c r="H272" s="41">
        <v>45</v>
      </c>
      <c r="I272" s="124">
        <v>2</v>
      </c>
      <c r="J272" s="59">
        <v>3</v>
      </c>
      <c r="K272" s="84">
        <v>0</v>
      </c>
      <c r="L272" s="85">
        <v>0</v>
      </c>
      <c r="M272" s="125">
        <f>+L272/I272</f>
        <v>0</v>
      </c>
      <c r="N272" s="126"/>
      <c r="O272" s="63">
        <v>102569</v>
      </c>
      <c r="P272" s="64">
        <v>10690</v>
      </c>
      <c r="Q272" s="96">
        <f t="shared" si="30"/>
        <v>9.59485500467727</v>
      </c>
    </row>
    <row r="273" spans="1:17" ht="11.25">
      <c r="A273" s="103">
        <v>268</v>
      </c>
      <c r="B273" s="163"/>
      <c r="C273" s="90" t="s">
        <v>44</v>
      </c>
      <c r="D273" s="18"/>
      <c r="E273" s="62" t="s">
        <v>43</v>
      </c>
      <c r="F273" s="81">
        <v>41845</v>
      </c>
      <c r="G273" s="46" t="s">
        <v>18</v>
      </c>
      <c r="H273" s="41">
        <v>45</v>
      </c>
      <c r="I273" s="124">
        <v>2</v>
      </c>
      <c r="J273" s="59">
        <v>3</v>
      </c>
      <c r="K273" s="84">
        <v>0</v>
      </c>
      <c r="L273" s="85">
        <v>0</v>
      </c>
      <c r="M273" s="97">
        <f>L273/I273</f>
        <v>0</v>
      </c>
      <c r="N273" s="98"/>
      <c r="O273" s="63">
        <v>102569</v>
      </c>
      <c r="P273" s="64">
        <v>10690</v>
      </c>
      <c r="Q273" s="96">
        <f t="shared" si="30"/>
        <v>9.59485500467727</v>
      </c>
    </row>
    <row r="274" spans="1:17" ht="11.25">
      <c r="A274" s="103">
        <v>269</v>
      </c>
      <c r="B274" s="163"/>
      <c r="C274" s="91" t="s">
        <v>82</v>
      </c>
      <c r="D274" s="18" t="s">
        <v>140</v>
      </c>
      <c r="E274" s="45" t="s">
        <v>82</v>
      </c>
      <c r="F274" s="82">
        <v>41964</v>
      </c>
      <c r="G274" s="46" t="s">
        <v>32</v>
      </c>
      <c r="H274" s="128">
        <v>120</v>
      </c>
      <c r="I274" s="41">
        <v>17</v>
      </c>
      <c r="J274" s="59">
        <v>7</v>
      </c>
      <c r="K274" s="86">
        <v>24990</v>
      </c>
      <c r="L274" s="87">
        <v>2653</v>
      </c>
      <c r="M274" s="125">
        <f>+L274/I274</f>
        <v>156.05882352941177</v>
      </c>
      <c r="N274" s="126">
        <f>+K274/L274</f>
        <v>9.419525065963061</v>
      </c>
      <c r="O274" s="54">
        <v>1396707.78</v>
      </c>
      <c r="P274" s="55">
        <v>136511</v>
      </c>
      <c r="Q274" s="96">
        <f t="shared" si="30"/>
        <v>10.231466914754122</v>
      </c>
    </row>
    <row r="275" spans="1:17" ht="11.25">
      <c r="A275" s="103">
        <v>270</v>
      </c>
      <c r="B275" s="163"/>
      <c r="C275" s="91" t="s">
        <v>82</v>
      </c>
      <c r="D275" s="18" t="s">
        <v>140</v>
      </c>
      <c r="E275" s="45" t="s">
        <v>82</v>
      </c>
      <c r="F275" s="82">
        <v>41964</v>
      </c>
      <c r="G275" s="46" t="s">
        <v>32</v>
      </c>
      <c r="H275" s="128">
        <v>120</v>
      </c>
      <c r="I275" s="41">
        <v>16</v>
      </c>
      <c r="J275" s="59">
        <v>8</v>
      </c>
      <c r="K275" s="86">
        <v>20783.5</v>
      </c>
      <c r="L275" s="87">
        <v>2497</v>
      </c>
      <c r="M275" s="97">
        <f>L275/I275</f>
        <v>156.0625</v>
      </c>
      <c r="N275" s="98">
        <f>K275/L275</f>
        <v>8.323388065678815</v>
      </c>
      <c r="O275" s="54">
        <v>1427491.28</v>
      </c>
      <c r="P275" s="55">
        <v>139008</v>
      </c>
      <c r="Q275" s="96">
        <f t="shared" si="30"/>
        <v>10.269130409760589</v>
      </c>
    </row>
    <row r="276" spans="1:17" ht="11.25">
      <c r="A276" s="103">
        <v>271</v>
      </c>
      <c r="B276" s="163"/>
      <c r="C276" s="91" t="s">
        <v>82</v>
      </c>
      <c r="D276" s="18" t="s">
        <v>140</v>
      </c>
      <c r="E276" s="45" t="s">
        <v>82</v>
      </c>
      <c r="F276" s="82">
        <v>41964</v>
      </c>
      <c r="G276" s="46" t="s">
        <v>32</v>
      </c>
      <c r="H276" s="128">
        <v>120</v>
      </c>
      <c r="I276" s="41">
        <v>16</v>
      </c>
      <c r="J276" s="59">
        <v>9</v>
      </c>
      <c r="K276" s="86">
        <v>16852</v>
      </c>
      <c r="L276" s="87">
        <v>2429</v>
      </c>
      <c r="M276" s="97">
        <f>L276/I276</f>
        <v>151.8125</v>
      </c>
      <c r="N276" s="98">
        <f>K276/L276</f>
        <v>6.937834499794154</v>
      </c>
      <c r="O276" s="54">
        <v>1434343.28</v>
      </c>
      <c r="P276" s="55">
        <v>141437</v>
      </c>
      <c r="Q276" s="96">
        <f t="shared" si="30"/>
        <v>10.141216796170733</v>
      </c>
    </row>
    <row r="277" spans="1:17" ht="11.25">
      <c r="A277" s="103">
        <v>272</v>
      </c>
      <c r="B277" s="163"/>
      <c r="C277" s="91" t="s">
        <v>82</v>
      </c>
      <c r="D277" s="18" t="s">
        <v>140</v>
      </c>
      <c r="E277" s="45" t="s">
        <v>82</v>
      </c>
      <c r="F277" s="82">
        <v>41964</v>
      </c>
      <c r="G277" s="46" t="s">
        <v>32</v>
      </c>
      <c r="H277" s="128">
        <v>120</v>
      </c>
      <c r="I277" s="41">
        <v>16</v>
      </c>
      <c r="J277" s="59">
        <v>10</v>
      </c>
      <c r="K277" s="86">
        <v>6687</v>
      </c>
      <c r="L277" s="87">
        <v>914</v>
      </c>
      <c r="M277" s="97">
        <f>L277/I277</f>
        <v>57.125</v>
      </c>
      <c r="N277" s="98">
        <f>K277/L277</f>
        <v>7.316192560175055</v>
      </c>
      <c r="O277" s="54">
        <v>1441030.28</v>
      </c>
      <c r="P277" s="55">
        <v>142351</v>
      </c>
      <c r="Q277" s="96">
        <f t="shared" si="30"/>
        <v>10.12307802544415</v>
      </c>
    </row>
    <row r="278" spans="1:17" ht="11.25">
      <c r="A278" s="103">
        <v>273</v>
      </c>
      <c r="B278" s="163"/>
      <c r="C278" s="91" t="s">
        <v>82</v>
      </c>
      <c r="D278" s="18" t="s">
        <v>140</v>
      </c>
      <c r="E278" s="45" t="s">
        <v>82</v>
      </c>
      <c r="F278" s="82">
        <v>41964</v>
      </c>
      <c r="G278" s="46" t="s">
        <v>32</v>
      </c>
      <c r="H278" s="128">
        <v>120</v>
      </c>
      <c r="I278" s="41">
        <v>10</v>
      </c>
      <c r="J278" s="59">
        <v>11</v>
      </c>
      <c r="K278" s="86">
        <v>4306.5</v>
      </c>
      <c r="L278" s="87">
        <v>601</v>
      </c>
      <c r="M278" s="97">
        <f>L278/I278</f>
        <v>60.1</v>
      </c>
      <c r="N278" s="98">
        <f>K278/L278</f>
        <v>7.165557404326123</v>
      </c>
      <c r="O278" s="54">
        <v>1445336.78</v>
      </c>
      <c r="P278" s="55">
        <v>142952</v>
      </c>
      <c r="Q278" s="96">
        <f t="shared" si="30"/>
        <v>10.110643992389054</v>
      </c>
    </row>
    <row r="279" spans="1:17" ht="11.25">
      <c r="A279" s="103">
        <v>274</v>
      </c>
      <c r="B279" s="163"/>
      <c r="C279" s="91" t="s">
        <v>82</v>
      </c>
      <c r="D279" s="18" t="s">
        <v>140</v>
      </c>
      <c r="E279" s="45" t="s">
        <v>82</v>
      </c>
      <c r="F279" s="82">
        <v>41964</v>
      </c>
      <c r="G279" s="46" t="s">
        <v>32</v>
      </c>
      <c r="H279" s="128">
        <v>120</v>
      </c>
      <c r="I279" s="41">
        <v>5</v>
      </c>
      <c r="J279" s="59">
        <v>13</v>
      </c>
      <c r="K279" s="86">
        <v>3764</v>
      </c>
      <c r="L279" s="87">
        <v>510</v>
      </c>
      <c r="M279" s="97">
        <v>102</v>
      </c>
      <c r="N279" s="98">
        <v>7.3803921568627455</v>
      </c>
      <c r="O279" s="63">
        <v>1452516.78</v>
      </c>
      <c r="P279" s="64">
        <v>143857</v>
      </c>
      <c r="Q279" s="96">
        <f t="shared" si="30"/>
        <v>10.096948914547085</v>
      </c>
    </row>
    <row r="280" spans="1:17" ht="11.25">
      <c r="A280" s="103">
        <v>275</v>
      </c>
      <c r="B280" s="163"/>
      <c r="C280" s="91" t="s">
        <v>82</v>
      </c>
      <c r="D280" s="18" t="s">
        <v>140</v>
      </c>
      <c r="E280" s="45" t="s">
        <v>82</v>
      </c>
      <c r="F280" s="82">
        <v>41964</v>
      </c>
      <c r="G280" s="46" t="s">
        <v>32</v>
      </c>
      <c r="H280" s="128">
        <v>120</v>
      </c>
      <c r="I280" s="41">
        <v>8</v>
      </c>
      <c r="J280" s="59">
        <v>12</v>
      </c>
      <c r="K280" s="86">
        <v>3416</v>
      </c>
      <c r="L280" s="87">
        <v>395</v>
      </c>
      <c r="M280" s="97">
        <f aca="true" t="shared" si="31" ref="M280:M290">L280/I280</f>
        <v>49.375</v>
      </c>
      <c r="N280" s="98">
        <f aca="true" t="shared" si="32" ref="N280:N290">K280/L280</f>
        <v>8.648101265822785</v>
      </c>
      <c r="O280" s="54">
        <v>1448752.78</v>
      </c>
      <c r="P280" s="55">
        <v>143347</v>
      </c>
      <c r="Q280" s="96">
        <f t="shared" si="30"/>
        <v>10.106613881002044</v>
      </c>
    </row>
    <row r="281" spans="1:17" ht="11.25">
      <c r="A281" s="103">
        <v>276</v>
      </c>
      <c r="B281" s="163"/>
      <c r="C281" s="91" t="s">
        <v>82</v>
      </c>
      <c r="D281" s="18" t="s">
        <v>140</v>
      </c>
      <c r="E281" s="45" t="s">
        <v>82</v>
      </c>
      <c r="F281" s="82">
        <v>41964</v>
      </c>
      <c r="G281" s="46" t="s">
        <v>32</v>
      </c>
      <c r="H281" s="128">
        <v>120</v>
      </c>
      <c r="I281" s="41">
        <v>4</v>
      </c>
      <c r="J281" s="59">
        <v>16</v>
      </c>
      <c r="K281" s="86">
        <v>2954.5</v>
      </c>
      <c r="L281" s="87">
        <v>396</v>
      </c>
      <c r="M281" s="97">
        <f t="shared" si="31"/>
        <v>99</v>
      </c>
      <c r="N281" s="98">
        <f t="shared" si="32"/>
        <v>7.460858585858586</v>
      </c>
      <c r="O281" s="54">
        <v>1458741.78</v>
      </c>
      <c r="P281" s="55">
        <v>144573</v>
      </c>
      <c r="Q281" s="96">
        <f t="shared" si="30"/>
        <v>10.090001452553382</v>
      </c>
    </row>
    <row r="282" spans="1:17" ht="11.25">
      <c r="A282" s="103">
        <v>277</v>
      </c>
      <c r="B282" s="163"/>
      <c r="C282" s="91" t="s">
        <v>82</v>
      </c>
      <c r="D282" s="18" t="s">
        <v>140</v>
      </c>
      <c r="E282" s="45" t="s">
        <v>82</v>
      </c>
      <c r="F282" s="82">
        <v>41964</v>
      </c>
      <c r="G282" s="46" t="s">
        <v>32</v>
      </c>
      <c r="H282" s="128">
        <v>120</v>
      </c>
      <c r="I282" s="41">
        <v>2</v>
      </c>
      <c r="J282" s="41">
        <v>1</v>
      </c>
      <c r="K282" s="86">
        <v>2002</v>
      </c>
      <c r="L282" s="87">
        <v>384</v>
      </c>
      <c r="M282" s="201">
        <f t="shared" si="31"/>
        <v>192</v>
      </c>
      <c r="N282" s="202">
        <f t="shared" si="32"/>
        <v>5.213541666666667</v>
      </c>
      <c r="O282" s="54">
        <v>1462498.78</v>
      </c>
      <c r="P282" s="55">
        <v>145261</v>
      </c>
      <c r="Q282" s="96">
        <f t="shared" si="30"/>
        <v>10.068075946055721</v>
      </c>
    </row>
    <row r="283" spans="1:17" ht="11.25">
      <c r="A283" s="103">
        <v>278</v>
      </c>
      <c r="B283" s="163"/>
      <c r="C283" s="91" t="s">
        <v>82</v>
      </c>
      <c r="D283" s="18" t="s">
        <v>140</v>
      </c>
      <c r="E283" s="45" t="s">
        <v>82</v>
      </c>
      <c r="F283" s="82">
        <v>41964</v>
      </c>
      <c r="G283" s="46" t="s">
        <v>32</v>
      </c>
      <c r="H283" s="128">
        <v>120</v>
      </c>
      <c r="I283" s="41">
        <v>3</v>
      </c>
      <c r="J283" s="59">
        <v>14</v>
      </c>
      <c r="K283" s="86">
        <v>1807</v>
      </c>
      <c r="L283" s="87">
        <v>182</v>
      </c>
      <c r="M283" s="97">
        <f t="shared" si="31"/>
        <v>60.666666666666664</v>
      </c>
      <c r="N283" s="98">
        <f t="shared" si="32"/>
        <v>9.928571428571429</v>
      </c>
      <c r="O283" s="54">
        <v>1454323.78</v>
      </c>
      <c r="P283" s="55">
        <v>144039</v>
      </c>
      <c r="Q283" s="96">
        <f t="shared" si="30"/>
        <v>10.096736161733975</v>
      </c>
    </row>
    <row r="284" spans="1:17" ht="11.25">
      <c r="A284" s="103">
        <v>279</v>
      </c>
      <c r="B284" s="163"/>
      <c r="C284" s="91" t="s">
        <v>82</v>
      </c>
      <c r="D284" s="18" t="s">
        <v>140</v>
      </c>
      <c r="E284" s="45" t="s">
        <v>82</v>
      </c>
      <c r="F284" s="82">
        <v>41964</v>
      </c>
      <c r="G284" s="46" t="s">
        <v>32</v>
      </c>
      <c r="H284" s="128">
        <v>120</v>
      </c>
      <c r="I284" s="41">
        <v>3</v>
      </c>
      <c r="J284" s="59">
        <v>15</v>
      </c>
      <c r="K284" s="86">
        <v>1463.5</v>
      </c>
      <c r="L284" s="87">
        <v>138</v>
      </c>
      <c r="M284" s="97">
        <f t="shared" si="31"/>
        <v>46</v>
      </c>
      <c r="N284" s="98">
        <f t="shared" si="32"/>
        <v>10.605072463768115</v>
      </c>
      <c r="O284" s="54">
        <v>1455787.28</v>
      </c>
      <c r="P284" s="55">
        <v>144177</v>
      </c>
      <c r="Q284" s="96">
        <f t="shared" si="30"/>
        <v>10.09722271929642</v>
      </c>
    </row>
    <row r="285" spans="1:17" ht="11.25">
      <c r="A285" s="103">
        <v>280</v>
      </c>
      <c r="B285" s="163"/>
      <c r="C285" s="91" t="s">
        <v>82</v>
      </c>
      <c r="D285" s="18" t="s">
        <v>140</v>
      </c>
      <c r="E285" s="45" t="s">
        <v>82</v>
      </c>
      <c r="F285" s="82">
        <v>41964</v>
      </c>
      <c r="G285" s="46" t="s">
        <v>32</v>
      </c>
      <c r="H285" s="128">
        <v>120</v>
      </c>
      <c r="I285" s="41">
        <v>4</v>
      </c>
      <c r="J285" s="59">
        <v>17</v>
      </c>
      <c r="K285" s="86">
        <v>1407</v>
      </c>
      <c r="L285" s="87">
        <v>262</v>
      </c>
      <c r="M285" s="97">
        <f t="shared" si="31"/>
        <v>65.5</v>
      </c>
      <c r="N285" s="98">
        <f t="shared" si="32"/>
        <v>5.370229007633588</v>
      </c>
      <c r="O285" s="54">
        <v>1460148.78</v>
      </c>
      <c r="P285" s="55">
        <v>144835</v>
      </c>
      <c r="Q285" s="96">
        <f t="shared" si="30"/>
        <v>10.081463596506369</v>
      </c>
    </row>
    <row r="286" spans="1:17" ht="11.25">
      <c r="A286" s="103">
        <v>281</v>
      </c>
      <c r="B286" s="163"/>
      <c r="C286" s="91" t="s">
        <v>82</v>
      </c>
      <c r="D286" s="18" t="s">
        <v>140</v>
      </c>
      <c r="E286" s="45" t="s">
        <v>82</v>
      </c>
      <c r="F286" s="82">
        <v>41964</v>
      </c>
      <c r="G286" s="46" t="s">
        <v>32</v>
      </c>
      <c r="H286" s="128">
        <v>120</v>
      </c>
      <c r="I286" s="41">
        <v>1</v>
      </c>
      <c r="J286" s="59">
        <v>22</v>
      </c>
      <c r="K286" s="86">
        <v>1200</v>
      </c>
      <c r="L286" s="87">
        <v>240</v>
      </c>
      <c r="M286" s="97">
        <f t="shared" si="31"/>
        <v>240</v>
      </c>
      <c r="N286" s="98">
        <f t="shared" si="32"/>
        <v>5</v>
      </c>
      <c r="O286" s="54">
        <v>1463823.78</v>
      </c>
      <c r="P286" s="55">
        <v>145515</v>
      </c>
      <c r="Q286" s="96">
        <f t="shared" si="30"/>
        <v>10.05960746314813</v>
      </c>
    </row>
    <row r="287" spans="1:17" ht="11.25">
      <c r="A287" s="103">
        <v>282</v>
      </c>
      <c r="B287" s="163"/>
      <c r="C287" s="91" t="s">
        <v>82</v>
      </c>
      <c r="D287" s="69"/>
      <c r="E287" s="45" t="s">
        <v>82</v>
      </c>
      <c r="F287" s="82">
        <v>41964</v>
      </c>
      <c r="G287" s="46" t="s">
        <v>32</v>
      </c>
      <c r="H287" s="128">
        <v>120</v>
      </c>
      <c r="I287" s="41">
        <v>1</v>
      </c>
      <c r="J287" s="59">
        <v>19</v>
      </c>
      <c r="K287" s="86">
        <v>182</v>
      </c>
      <c r="L287" s="87">
        <v>22</v>
      </c>
      <c r="M287" s="97">
        <f t="shared" si="31"/>
        <v>22</v>
      </c>
      <c r="N287" s="98">
        <f t="shared" si="32"/>
        <v>8.272727272727273</v>
      </c>
      <c r="O287" s="54">
        <v>1460496.78</v>
      </c>
      <c r="P287" s="55">
        <v>144877</v>
      </c>
      <c r="Q287" s="96">
        <f t="shared" si="30"/>
        <v>10.08094300682648</v>
      </c>
    </row>
    <row r="288" spans="1:17" ht="11.25">
      <c r="A288" s="103">
        <v>283</v>
      </c>
      <c r="B288" s="163"/>
      <c r="C288" s="91" t="s">
        <v>82</v>
      </c>
      <c r="D288" s="18" t="s">
        <v>140</v>
      </c>
      <c r="E288" s="45" t="s">
        <v>82</v>
      </c>
      <c r="F288" s="82">
        <v>41964</v>
      </c>
      <c r="G288" s="46" t="s">
        <v>32</v>
      </c>
      <c r="H288" s="128">
        <v>120</v>
      </c>
      <c r="I288" s="41">
        <v>2</v>
      </c>
      <c r="J288" s="59">
        <v>18</v>
      </c>
      <c r="K288" s="86">
        <v>166</v>
      </c>
      <c r="L288" s="87">
        <v>20</v>
      </c>
      <c r="M288" s="97">
        <f t="shared" si="31"/>
        <v>10</v>
      </c>
      <c r="N288" s="98">
        <f t="shared" si="32"/>
        <v>8.3</v>
      </c>
      <c r="O288" s="54">
        <v>1460314.78</v>
      </c>
      <c r="P288" s="55">
        <v>144855</v>
      </c>
      <c r="Q288" s="96">
        <f t="shared" si="30"/>
        <v>10.081217631424527</v>
      </c>
    </row>
    <row r="289" spans="1:17" ht="11.25">
      <c r="A289" s="103">
        <v>284</v>
      </c>
      <c r="B289" s="163"/>
      <c r="C289" s="91" t="s">
        <v>82</v>
      </c>
      <c r="D289" s="18" t="s">
        <v>140</v>
      </c>
      <c r="E289" s="45" t="s">
        <v>82</v>
      </c>
      <c r="F289" s="82">
        <v>41964</v>
      </c>
      <c r="G289" s="46" t="s">
        <v>32</v>
      </c>
      <c r="H289" s="128">
        <v>120</v>
      </c>
      <c r="I289" s="41">
        <v>1</v>
      </c>
      <c r="J289" s="59">
        <v>21</v>
      </c>
      <c r="K289" s="86">
        <v>106</v>
      </c>
      <c r="L289" s="87">
        <v>12</v>
      </c>
      <c r="M289" s="97">
        <f t="shared" si="31"/>
        <v>12</v>
      </c>
      <c r="N289" s="98">
        <f t="shared" si="32"/>
        <v>8.833333333333334</v>
      </c>
      <c r="O289" s="54">
        <v>1462605.78</v>
      </c>
      <c r="P289" s="55">
        <v>145273</v>
      </c>
      <c r="Q289" s="96">
        <f t="shared" si="30"/>
        <v>10.067980836081034</v>
      </c>
    </row>
    <row r="290" spans="1:17" ht="11.25">
      <c r="A290" s="103">
        <v>285</v>
      </c>
      <c r="B290" s="163"/>
      <c r="C290" s="90" t="s">
        <v>90</v>
      </c>
      <c r="D290" s="18" t="s">
        <v>140</v>
      </c>
      <c r="E290" s="62" t="s">
        <v>90</v>
      </c>
      <c r="F290" s="81">
        <v>41978</v>
      </c>
      <c r="G290" s="46" t="s">
        <v>16</v>
      </c>
      <c r="H290" s="41">
        <v>13</v>
      </c>
      <c r="I290" s="124">
        <v>3</v>
      </c>
      <c r="J290" s="59">
        <v>5</v>
      </c>
      <c r="K290" s="84">
        <v>2515</v>
      </c>
      <c r="L290" s="85">
        <v>328</v>
      </c>
      <c r="M290" s="97">
        <f t="shared" si="31"/>
        <v>109.33333333333333</v>
      </c>
      <c r="N290" s="98">
        <f t="shared" si="32"/>
        <v>7.6676829268292686</v>
      </c>
      <c r="O290" s="63">
        <v>35523</v>
      </c>
      <c r="P290" s="64">
        <v>4166</v>
      </c>
      <c r="Q290" s="96">
        <f t="shared" si="30"/>
        <v>8.526884301488238</v>
      </c>
    </row>
    <row r="291" spans="1:17" ht="11.25">
      <c r="A291" s="103">
        <v>286</v>
      </c>
      <c r="B291" s="163"/>
      <c r="C291" s="90" t="s">
        <v>90</v>
      </c>
      <c r="D291" s="18" t="s">
        <v>140</v>
      </c>
      <c r="E291" s="62" t="s">
        <v>90</v>
      </c>
      <c r="F291" s="81">
        <v>41978</v>
      </c>
      <c r="G291" s="46" t="s">
        <v>16</v>
      </c>
      <c r="H291" s="41">
        <v>13</v>
      </c>
      <c r="I291" s="124">
        <v>1</v>
      </c>
      <c r="J291" s="59">
        <v>3</v>
      </c>
      <c r="K291" s="84">
        <v>1188</v>
      </c>
      <c r="L291" s="85">
        <v>238</v>
      </c>
      <c r="M291" s="125">
        <f>+L291/I291</f>
        <v>238</v>
      </c>
      <c r="N291" s="126">
        <f>+K291/L291</f>
        <v>4.991596638655462</v>
      </c>
      <c r="O291" s="63">
        <v>33008</v>
      </c>
      <c r="P291" s="64">
        <v>3838</v>
      </c>
      <c r="Q291" s="96">
        <f t="shared" si="30"/>
        <v>8.600312662845232</v>
      </c>
    </row>
    <row r="292" spans="1:17" ht="11.25">
      <c r="A292" s="103">
        <v>287</v>
      </c>
      <c r="B292" s="163"/>
      <c r="C292" s="90" t="s">
        <v>90</v>
      </c>
      <c r="D292" s="18" t="s">
        <v>140</v>
      </c>
      <c r="E292" s="62" t="s">
        <v>90</v>
      </c>
      <c r="F292" s="81">
        <v>41978</v>
      </c>
      <c r="G292" s="46" t="s">
        <v>16</v>
      </c>
      <c r="H292" s="41">
        <v>13</v>
      </c>
      <c r="I292" s="124">
        <v>1</v>
      </c>
      <c r="J292" s="59">
        <v>6</v>
      </c>
      <c r="K292" s="84">
        <v>290</v>
      </c>
      <c r="L292" s="85">
        <v>58</v>
      </c>
      <c r="M292" s="97">
        <f>L292/I292</f>
        <v>58</v>
      </c>
      <c r="N292" s="98">
        <f>K292/L292</f>
        <v>5</v>
      </c>
      <c r="O292" s="63">
        <v>35813</v>
      </c>
      <c r="P292" s="64">
        <v>4224</v>
      </c>
      <c r="Q292" s="96">
        <f t="shared" si="30"/>
        <v>8.47845643939394</v>
      </c>
    </row>
    <row r="293" spans="1:17" ht="11.25">
      <c r="A293" s="103">
        <v>288</v>
      </c>
      <c r="B293" s="163"/>
      <c r="C293" s="90" t="s">
        <v>219</v>
      </c>
      <c r="D293" s="18"/>
      <c r="E293" s="62" t="s">
        <v>220</v>
      </c>
      <c r="F293" s="81">
        <v>41992</v>
      </c>
      <c r="G293" s="46" t="s">
        <v>17</v>
      </c>
      <c r="H293" s="41">
        <v>6</v>
      </c>
      <c r="I293" s="124">
        <v>6</v>
      </c>
      <c r="J293" s="59">
        <v>3</v>
      </c>
      <c r="K293" s="86">
        <v>2013.6</v>
      </c>
      <c r="L293" s="87">
        <v>403</v>
      </c>
      <c r="M293" s="97">
        <f>L293/I293</f>
        <v>67.16666666666667</v>
      </c>
      <c r="N293" s="98">
        <f>K293/L293</f>
        <v>4.9965260545905705</v>
      </c>
      <c r="O293" s="166">
        <v>71511.20000000001</v>
      </c>
      <c r="P293" s="167">
        <v>4738</v>
      </c>
      <c r="Q293" s="96">
        <f t="shared" si="30"/>
        <v>15.093119459687635</v>
      </c>
    </row>
    <row r="294" spans="1:17" ht="11.25">
      <c r="A294" s="103">
        <v>289</v>
      </c>
      <c r="B294" s="163"/>
      <c r="C294" s="90" t="s">
        <v>55</v>
      </c>
      <c r="D294" s="18" t="s">
        <v>140</v>
      </c>
      <c r="E294" s="62" t="s">
        <v>55</v>
      </c>
      <c r="F294" s="81">
        <v>41908</v>
      </c>
      <c r="G294" s="46" t="s">
        <v>6</v>
      </c>
      <c r="H294" s="41">
        <v>174</v>
      </c>
      <c r="I294" s="124">
        <v>2</v>
      </c>
      <c r="J294" s="59">
        <v>15</v>
      </c>
      <c r="K294" s="84">
        <v>518</v>
      </c>
      <c r="L294" s="85">
        <v>62</v>
      </c>
      <c r="M294" s="97">
        <f>L294/I294</f>
        <v>31</v>
      </c>
      <c r="N294" s="98">
        <f>K294/L294</f>
        <v>8.35483870967742</v>
      </c>
      <c r="O294" s="63">
        <v>3475683</v>
      </c>
      <c r="P294" s="64">
        <v>337079</v>
      </c>
      <c r="Q294" s="96">
        <f t="shared" si="30"/>
        <v>10.31118224511168</v>
      </c>
    </row>
    <row r="295" spans="1:17" ht="11.25">
      <c r="A295" s="103">
        <v>290</v>
      </c>
      <c r="B295" s="163"/>
      <c r="C295" s="90" t="s">
        <v>55</v>
      </c>
      <c r="D295" s="18" t="s">
        <v>140</v>
      </c>
      <c r="E295" s="62" t="s">
        <v>55</v>
      </c>
      <c r="F295" s="81">
        <v>41908</v>
      </c>
      <c r="G295" s="46" t="s">
        <v>6</v>
      </c>
      <c r="H295" s="41">
        <v>174</v>
      </c>
      <c r="I295" s="124">
        <v>1</v>
      </c>
      <c r="J295" s="59">
        <v>14</v>
      </c>
      <c r="K295" s="84">
        <v>140</v>
      </c>
      <c r="L295" s="85">
        <v>14</v>
      </c>
      <c r="M295" s="125">
        <f>+L295/I295</f>
        <v>14</v>
      </c>
      <c r="N295" s="126">
        <f>+K295/L295</f>
        <v>10</v>
      </c>
      <c r="O295" s="63">
        <v>3475165</v>
      </c>
      <c r="P295" s="64">
        <v>337017</v>
      </c>
      <c r="Q295" s="96">
        <f t="shared" si="30"/>
        <v>10.311542147725486</v>
      </c>
    </row>
    <row r="296" spans="1:17" ht="11.25">
      <c r="A296" s="103">
        <v>291</v>
      </c>
      <c r="B296" s="163"/>
      <c r="C296" s="90" t="s">
        <v>68</v>
      </c>
      <c r="D296" s="18" t="s">
        <v>140</v>
      </c>
      <c r="E296" s="62" t="s">
        <v>68</v>
      </c>
      <c r="F296" s="81">
        <v>41943</v>
      </c>
      <c r="G296" s="46" t="s">
        <v>16</v>
      </c>
      <c r="H296" s="41">
        <v>44</v>
      </c>
      <c r="I296" s="124">
        <v>2</v>
      </c>
      <c r="J296" s="59">
        <v>11</v>
      </c>
      <c r="K296" s="84">
        <v>4299.2</v>
      </c>
      <c r="L296" s="85">
        <v>639</v>
      </c>
      <c r="M296" s="97">
        <f aca="true" t="shared" si="33" ref="M296:M310">L296/I296</f>
        <v>319.5</v>
      </c>
      <c r="N296" s="98">
        <f aca="true" t="shared" si="34" ref="N296:N310">K296/L296</f>
        <v>6.7280125195618155</v>
      </c>
      <c r="O296" s="63">
        <v>178613.2090909091</v>
      </c>
      <c r="P296" s="64">
        <v>15669</v>
      </c>
      <c r="Q296" s="96">
        <f t="shared" si="30"/>
        <v>11.399145388404436</v>
      </c>
    </row>
    <row r="297" spans="1:17" ht="11.25">
      <c r="A297" s="103">
        <v>292</v>
      </c>
      <c r="B297" s="163"/>
      <c r="C297" s="90" t="s">
        <v>68</v>
      </c>
      <c r="D297" s="18" t="s">
        <v>140</v>
      </c>
      <c r="E297" s="62" t="s">
        <v>68</v>
      </c>
      <c r="F297" s="81">
        <v>41943</v>
      </c>
      <c r="G297" s="46" t="s">
        <v>16</v>
      </c>
      <c r="H297" s="41">
        <v>44</v>
      </c>
      <c r="I297" s="124">
        <v>2</v>
      </c>
      <c r="J297" s="59">
        <v>10</v>
      </c>
      <c r="K297" s="84">
        <v>3471</v>
      </c>
      <c r="L297" s="85">
        <v>456</v>
      </c>
      <c r="M297" s="97">
        <f t="shared" si="33"/>
        <v>228</v>
      </c>
      <c r="N297" s="98">
        <f t="shared" si="34"/>
        <v>7.6118421052631575</v>
      </c>
      <c r="O297" s="63">
        <v>174314.0090909091</v>
      </c>
      <c r="P297" s="64">
        <v>15030</v>
      </c>
      <c r="Q297" s="96">
        <f t="shared" si="30"/>
        <v>11.597738462469001</v>
      </c>
    </row>
    <row r="298" spans="1:17" ht="11.25">
      <c r="A298" s="103">
        <v>293</v>
      </c>
      <c r="B298" s="163"/>
      <c r="C298" s="90" t="s">
        <v>68</v>
      </c>
      <c r="D298" s="18" t="s">
        <v>140</v>
      </c>
      <c r="E298" s="62" t="s">
        <v>68</v>
      </c>
      <c r="F298" s="81">
        <v>41943</v>
      </c>
      <c r="G298" s="46" t="s">
        <v>16</v>
      </c>
      <c r="H298" s="41">
        <v>44</v>
      </c>
      <c r="I298" s="124">
        <v>1</v>
      </c>
      <c r="J298" s="59">
        <v>12</v>
      </c>
      <c r="K298" s="84">
        <v>1663.2</v>
      </c>
      <c r="L298" s="85">
        <v>333</v>
      </c>
      <c r="M298" s="97">
        <f t="shared" si="33"/>
        <v>333</v>
      </c>
      <c r="N298" s="98">
        <f t="shared" si="34"/>
        <v>4.994594594594595</v>
      </c>
      <c r="O298" s="63">
        <v>180276.40909090912</v>
      </c>
      <c r="P298" s="64">
        <v>16002</v>
      </c>
      <c r="Q298" s="96">
        <f t="shared" si="30"/>
        <v>11.265867334764975</v>
      </c>
    </row>
    <row r="299" spans="1:17" ht="11.25">
      <c r="A299" s="103">
        <v>294</v>
      </c>
      <c r="B299" s="163"/>
      <c r="C299" s="90" t="s">
        <v>103</v>
      </c>
      <c r="D299" s="18"/>
      <c r="E299" s="62" t="s">
        <v>61</v>
      </c>
      <c r="F299" s="81">
        <v>41929</v>
      </c>
      <c r="G299" s="46" t="s">
        <v>42</v>
      </c>
      <c r="H299" s="41">
        <v>67</v>
      </c>
      <c r="I299" s="124">
        <v>3</v>
      </c>
      <c r="J299" s="59">
        <v>12</v>
      </c>
      <c r="K299" s="84">
        <v>2856</v>
      </c>
      <c r="L299" s="85">
        <v>459</v>
      </c>
      <c r="M299" s="97">
        <f t="shared" si="33"/>
        <v>153</v>
      </c>
      <c r="N299" s="98">
        <f t="shared" si="34"/>
        <v>6.222222222222222</v>
      </c>
      <c r="O299" s="63">
        <v>167972.26</v>
      </c>
      <c r="P299" s="64">
        <v>17934</v>
      </c>
      <c r="Q299" s="96">
        <f t="shared" si="30"/>
        <v>9.366134716181556</v>
      </c>
    </row>
    <row r="300" spans="1:17" ht="11.25">
      <c r="A300" s="103">
        <v>295</v>
      </c>
      <c r="B300" s="163"/>
      <c r="C300" s="90" t="s">
        <v>103</v>
      </c>
      <c r="D300" s="18"/>
      <c r="E300" s="62" t="s">
        <v>61</v>
      </c>
      <c r="F300" s="81">
        <v>41929</v>
      </c>
      <c r="G300" s="46" t="s">
        <v>42</v>
      </c>
      <c r="H300" s="41">
        <v>67</v>
      </c>
      <c r="I300" s="124">
        <v>2</v>
      </c>
      <c r="J300" s="59">
        <v>13</v>
      </c>
      <c r="K300" s="84">
        <v>2478</v>
      </c>
      <c r="L300" s="85">
        <v>243</v>
      </c>
      <c r="M300" s="97">
        <f t="shared" si="33"/>
        <v>121.5</v>
      </c>
      <c r="N300" s="98">
        <f t="shared" si="34"/>
        <v>10.197530864197532</v>
      </c>
      <c r="O300" s="63">
        <v>170450.26</v>
      </c>
      <c r="P300" s="64">
        <v>18177</v>
      </c>
      <c r="Q300" s="96">
        <f t="shared" si="30"/>
        <v>9.377249271056831</v>
      </c>
    </row>
    <row r="301" spans="1:17" ht="11.25">
      <c r="A301" s="103">
        <v>296</v>
      </c>
      <c r="B301" s="163"/>
      <c r="C301" s="90" t="s">
        <v>103</v>
      </c>
      <c r="D301" s="18"/>
      <c r="E301" s="62" t="s">
        <v>61</v>
      </c>
      <c r="F301" s="81">
        <v>41929</v>
      </c>
      <c r="G301" s="46" t="s">
        <v>42</v>
      </c>
      <c r="H301" s="41">
        <v>67</v>
      </c>
      <c r="I301" s="124">
        <v>2</v>
      </c>
      <c r="J301" s="59">
        <v>12</v>
      </c>
      <c r="K301" s="84">
        <v>314</v>
      </c>
      <c r="L301" s="85">
        <v>39</v>
      </c>
      <c r="M301" s="97">
        <f t="shared" si="33"/>
        <v>19.5</v>
      </c>
      <c r="N301" s="98">
        <f t="shared" si="34"/>
        <v>8.051282051282051</v>
      </c>
      <c r="O301" s="63">
        <v>165116.26</v>
      </c>
      <c r="P301" s="64">
        <v>17475</v>
      </c>
      <c r="Q301" s="96">
        <f t="shared" si="30"/>
        <v>9.448713018597998</v>
      </c>
    </row>
    <row r="302" spans="1:17" ht="11.25">
      <c r="A302" s="103">
        <v>297</v>
      </c>
      <c r="B302" s="163"/>
      <c r="C302" s="90" t="s">
        <v>251</v>
      </c>
      <c r="D302" s="18" t="s">
        <v>140</v>
      </c>
      <c r="E302" s="62" t="s">
        <v>251</v>
      </c>
      <c r="F302" s="81">
        <v>41894</v>
      </c>
      <c r="G302" s="46" t="s">
        <v>19</v>
      </c>
      <c r="H302" s="41">
        <v>118</v>
      </c>
      <c r="I302" s="41">
        <v>1</v>
      </c>
      <c r="J302" s="59">
        <v>10</v>
      </c>
      <c r="K302" s="84">
        <v>168</v>
      </c>
      <c r="L302" s="89">
        <v>24</v>
      </c>
      <c r="M302" s="97">
        <f t="shared" si="33"/>
        <v>24</v>
      </c>
      <c r="N302" s="98">
        <f t="shared" si="34"/>
        <v>7</v>
      </c>
      <c r="O302" s="72">
        <v>321595.06</v>
      </c>
      <c r="P302" s="73">
        <v>34746</v>
      </c>
      <c r="Q302" s="96">
        <f t="shared" si="30"/>
        <v>9.255599493466875</v>
      </c>
    </row>
    <row r="303" spans="1:17" ht="11.25">
      <c r="A303" s="103">
        <v>298</v>
      </c>
      <c r="B303" s="163"/>
      <c r="C303" s="90" t="s">
        <v>251</v>
      </c>
      <c r="D303" s="18" t="s">
        <v>140</v>
      </c>
      <c r="E303" s="62" t="s">
        <v>251</v>
      </c>
      <c r="F303" s="81">
        <v>41894</v>
      </c>
      <c r="G303" s="46" t="s">
        <v>19</v>
      </c>
      <c r="H303" s="41">
        <v>118</v>
      </c>
      <c r="I303" s="41">
        <v>1</v>
      </c>
      <c r="J303" s="59">
        <v>11</v>
      </c>
      <c r="K303" s="84">
        <v>154</v>
      </c>
      <c r="L303" s="89">
        <v>22</v>
      </c>
      <c r="M303" s="97">
        <f t="shared" si="33"/>
        <v>22</v>
      </c>
      <c r="N303" s="98">
        <f t="shared" si="34"/>
        <v>7</v>
      </c>
      <c r="O303" s="72">
        <v>321749.06</v>
      </c>
      <c r="P303" s="73">
        <v>34768</v>
      </c>
      <c r="Q303" s="96">
        <f t="shared" si="30"/>
        <v>9.25417222733548</v>
      </c>
    </row>
    <row r="304" spans="1:17" ht="11.25">
      <c r="A304" s="103">
        <v>299</v>
      </c>
      <c r="B304" s="163"/>
      <c r="C304" s="90" t="s">
        <v>239</v>
      </c>
      <c r="D304" s="18"/>
      <c r="E304" s="62" t="s">
        <v>239</v>
      </c>
      <c r="F304" s="81">
        <v>41950</v>
      </c>
      <c r="G304" s="46" t="s">
        <v>20</v>
      </c>
      <c r="H304" s="41">
        <v>49</v>
      </c>
      <c r="I304" s="124">
        <v>1</v>
      </c>
      <c r="J304" s="124">
        <v>1</v>
      </c>
      <c r="K304" s="84">
        <v>593</v>
      </c>
      <c r="L304" s="85">
        <v>119</v>
      </c>
      <c r="M304" s="201">
        <f t="shared" si="33"/>
        <v>119</v>
      </c>
      <c r="N304" s="202">
        <f t="shared" si="34"/>
        <v>4.983193277310924</v>
      </c>
      <c r="O304" s="63">
        <v>226926.94</v>
      </c>
      <c r="P304" s="64">
        <v>16784</v>
      </c>
      <c r="Q304" s="96">
        <f t="shared" si="30"/>
        <v>13.520432554814109</v>
      </c>
    </row>
    <row r="305" spans="1:17" ht="11.25">
      <c r="A305" s="103">
        <v>300</v>
      </c>
      <c r="B305" s="163"/>
      <c r="C305" s="92" t="s">
        <v>45</v>
      </c>
      <c r="D305" s="18"/>
      <c r="E305" s="62" t="s">
        <v>46</v>
      </c>
      <c r="F305" s="81">
        <v>41866</v>
      </c>
      <c r="G305" s="46" t="s">
        <v>17</v>
      </c>
      <c r="H305" s="41">
        <v>31</v>
      </c>
      <c r="I305" s="124">
        <v>2</v>
      </c>
      <c r="J305" s="59">
        <v>22</v>
      </c>
      <c r="K305" s="84">
        <v>6211</v>
      </c>
      <c r="L305" s="85">
        <v>643</v>
      </c>
      <c r="M305" s="97">
        <f t="shared" si="33"/>
        <v>321.5</v>
      </c>
      <c r="N305" s="98">
        <f t="shared" si="34"/>
        <v>9.65940902021773</v>
      </c>
      <c r="O305" s="63">
        <v>418617.12</v>
      </c>
      <c r="P305" s="64">
        <v>42161</v>
      </c>
      <c r="Q305" s="96">
        <f t="shared" si="30"/>
        <v>9.929013068949978</v>
      </c>
    </row>
    <row r="306" spans="1:17" ht="11.25">
      <c r="A306" s="103">
        <v>301</v>
      </c>
      <c r="B306" s="163"/>
      <c r="C306" s="92" t="s">
        <v>45</v>
      </c>
      <c r="D306" s="18"/>
      <c r="E306" s="62" t="s">
        <v>46</v>
      </c>
      <c r="F306" s="81">
        <v>41866</v>
      </c>
      <c r="G306" s="46" t="s">
        <v>17</v>
      </c>
      <c r="H306" s="41">
        <v>31</v>
      </c>
      <c r="I306" s="124">
        <v>3</v>
      </c>
      <c r="J306" s="59">
        <v>21</v>
      </c>
      <c r="K306" s="84">
        <v>3344</v>
      </c>
      <c r="L306" s="85">
        <v>365</v>
      </c>
      <c r="M306" s="97">
        <f t="shared" si="33"/>
        <v>121.66666666666667</v>
      </c>
      <c r="N306" s="98">
        <f t="shared" si="34"/>
        <v>9.161643835616438</v>
      </c>
      <c r="O306" s="63">
        <v>412406.12</v>
      </c>
      <c r="P306" s="64">
        <v>41518</v>
      </c>
      <c r="Q306" s="96">
        <f t="shared" si="30"/>
        <v>9.93318849655571</v>
      </c>
    </row>
    <row r="307" spans="1:17" ht="11.25">
      <c r="A307" s="103">
        <v>302</v>
      </c>
      <c r="B307" s="163"/>
      <c r="C307" s="92" t="s">
        <v>45</v>
      </c>
      <c r="D307" s="18"/>
      <c r="E307" s="62" t="s">
        <v>46</v>
      </c>
      <c r="F307" s="81">
        <v>41866</v>
      </c>
      <c r="G307" s="46" t="s">
        <v>17</v>
      </c>
      <c r="H307" s="41">
        <v>31</v>
      </c>
      <c r="I307" s="124">
        <v>2</v>
      </c>
      <c r="J307" s="59">
        <v>23</v>
      </c>
      <c r="K307" s="84">
        <v>2141.5</v>
      </c>
      <c r="L307" s="85">
        <v>205</v>
      </c>
      <c r="M307" s="97">
        <f t="shared" si="33"/>
        <v>102.5</v>
      </c>
      <c r="N307" s="98">
        <f t="shared" si="34"/>
        <v>10.446341463414635</v>
      </c>
      <c r="O307" s="63">
        <v>422805.42</v>
      </c>
      <c r="P307" s="64">
        <v>42774</v>
      </c>
      <c r="Q307" s="96">
        <f t="shared" si="30"/>
        <v>9.884635993828025</v>
      </c>
    </row>
    <row r="308" spans="1:17" ht="11.25">
      <c r="A308" s="103">
        <v>303</v>
      </c>
      <c r="B308" s="163"/>
      <c r="C308" s="92" t="s">
        <v>45</v>
      </c>
      <c r="D308" s="18"/>
      <c r="E308" s="62" t="s">
        <v>46</v>
      </c>
      <c r="F308" s="81">
        <v>41866</v>
      </c>
      <c r="G308" s="46" t="s">
        <v>17</v>
      </c>
      <c r="H308" s="41">
        <v>31</v>
      </c>
      <c r="I308" s="124">
        <v>2</v>
      </c>
      <c r="J308" s="59">
        <v>23</v>
      </c>
      <c r="K308" s="84">
        <v>2046.8</v>
      </c>
      <c r="L308" s="85">
        <v>408</v>
      </c>
      <c r="M308" s="97">
        <f t="shared" si="33"/>
        <v>204</v>
      </c>
      <c r="N308" s="98">
        <f t="shared" si="34"/>
        <v>5.016666666666667</v>
      </c>
      <c r="O308" s="63">
        <v>420663.92</v>
      </c>
      <c r="P308" s="64">
        <v>42569</v>
      </c>
      <c r="Q308" s="96">
        <f t="shared" si="30"/>
        <v>9.881930982639949</v>
      </c>
    </row>
    <row r="309" spans="1:17" ht="11.25">
      <c r="A309" s="103">
        <v>304</v>
      </c>
      <c r="B309" s="163"/>
      <c r="C309" s="92" t="s">
        <v>45</v>
      </c>
      <c r="D309" s="18"/>
      <c r="E309" s="62" t="s">
        <v>46</v>
      </c>
      <c r="F309" s="81">
        <v>41866</v>
      </c>
      <c r="G309" s="46" t="s">
        <v>17</v>
      </c>
      <c r="H309" s="41">
        <v>31</v>
      </c>
      <c r="I309" s="124">
        <v>2</v>
      </c>
      <c r="J309" s="59">
        <v>25</v>
      </c>
      <c r="K309" s="86">
        <v>1165.4</v>
      </c>
      <c r="L309" s="87">
        <v>207</v>
      </c>
      <c r="M309" s="97">
        <f t="shared" si="33"/>
        <v>103.5</v>
      </c>
      <c r="N309" s="98">
        <f t="shared" si="34"/>
        <v>5.629951690821256</v>
      </c>
      <c r="O309" s="54">
        <v>423970.82</v>
      </c>
      <c r="P309" s="55">
        <v>42981</v>
      </c>
      <c r="Q309" s="96">
        <f t="shared" si="30"/>
        <v>9.864145087364184</v>
      </c>
    </row>
    <row r="310" spans="1:17" ht="11.25">
      <c r="A310" s="103">
        <v>305</v>
      </c>
      <c r="B310" s="163"/>
      <c r="C310" s="92" t="s">
        <v>45</v>
      </c>
      <c r="D310" s="18"/>
      <c r="E310" s="62" t="s">
        <v>46</v>
      </c>
      <c r="F310" s="81">
        <v>41866</v>
      </c>
      <c r="G310" s="46" t="s">
        <v>17</v>
      </c>
      <c r="H310" s="41">
        <v>31</v>
      </c>
      <c r="I310" s="124">
        <v>1</v>
      </c>
      <c r="J310" s="59">
        <v>26</v>
      </c>
      <c r="K310" s="86">
        <v>242</v>
      </c>
      <c r="L310" s="87">
        <v>35</v>
      </c>
      <c r="M310" s="97">
        <f t="shared" si="33"/>
        <v>35</v>
      </c>
      <c r="N310" s="98">
        <f t="shared" si="34"/>
        <v>6.914285714285715</v>
      </c>
      <c r="O310" s="54">
        <v>424212.82</v>
      </c>
      <c r="P310" s="55">
        <v>43016</v>
      </c>
      <c r="Q310" s="96">
        <f t="shared" si="30"/>
        <v>9.861744932118281</v>
      </c>
    </row>
    <row r="311" spans="1:17" ht="11.25">
      <c r="A311" s="103">
        <v>306</v>
      </c>
      <c r="B311" s="163"/>
      <c r="C311" s="90" t="s">
        <v>88</v>
      </c>
      <c r="D311" s="90"/>
      <c r="E311" s="62" t="s">
        <v>89</v>
      </c>
      <c r="F311" s="81">
        <v>41978</v>
      </c>
      <c r="G311" s="46" t="s">
        <v>20</v>
      </c>
      <c r="H311" s="41">
        <v>24</v>
      </c>
      <c r="I311" s="124">
        <v>3</v>
      </c>
      <c r="J311" s="59">
        <v>5</v>
      </c>
      <c r="K311" s="84">
        <v>4354</v>
      </c>
      <c r="L311" s="85">
        <v>369</v>
      </c>
      <c r="M311" s="125">
        <f>+L311/I311</f>
        <v>123</v>
      </c>
      <c r="N311" s="126">
        <f>+K311/L311</f>
        <v>11.799457994579946</v>
      </c>
      <c r="O311" s="63">
        <v>296237</v>
      </c>
      <c r="P311" s="64">
        <v>20626</v>
      </c>
      <c r="Q311" s="96">
        <f t="shared" si="30"/>
        <v>14.362309706196063</v>
      </c>
    </row>
    <row r="312" spans="1:17" ht="11.25">
      <c r="A312" s="103">
        <v>307</v>
      </c>
      <c r="B312" s="163"/>
      <c r="C312" s="90" t="s">
        <v>88</v>
      </c>
      <c r="D312" s="18"/>
      <c r="E312" s="62" t="s">
        <v>89</v>
      </c>
      <c r="F312" s="81">
        <v>41978</v>
      </c>
      <c r="G312" s="46" t="s">
        <v>20</v>
      </c>
      <c r="H312" s="41">
        <v>24</v>
      </c>
      <c r="I312" s="124">
        <v>2</v>
      </c>
      <c r="J312" s="59">
        <v>6</v>
      </c>
      <c r="K312" s="84">
        <v>277</v>
      </c>
      <c r="L312" s="85">
        <v>68</v>
      </c>
      <c r="M312" s="97">
        <f aca="true" t="shared" si="35" ref="M312:M319">L312/I312</f>
        <v>34</v>
      </c>
      <c r="N312" s="98">
        <f aca="true" t="shared" si="36" ref="N312:N319">K312/L312</f>
        <v>4.073529411764706</v>
      </c>
      <c r="O312" s="63">
        <v>296514</v>
      </c>
      <c r="P312" s="64">
        <v>20694</v>
      </c>
      <c r="Q312" s="96">
        <f t="shared" si="30"/>
        <v>14.328501014786895</v>
      </c>
    </row>
    <row r="313" spans="1:17" ht="11.25">
      <c r="A313" s="103">
        <v>308</v>
      </c>
      <c r="B313" s="163"/>
      <c r="C313" s="90" t="s">
        <v>88</v>
      </c>
      <c r="D313" s="18"/>
      <c r="E313" s="62" t="s">
        <v>89</v>
      </c>
      <c r="F313" s="81">
        <v>41978</v>
      </c>
      <c r="G313" s="46" t="s">
        <v>20</v>
      </c>
      <c r="H313" s="41">
        <v>24</v>
      </c>
      <c r="I313" s="124">
        <v>1</v>
      </c>
      <c r="J313" s="59">
        <v>7</v>
      </c>
      <c r="K313" s="84">
        <v>70</v>
      </c>
      <c r="L313" s="85">
        <v>11</v>
      </c>
      <c r="M313" s="97">
        <f t="shared" si="35"/>
        <v>11</v>
      </c>
      <c r="N313" s="98">
        <f t="shared" si="36"/>
        <v>6.363636363636363</v>
      </c>
      <c r="O313" s="63">
        <v>296591</v>
      </c>
      <c r="P313" s="64">
        <v>20705</v>
      </c>
      <c r="Q313" s="96">
        <f t="shared" si="30"/>
        <v>14.32460758270949</v>
      </c>
    </row>
    <row r="314" spans="1:17" ht="11.25">
      <c r="A314" s="103">
        <v>309</v>
      </c>
      <c r="B314" s="163"/>
      <c r="C314" s="91" t="s">
        <v>246</v>
      </c>
      <c r="D314" s="18" t="s">
        <v>140</v>
      </c>
      <c r="E314" s="45" t="s">
        <v>247</v>
      </c>
      <c r="F314" s="82">
        <v>41950</v>
      </c>
      <c r="G314" s="46" t="s">
        <v>32</v>
      </c>
      <c r="H314" s="128">
        <v>30</v>
      </c>
      <c r="I314" s="41">
        <v>1</v>
      </c>
      <c r="J314" s="59">
        <v>4</v>
      </c>
      <c r="K314" s="86">
        <v>1200</v>
      </c>
      <c r="L314" s="87">
        <v>240</v>
      </c>
      <c r="M314" s="97">
        <f t="shared" si="35"/>
        <v>240</v>
      </c>
      <c r="N314" s="98">
        <f t="shared" si="36"/>
        <v>5</v>
      </c>
      <c r="O314" s="54">
        <v>97346</v>
      </c>
      <c r="P314" s="55">
        <v>7241</v>
      </c>
      <c r="Q314" s="96">
        <f t="shared" si="30"/>
        <v>13.443723242646044</v>
      </c>
    </row>
    <row r="315" spans="1:17" ht="11.25">
      <c r="A315" s="103">
        <v>310</v>
      </c>
      <c r="B315" s="163"/>
      <c r="C315" s="90" t="s">
        <v>252</v>
      </c>
      <c r="D315" s="18"/>
      <c r="E315" s="62" t="s">
        <v>253</v>
      </c>
      <c r="F315" s="81">
        <v>41922</v>
      </c>
      <c r="G315" s="46" t="s">
        <v>59</v>
      </c>
      <c r="H315" s="41">
        <v>41</v>
      </c>
      <c r="I315" s="124">
        <v>1</v>
      </c>
      <c r="J315" s="59">
        <v>5</v>
      </c>
      <c r="K315" s="86">
        <v>1794.6</v>
      </c>
      <c r="L315" s="87">
        <v>252</v>
      </c>
      <c r="M315" s="97">
        <f t="shared" si="35"/>
        <v>252</v>
      </c>
      <c r="N315" s="98">
        <f t="shared" si="36"/>
        <v>7.121428571428571</v>
      </c>
      <c r="O315" s="54">
        <v>351782.4</v>
      </c>
      <c r="P315" s="55">
        <v>26768</v>
      </c>
      <c r="Q315" s="96">
        <f t="shared" si="30"/>
        <v>13.141900777047221</v>
      </c>
    </row>
    <row r="316" spans="1:17" ht="11.25">
      <c r="A316" s="103">
        <v>311</v>
      </c>
      <c r="B316" s="163"/>
      <c r="C316" s="91" t="s">
        <v>223</v>
      </c>
      <c r="D316" s="18"/>
      <c r="E316" s="45" t="s">
        <v>224</v>
      </c>
      <c r="F316" s="82">
        <v>41964</v>
      </c>
      <c r="G316" s="46" t="s">
        <v>32</v>
      </c>
      <c r="H316" s="128">
        <v>260</v>
      </c>
      <c r="I316" s="41">
        <v>1</v>
      </c>
      <c r="J316" s="59">
        <v>7</v>
      </c>
      <c r="K316" s="84">
        <v>3222</v>
      </c>
      <c r="L316" s="87">
        <v>512</v>
      </c>
      <c r="M316" s="97">
        <f t="shared" si="35"/>
        <v>512</v>
      </c>
      <c r="N316" s="98">
        <f t="shared" si="36"/>
        <v>6.29296875</v>
      </c>
      <c r="O316" s="54">
        <v>9021207.45</v>
      </c>
      <c r="P316" s="55">
        <v>811225</v>
      </c>
      <c r="Q316" s="96">
        <f t="shared" si="30"/>
        <v>11.120475145613115</v>
      </c>
    </row>
    <row r="317" spans="1:17" ht="11.25">
      <c r="A317" s="103">
        <v>312</v>
      </c>
      <c r="B317" s="163"/>
      <c r="C317" s="91" t="s">
        <v>223</v>
      </c>
      <c r="D317" s="18"/>
      <c r="E317" s="45" t="s">
        <v>224</v>
      </c>
      <c r="F317" s="82">
        <v>41964</v>
      </c>
      <c r="G317" s="46" t="s">
        <v>32</v>
      </c>
      <c r="H317" s="128">
        <v>260</v>
      </c>
      <c r="I317" s="41">
        <v>1</v>
      </c>
      <c r="J317" s="59">
        <v>8</v>
      </c>
      <c r="K317" s="84">
        <v>2400</v>
      </c>
      <c r="L317" s="87">
        <v>480</v>
      </c>
      <c r="M317" s="97">
        <f t="shared" si="35"/>
        <v>480</v>
      </c>
      <c r="N317" s="98">
        <f t="shared" si="36"/>
        <v>5</v>
      </c>
      <c r="O317" s="54">
        <v>9023607.45</v>
      </c>
      <c r="P317" s="55">
        <v>811705</v>
      </c>
      <c r="Q317" s="96">
        <f t="shared" si="30"/>
        <v>11.116855815844426</v>
      </c>
    </row>
    <row r="318" spans="1:17" ht="11.25">
      <c r="A318" s="103">
        <v>313</v>
      </c>
      <c r="B318" s="163"/>
      <c r="C318" s="91" t="s">
        <v>53</v>
      </c>
      <c r="D318" s="42"/>
      <c r="E318" s="45" t="s">
        <v>54</v>
      </c>
      <c r="F318" s="82">
        <v>41901</v>
      </c>
      <c r="G318" s="46" t="s">
        <v>32</v>
      </c>
      <c r="H318" s="128">
        <v>236</v>
      </c>
      <c r="I318" s="41">
        <v>3</v>
      </c>
      <c r="J318" s="59">
        <v>18</v>
      </c>
      <c r="K318" s="86">
        <v>3808</v>
      </c>
      <c r="L318" s="87">
        <v>678</v>
      </c>
      <c r="M318" s="97">
        <f t="shared" si="35"/>
        <v>226</v>
      </c>
      <c r="N318" s="98">
        <f t="shared" si="36"/>
        <v>5.616519174041298</v>
      </c>
      <c r="O318" s="54">
        <v>6134993.94</v>
      </c>
      <c r="P318" s="55">
        <v>542273</v>
      </c>
      <c r="Q318" s="96">
        <f t="shared" si="30"/>
        <v>11.313478524654556</v>
      </c>
    </row>
    <row r="319" spans="1:17" ht="11.25">
      <c r="A319" s="103">
        <v>314</v>
      </c>
      <c r="B319" s="163"/>
      <c r="C319" s="91" t="s">
        <v>53</v>
      </c>
      <c r="D319" s="42"/>
      <c r="E319" s="45" t="s">
        <v>54</v>
      </c>
      <c r="F319" s="82">
        <v>41901</v>
      </c>
      <c r="G319" s="46" t="s">
        <v>32</v>
      </c>
      <c r="H319" s="128">
        <v>236</v>
      </c>
      <c r="I319" s="41">
        <v>2</v>
      </c>
      <c r="J319" s="59">
        <v>17</v>
      </c>
      <c r="K319" s="86">
        <v>2154</v>
      </c>
      <c r="L319" s="87">
        <v>388</v>
      </c>
      <c r="M319" s="97">
        <f t="shared" si="35"/>
        <v>194</v>
      </c>
      <c r="N319" s="98">
        <f t="shared" si="36"/>
        <v>5.551546391752577</v>
      </c>
      <c r="O319" s="54">
        <v>6131185.94</v>
      </c>
      <c r="P319" s="55">
        <v>541595</v>
      </c>
      <c r="Q319" s="96">
        <f t="shared" si="30"/>
        <v>11.32061030844081</v>
      </c>
    </row>
    <row r="320" spans="1:17" ht="11.25">
      <c r="A320" s="103">
        <v>315</v>
      </c>
      <c r="B320" s="163"/>
      <c r="C320" s="91" t="s">
        <v>53</v>
      </c>
      <c r="D320" s="91"/>
      <c r="E320" s="45" t="s">
        <v>54</v>
      </c>
      <c r="F320" s="82">
        <v>41901</v>
      </c>
      <c r="G320" s="46" t="s">
        <v>32</v>
      </c>
      <c r="H320" s="128">
        <v>236</v>
      </c>
      <c r="I320" s="41">
        <v>2</v>
      </c>
      <c r="J320" s="59">
        <v>16</v>
      </c>
      <c r="K320" s="86">
        <v>416</v>
      </c>
      <c r="L320" s="87">
        <v>52</v>
      </c>
      <c r="M320" s="125">
        <f>+L320/I320</f>
        <v>26</v>
      </c>
      <c r="N320" s="126">
        <f>+K320/L320</f>
        <v>8</v>
      </c>
      <c r="O320" s="54">
        <v>6129031.94</v>
      </c>
      <c r="P320" s="55">
        <v>541207</v>
      </c>
      <c r="Q320" s="96">
        <f t="shared" si="30"/>
        <v>11.324746243119547</v>
      </c>
    </row>
    <row r="321" spans="1:17" ht="11.25">
      <c r="A321" s="103">
        <v>316</v>
      </c>
      <c r="B321" s="163"/>
      <c r="C321" s="90" t="s">
        <v>113</v>
      </c>
      <c r="D321" s="90"/>
      <c r="E321" s="62" t="s">
        <v>112</v>
      </c>
      <c r="F321" s="81">
        <v>41992</v>
      </c>
      <c r="G321" s="46" t="s">
        <v>6</v>
      </c>
      <c r="H321" s="41">
        <v>22</v>
      </c>
      <c r="I321" s="124">
        <v>2</v>
      </c>
      <c r="J321" s="59">
        <v>3</v>
      </c>
      <c r="K321" s="84">
        <v>12502</v>
      </c>
      <c r="L321" s="85">
        <v>632</v>
      </c>
      <c r="M321" s="125">
        <f>+L321/I321</f>
        <v>316</v>
      </c>
      <c r="N321" s="126">
        <f>+K321/L321</f>
        <v>19.781645569620252</v>
      </c>
      <c r="O321" s="66">
        <v>261756</v>
      </c>
      <c r="P321" s="67">
        <v>16347</v>
      </c>
      <c r="Q321" s="96">
        <f t="shared" si="30"/>
        <v>16.01247935400991</v>
      </c>
    </row>
    <row r="322" spans="1:17" ht="11.25">
      <c r="A322" s="103">
        <v>317</v>
      </c>
      <c r="B322" s="163"/>
      <c r="C322" s="90" t="s">
        <v>113</v>
      </c>
      <c r="D322" s="18"/>
      <c r="E322" s="62" t="s">
        <v>112</v>
      </c>
      <c r="F322" s="81">
        <v>41992</v>
      </c>
      <c r="G322" s="46" t="s">
        <v>6</v>
      </c>
      <c r="H322" s="41">
        <v>22</v>
      </c>
      <c r="I322" s="124">
        <v>1</v>
      </c>
      <c r="J322" s="59">
        <v>4</v>
      </c>
      <c r="K322" s="84">
        <v>6755</v>
      </c>
      <c r="L322" s="85">
        <v>338</v>
      </c>
      <c r="M322" s="97">
        <f>L322/I322</f>
        <v>338</v>
      </c>
      <c r="N322" s="98">
        <f>K322/L322</f>
        <v>19.985207100591715</v>
      </c>
      <c r="O322" s="66">
        <v>268510</v>
      </c>
      <c r="P322" s="67">
        <v>16685</v>
      </c>
      <c r="Q322" s="96">
        <f t="shared" si="30"/>
        <v>16.092897812406353</v>
      </c>
    </row>
    <row r="323" spans="1:17" ht="11.25">
      <c r="A323" s="103">
        <v>318</v>
      </c>
      <c r="B323" s="163"/>
      <c r="C323" s="90" t="s">
        <v>240</v>
      </c>
      <c r="D323" s="18"/>
      <c r="E323" s="62" t="s">
        <v>241</v>
      </c>
      <c r="F323" s="81">
        <v>41796</v>
      </c>
      <c r="G323" s="46" t="s">
        <v>17</v>
      </c>
      <c r="H323" s="41">
        <v>22</v>
      </c>
      <c r="I323" s="124">
        <v>1</v>
      </c>
      <c r="J323" s="59">
        <v>28</v>
      </c>
      <c r="K323" s="84">
        <v>2287.5</v>
      </c>
      <c r="L323" s="85">
        <v>196</v>
      </c>
      <c r="M323" s="97">
        <f>L323/I323</f>
        <v>196</v>
      </c>
      <c r="N323" s="98">
        <f>K323/L323</f>
        <v>11.670918367346939</v>
      </c>
      <c r="O323" s="63">
        <v>465720.58999999997</v>
      </c>
      <c r="P323" s="64">
        <v>45507</v>
      </c>
      <c r="Q323" s="96">
        <f t="shared" si="30"/>
        <v>10.234042894499746</v>
      </c>
    </row>
    <row r="324" spans="1:17" ht="11.25">
      <c r="A324" s="103">
        <v>319</v>
      </c>
      <c r="B324" s="163"/>
      <c r="C324" s="90" t="s">
        <v>240</v>
      </c>
      <c r="D324" s="18"/>
      <c r="E324" s="62" t="s">
        <v>241</v>
      </c>
      <c r="F324" s="81">
        <v>41796</v>
      </c>
      <c r="G324" s="46" t="s">
        <v>17</v>
      </c>
      <c r="H324" s="41">
        <v>22</v>
      </c>
      <c r="I324" s="124">
        <v>1</v>
      </c>
      <c r="J324" s="59">
        <v>27</v>
      </c>
      <c r="K324" s="84">
        <v>1737.5</v>
      </c>
      <c r="L324" s="85">
        <v>141</v>
      </c>
      <c r="M324" s="97">
        <f>L324/I324</f>
        <v>141</v>
      </c>
      <c r="N324" s="98">
        <f>K324/L324</f>
        <v>12.322695035460994</v>
      </c>
      <c r="O324" s="63">
        <v>461798.08999999997</v>
      </c>
      <c r="P324" s="64">
        <v>45174</v>
      </c>
      <c r="Q324" s="96">
        <f t="shared" si="30"/>
        <v>10.222652189312436</v>
      </c>
    </row>
    <row r="325" spans="1:17" ht="11.25">
      <c r="A325" s="103">
        <v>320</v>
      </c>
      <c r="B325" s="163"/>
      <c r="C325" s="90" t="s">
        <v>240</v>
      </c>
      <c r="D325" s="18"/>
      <c r="E325" s="62" t="s">
        <v>241</v>
      </c>
      <c r="F325" s="81">
        <v>41796</v>
      </c>
      <c r="G325" s="46" t="s">
        <v>17</v>
      </c>
      <c r="H325" s="41">
        <v>22</v>
      </c>
      <c r="I325" s="124">
        <v>1</v>
      </c>
      <c r="J325" s="59">
        <v>26</v>
      </c>
      <c r="K325" s="86">
        <v>1722.5</v>
      </c>
      <c r="L325" s="87">
        <v>138</v>
      </c>
      <c r="M325" s="97">
        <f>L325/I325</f>
        <v>138</v>
      </c>
      <c r="N325" s="98">
        <f>K325/L325</f>
        <v>12.481884057971014</v>
      </c>
      <c r="O325" s="54">
        <v>460060.58999999997</v>
      </c>
      <c r="P325" s="55">
        <v>45033</v>
      </c>
      <c r="Q325" s="96">
        <f t="shared" si="30"/>
        <v>10.216076876956897</v>
      </c>
    </row>
    <row r="326" spans="1:17" ht="11.25">
      <c r="A326" s="103">
        <v>321</v>
      </c>
      <c r="B326" s="163"/>
      <c r="C326" s="90" t="s">
        <v>240</v>
      </c>
      <c r="D326" s="18"/>
      <c r="E326" s="62" t="s">
        <v>241</v>
      </c>
      <c r="F326" s="81">
        <v>41796</v>
      </c>
      <c r="G326" s="46" t="s">
        <v>17</v>
      </c>
      <c r="H326" s="41">
        <v>22</v>
      </c>
      <c r="I326" s="124">
        <v>1</v>
      </c>
      <c r="J326" s="59">
        <v>28</v>
      </c>
      <c r="K326" s="84">
        <v>1635</v>
      </c>
      <c r="L326" s="85">
        <v>137</v>
      </c>
      <c r="M326" s="97">
        <f>L326/I326</f>
        <v>137</v>
      </c>
      <c r="N326" s="98">
        <f>K326/L326</f>
        <v>11.934306569343066</v>
      </c>
      <c r="O326" s="63">
        <v>463433.08999999997</v>
      </c>
      <c r="P326" s="64">
        <v>45311</v>
      </c>
      <c r="Q326" s="96">
        <f aca="true" t="shared" si="37" ref="Q326:Q386">O326/P326</f>
        <v>10.227827459115888</v>
      </c>
    </row>
    <row r="327" spans="1:17" ht="11.25">
      <c r="A327" s="103">
        <v>322</v>
      </c>
      <c r="B327" s="163"/>
      <c r="C327" s="90" t="s">
        <v>235</v>
      </c>
      <c r="D327" s="18"/>
      <c r="E327" s="62" t="s">
        <v>236</v>
      </c>
      <c r="F327" s="81">
        <v>39710</v>
      </c>
      <c r="G327" s="46" t="s">
        <v>19</v>
      </c>
      <c r="H327" s="41">
        <v>66</v>
      </c>
      <c r="I327" s="124">
        <v>1</v>
      </c>
      <c r="J327" s="59">
        <v>49</v>
      </c>
      <c r="K327" s="84">
        <v>360</v>
      </c>
      <c r="L327" s="85">
        <v>60</v>
      </c>
      <c r="M327" s="97">
        <v>60</v>
      </c>
      <c r="N327" s="98">
        <v>6</v>
      </c>
      <c r="O327" s="63">
        <v>437973.96</v>
      </c>
      <c r="P327" s="64">
        <v>56431</v>
      </c>
      <c r="Q327" s="96">
        <f t="shared" si="37"/>
        <v>7.761229820488738</v>
      </c>
    </row>
    <row r="328" spans="1:17" ht="11.25">
      <c r="A328" s="103">
        <v>323</v>
      </c>
      <c r="B328" s="163"/>
      <c r="C328" s="90" t="s">
        <v>117</v>
      </c>
      <c r="D328" s="90"/>
      <c r="E328" s="62" t="s">
        <v>116</v>
      </c>
      <c r="F328" s="81">
        <v>41999</v>
      </c>
      <c r="G328" s="46" t="s">
        <v>59</v>
      </c>
      <c r="H328" s="41">
        <v>272</v>
      </c>
      <c r="I328" s="124">
        <v>366</v>
      </c>
      <c r="J328" s="59">
        <v>2</v>
      </c>
      <c r="K328" s="84">
        <v>3725159.85</v>
      </c>
      <c r="L328" s="85">
        <v>328324</v>
      </c>
      <c r="M328" s="125">
        <f>+L328/I328</f>
        <v>897.0601092896175</v>
      </c>
      <c r="N328" s="126">
        <f>+K328/L328</f>
        <v>11.34598704328651</v>
      </c>
      <c r="O328" s="63">
        <v>9487792.7</v>
      </c>
      <c r="P328" s="64">
        <v>840708</v>
      </c>
      <c r="Q328" s="96">
        <f t="shared" si="37"/>
        <v>11.285479262716661</v>
      </c>
    </row>
    <row r="329" spans="1:17" ht="11.25">
      <c r="A329" s="103">
        <v>324</v>
      </c>
      <c r="B329" s="163"/>
      <c r="C329" s="90" t="s">
        <v>117</v>
      </c>
      <c r="D329" s="18"/>
      <c r="E329" s="62" t="s">
        <v>116</v>
      </c>
      <c r="F329" s="81">
        <v>41999</v>
      </c>
      <c r="G329" s="46" t="s">
        <v>59</v>
      </c>
      <c r="H329" s="41">
        <v>272</v>
      </c>
      <c r="I329" s="124">
        <v>326</v>
      </c>
      <c r="J329" s="59">
        <v>3</v>
      </c>
      <c r="K329" s="84">
        <v>2204149.74</v>
      </c>
      <c r="L329" s="85">
        <v>198370</v>
      </c>
      <c r="M329" s="97">
        <f aca="true" t="shared" si="38" ref="M329:M340">L329/I329</f>
        <v>608.4969325153374</v>
      </c>
      <c r="N329" s="98">
        <f aca="true" t="shared" si="39" ref="N329:N340">K329/L329</f>
        <v>11.111305842617332</v>
      </c>
      <c r="O329" s="63">
        <v>11684124.44</v>
      </c>
      <c r="P329" s="64">
        <v>1038330</v>
      </c>
      <c r="Q329" s="96">
        <f t="shared" si="37"/>
        <v>11.252804445600146</v>
      </c>
    </row>
    <row r="330" spans="1:17" ht="11.25">
      <c r="A330" s="103">
        <v>325</v>
      </c>
      <c r="B330" s="163"/>
      <c r="C330" s="90" t="s">
        <v>117</v>
      </c>
      <c r="D330" s="18"/>
      <c r="E330" s="62" t="s">
        <v>116</v>
      </c>
      <c r="F330" s="81">
        <v>41999</v>
      </c>
      <c r="G330" s="46" t="s">
        <v>59</v>
      </c>
      <c r="H330" s="41">
        <v>272</v>
      </c>
      <c r="I330" s="124">
        <v>297</v>
      </c>
      <c r="J330" s="59">
        <v>4</v>
      </c>
      <c r="K330" s="84">
        <v>1546299.81</v>
      </c>
      <c r="L330" s="85">
        <v>143407</v>
      </c>
      <c r="M330" s="97">
        <f t="shared" si="38"/>
        <v>482.85185185185185</v>
      </c>
      <c r="N330" s="98">
        <f t="shared" si="39"/>
        <v>10.782596456239933</v>
      </c>
      <c r="O330" s="63">
        <v>13204218.25</v>
      </c>
      <c r="P330" s="64">
        <v>1181737</v>
      </c>
      <c r="Q330" s="96">
        <f t="shared" si="37"/>
        <v>11.173567595835621</v>
      </c>
    </row>
    <row r="331" spans="1:17" ht="11.25">
      <c r="A331" s="103">
        <v>326</v>
      </c>
      <c r="B331" s="163"/>
      <c r="C331" s="90" t="s">
        <v>117</v>
      </c>
      <c r="D331" s="18"/>
      <c r="E331" s="62" t="s">
        <v>116</v>
      </c>
      <c r="F331" s="81">
        <v>41999</v>
      </c>
      <c r="G331" s="46" t="s">
        <v>59</v>
      </c>
      <c r="H331" s="41">
        <v>272</v>
      </c>
      <c r="I331" s="124">
        <v>208</v>
      </c>
      <c r="J331" s="59">
        <v>5</v>
      </c>
      <c r="K331" s="84">
        <v>904771.58</v>
      </c>
      <c r="L331" s="85">
        <v>78983</v>
      </c>
      <c r="M331" s="97">
        <f t="shared" si="38"/>
        <v>379.72596153846155</v>
      </c>
      <c r="N331" s="98">
        <f t="shared" si="39"/>
        <v>11.455269868199485</v>
      </c>
      <c r="O331" s="63">
        <v>14108789.83</v>
      </c>
      <c r="P331" s="64">
        <v>1260720</v>
      </c>
      <c r="Q331" s="96">
        <f t="shared" si="37"/>
        <v>11.191057356113967</v>
      </c>
    </row>
    <row r="332" spans="1:17" ht="11.25">
      <c r="A332" s="103">
        <v>327</v>
      </c>
      <c r="B332" s="163"/>
      <c r="C332" s="90" t="s">
        <v>117</v>
      </c>
      <c r="D332" s="18"/>
      <c r="E332" s="62" t="s">
        <v>116</v>
      </c>
      <c r="F332" s="81">
        <v>41999</v>
      </c>
      <c r="G332" s="46" t="s">
        <v>59</v>
      </c>
      <c r="H332" s="41">
        <v>272</v>
      </c>
      <c r="I332" s="124">
        <v>39</v>
      </c>
      <c r="J332" s="59">
        <v>6</v>
      </c>
      <c r="K332" s="84">
        <v>207957</v>
      </c>
      <c r="L332" s="85">
        <v>15442</v>
      </c>
      <c r="M332" s="97">
        <f t="shared" si="38"/>
        <v>395.94871794871796</v>
      </c>
      <c r="N332" s="98">
        <f t="shared" si="39"/>
        <v>13.466973190001296</v>
      </c>
      <c r="O332" s="63">
        <v>14261082.33</v>
      </c>
      <c r="P332" s="64">
        <v>1271882</v>
      </c>
      <c r="Q332" s="96">
        <f t="shared" si="37"/>
        <v>11.212582873253966</v>
      </c>
    </row>
    <row r="333" spans="1:17" ht="11.25">
      <c r="A333" s="103">
        <v>328</v>
      </c>
      <c r="B333" s="163"/>
      <c r="C333" s="90" t="s">
        <v>117</v>
      </c>
      <c r="D333" s="18"/>
      <c r="E333" s="62" t="s">
        <v>116</v>
      </c>
      <c r="F333" s="81">
        <v>41999</v>
      </c>
      <c r="G333" s="46" t="s">
        <v>59</v>
      </c>
      <c r="H333" s="41">
        <v>272</v>
      </c>
      <c r="I333" s="124">
        <v>39</v>
      </c>
      <c r="J333" s="59">
        <v>7</v>
      </c>
      <c r="K333" s="84">
        <v>8356</v>
      </c>
      <c r="L333" s="85">
        <v>816</v>
      </c>
      <c r="M333" s="97">
        <f t="shared" si="38"/>
        <v>20.923076923076923</v>
      </c>
      <c r="N333" s="98">
        <f t="shared" si="39"/>
        <v>10.240196078431373</v>
      </c>
      <c r="O333" s="63">
        <v>14269438.33</v>
      </c>
      <c r="P333" s="64">
        <v>1272698</v>
      </c>
      <c r="Q333" s="96">
        <f t="shared" si="37"/>
        <v>11.21195942006666</v>
      </c>
    </row>
    <row r="334" spans="1:17" ht="11.25">
      <c r="A334" s="103">
        <v>329</v>
      </c>
      <c r="B334" s="163"/>
      <c r="C334" s="90" t="s">
        <v>117</v>
      </c>
      <c r="D334" s="18"/>
      <c r="E334" s="62" t="s">
        <v>116</v>
      </c>
      <c r="F334" s="81">
        <v>41999</v>
      </c>
      <c r="G334" s="46" t="s">
        <v>59</v>
      </c>
      <c r="H334" s="41">
        <v>272</v>
      </c>
      <c r="I334" s="124">
        <v>2</v>
      </c>
      <c r="J334" s="59">
        <v>10</v>
      </c>
      <c r="K334" s="84">
        <v>5495</v>
      </c>
      <c r="L334" s="85">
        <v>841</v>
      </c>
      <c r="M334" s="97">
        <f t="shared" si="38"/>
        <v>420.5</v>
      </c>
      <c r="N334" s="98">
        <f t="shared" si="39"/>
        <v>6.533888228299643</v>
      </c>
      <c r="O334" s="63">
        <v>14280171.33</v>
      </c>
      <c r="P334" s="64">
        <v>1274239</v>
      </c>
      <c r="Q334" s="96">
        <f t="shared" si="37"/>
        <v>11.206823311796295</v>
      </c>
    </row>
    <row r="335" spans="1:17" ht="11.25">
      <c r="A335" s="103">
        <v>330</v>
      </c>
      <c r="B335" s="163"/>
      <c r="C335" s="90" t="s">
        <v>117</v>
      </c>
      <c r="D335" s="18"/>
      <c r="E335" s="62" t="s">
        <v>116</v>
      </c>
      <c r="F335" s="81">
        <v>41999</v>
      </c>
      <c r="G335" s="46" t="s">
        <v>59</v>
      </c>
      <c r="H335" s="41">
        <v>272</v>
      </c>
      <c r="I335" s="124">
        <v>4</v>
      </c>
      <c r="J335" s="59">
        <v>9</v>
      </c>
      <c r="K335" s="86">
        <v>5389</v>
      </c>
      <c r="L335" s="87">
        <v>743</v>
      </c>
      <c r="M335" s="97">
        <f t="shared" si="38"/>
        <v>185.75</v>
      </c>
      <c r="N335" s="98">
        <f t="shared" si="39"/>
        <v>7.253028263795424</v>
      </c>
      <c r="O335" s="54">
        <v>14274676.33</v>
      </c>
      <c r="P335" s="55">
        <v>1273398</v>
      </c>
      <c r="Q335" s="96">
        <f t="shared" si="37"/>
        <v>11.209909494125167</v>
      </c>
    </row>
    <row r="336" spans="1:17" ht="11.25">
      <c r="A336" s="103">
        <v>331</v>
      </c>
      <c r="B336" s="163"/>
      <c r="C336" s="90" t="s">
        <v>117</v>
      </c>
      <c r="D336" s="18"/>
      <c r="E336" s="62" t="s">
        <v>116</v>
      </c>
      <c r="F336" s="81">
        <v>41999</v>
      </c>
      <c r="G336" s="46" t="s">
        <v>59</v>
      </c>
      <c r="H336" s="41">
        <v>272</v>
      </c>
      <c r="I336" s="124">
        <v>2</v>
      </c>
      <c r="J336" s="124">
        <v>1</v>
      </c>
      <c r="K336" s="84">
        <v>3589.2</v>
      </c>
      <c r="L336" s="85">
        <v>504</v>
      </c>
      <c r="M336" s="201">
        <f t="shared" si="38"/>
        <v>252</v>
      </c>
      <c r="N336" s="202">
        <f t="shared" si="39"/>
        <v>7.121428571428571</v>
      </c>
      <c r="O336" s="63">
        <v>14291276.33</v>
      </c>
      <c r="P336" s="64">
        <v>1275691</v>
      </c>
      <c r="Q336" s="96">
        <f t="shared" si="37"/>
        <v>11.202772716904015</v>
      </c>
    </row>
    <row r="337" spans="1:17" ht="11.25">
      <c r="A337" s="103">
        <v>332</v>
      </c>
      <c r="B337" s="163"/>
      <c r="C337" s="90" t="s">
        <v>117</v>
      </c>
      <c r="D337" s="18"/>
      <c r="E337" s="62" t="s">
        <v>116</v>
      </c>
      <c r="F337" s="81">
        <v>41999</v>
      </c>
      <c r="G337" s="46" t="s">
        <v>59</v>
      </c>
      <c r="H337" s="41">
        <v>272</v>
      </c>
      <c r="I337" s="124">
        <v>1</v>
      </c>
      <c r="J337" s="59">
        <v>12</v>
      </c>
      <c r="K337" s="84">
        <v>3235.4</v>
      </c>
      <c r="L337" s="85">
        <v>404</v>
      </c>
      <c r="M337" s="97">
        <f t="shared" si="38"/>
        <v>404</v>
      </c>
      <c r="N337" s="98">
        <f t="shared" si="39"/>
        <v>8.008415841584158</v>
      </c>
      <c r="O337" s="63">
        <v>14285296.73</v>
      </c>
      <c r="P337" s="64">
        <v>1274899</v>
      </c>
      <c r="Q337" s="96">
        <f t="shared" si="37"/>
        <v>11.205041913124099</v>
      </c>
    </row>
    <row r="338" spans="1:17" ht="11.25">
      <c r="A338" s="103">
        <v>333</v>
      </c>
      <c r="B338" s="163"/>
      <c r="C338" s="90" t="s">
        <v>117</v>
      </c>
      <c r="D338" s="68"/>
      <c r="E338" s="62" t="s">
        <v>116</v>
      </c>
      <c r="F338" s="81">
        <v>41999</v>
      </c>
      <c r="G338" s="46" t="s">
        <v>59</v>
      </c>
      <c r="H338" s="41">
        <v>272</v>
      </c>
      <c r="I338" s="124">
        <v>1</v>
      </c>
      <c r="J338" s="59">
        <v>13</v>
      </c>
      <c r="K338" s="86">
        <v>2390.4</v>
      </c>
      <c r="L338" s="87">
        <v>288</v>
      </c>
      <c r="M338" s="97">
        <f t="shared" si="38"/>
        <v>288</v>
      </c>
      <c r="N338" s="98">
        <f t="shared" si="39"/>
        <v>8.3</v>
      </c>
      <c r="O338" s="54">
        <v>14287687.13</v>
      </c>
      <c r="P338" s="55">
        <v>1275187</v>
      </c>
      <c r="Q338" s="96">
        <f t="shared" si="37"/>
        <v>11.204385811649587</v>
      </c>
    </row>
    <row r="339" spans="1:17" ht="11.25">
      <c r="A339" s="103">
        <v>334</v>
      </c>
      <c r="B339" s="163"/>
      <c r="C339" s="90" t="s">
        <v>117</v>
      </c>
      <c r="D339" s="18"/>
      <c r="E339" s="62" t="s">
        <v>116</v>
      </c>
      <c r="F339" s="81">
        <v>41999</v>
      </c>
      <c r="G339" s="46" t="s">
        <v>59</v>
      </c>
      <c r="H339" s="41">
        <v>272</v>
      </c>
      <c r="I339" s="124">
        <v>2</v>
      </c>
      <c r="J339" s="59">
        <v>11</v>
      </c>
      <c r="K339" s="84">
        <v>1890</v>
      </c>
      <c r="L339" s="85">
        <v>256</v>
      </c>
      <c r="M339" s="97">
        <f t="shared" si="38"/>
        <v>128</v>
      </c>
      <c r="N339" s="98">
        <f t="shared" si="39"/>
        <v>7.3828125</v>
      </c>
      <c r="O339" s="63">
        <v>14282061.33</v>
      </c>
      <c r="P339" s="64">
        <v>1274495</v>
      </c>
      <c r="Q339" s="96">
        <f t="shared" si="37"/>
        <v>11.206055206179702</v>
      </c>
    </row>
    <row r="340" spans="1:17" ht="11.25">
      <c r="A340" s="103">
        <v>335</v>
      </c>
      <c r="B340" s="163"/>
      <c r="C340" s="90" t="s">
        <v>117</v>
      </c>
      <c r="D340" s="18"/>
      <c r="E340" s="62" t="s">
        <v>116</v>
      </c>
      <c r="F340" s="81">
        <v>41999</v>
      </c>
      <c r="G340" s="46" t="s">
        <v>59</v>
      </c>
      <c r="H340" s="41">
        <v>272</v>
      </c>
      <c r="I340" s="124">
        <v>1</v>
      </c>
      <c r="J340" s="59">
        <v>15</v>
      </c>
      <c r="K340" s="86">
        <v>1794.6</v>
      </c>
      <c r="L340" s="87">
        <v>252</v>
      </c>
      <c r="M340" s="97">
        <f t="shared" si="38"/>
        <v>252</v>
      </c>
      <c r="N340" s="98">
        <f t="shared" si="39"/>
        <v>7.121428571428571</v>
      </c>
      <c r="O340" s="54">
        <v>14293070.93</v>
      </c>
      <c r="P340" s="55">
        <v>1275943</v>
      </c>
      <c r="Q340" s="96">
        <f t="shared" si="37"/>
        <v>11.201966647412933</v>
      </c>
    </row>
    <row r="341" spans="1:17" ht="11.25">
      <c r="A341" s="103">
        <v>336</v>
      </c>
      <c r="B341" s="163"/>
      <c r="C341" s="90" t="s">
        <v>117</v>
      </c>
      <c r="D341" s="18"/>
      <c r="E341" s="62" t="s">
        <v>116</v>
      </c>
      <c r="F341" s="81">
        <v>41999</v>
      </c>
      <c r="G341" s="46" t="s">
        <v>59</v>
      </c>
      <c r="H341" s="41">
        <v>272</v>
      </c>
      <c r="I341" s="124">
        <v>1</v>
      </c>
      <c r="J341" s="59">
        <v>8</v>
      </c>
      <c r="K341" s="84">
        <v>794</v>
      </c>
      <c r="L341" s="89">
        <v>92</v>
      </c>
      <c r="M341" s="97">
        <v>92</v>
      </c>
      <c r="N341" s="98">
        <v>8.630434782608695</v>
      </c>
      <c r="O341" s="63">
        <v>14270232.33</v>
      </c>
      <c r="P341" s="64">
        <v>1272790</v>
      </c>
      <c r="Q341" s="96">
        <f t="shared" si="37"/>
        <v>11.21177282191092</v>
      </c>
    </row>
    <row r="342" spans="1:17" ht="11.25">
      <c r="A342" s="103">
        <v>337</v>
      </c>
      <c r="B342" s="163"/>
      <c r="C342" s="90" t="s">
        <v>279</v>
      </c>
      <c r="D342" s="18"/>
      <c r="E342" s="62" t="s">
        <v>280</v>
      </c>
      <c r="F342" s="81">
        <v>39472</v>
      </c>
      <c r="G342" s="46" t="s">
        <v>20</v>
      </c>
      <c r="H342" s="41">
        <v>70</v>
      </c>
      <c r="I342" s="124">
        <v>1</v>
      </c>
      <c r="J342" s="59">
        <v>46</v>
      </c>
      <c r="K342" s="84">
        <v>1186</v>
      </c>
      <c r="L342" s="85">
        <v>237</v>
      </c>
      <c r="M342" s="97">
        <f>L342/I342</f>
        <v>237</v>
      </c>
      <c r="N342" s="98">
        <f>K342/L342</f>
        <v>5.0042194092827</v>
      </c>
      <c r="O342" s="63">
        <v>895453</v>
      </c>
      <c r="P342" s="64">
        <v>114423</v>
      </c>
      <c r="Q342" s="96">
        <f t="shared" si="37"/>
        <v>7.825812992143188</v>
      </c>
    </row>
    <row r="343" spans="1:17" ht="11.25">
      <c r="A343" s="103">
        <v>338</v>
      </c>
      <c r="B343" s="163"/>
      <c r="C343" s="90" t="s">
        <v>64</v>
      </c>
      <c r="D343" s="18" t="s">
        <v>140</v>
      </c>
      <c r="E343" s="62" t="s">
        <v>64</v>
      </c>
      <c r="F343" s="81">
        <v>41941</v>
      </c>
      <c r="G343" s="46" t="s">
        <v>59</v>
      </c>
      <c r="H343" s="41">
        <v>304</v>
      </c>
      <c r="I343" s="124">
        <v>18</v>
      </c>
      <c r="J343" s="59">
        <v>10</v>
      </c>
      <c r="K343" s="84">
        <v>31218</v>
      </c>
      <c r="L343" s="85">
        <v>3318</v>
      </c>
      <c r="M343" s="125">
        <f>+L343/I343</f>
        <v>184.33333333333334</v>
      </c>
      <c r="N343" s="126">
        <f>+K343/L343</f>
        <v>9.408679927667269</v>
      </c>
      <c r="O343" s="63">
        <v>18716748.11</v>
      </c>
      <c r="P343" s="64">
        <v>1709281</v>
      </c>
      <c r="Q343" s="96">
        <f t="shared" si="37"/>
        <v>10.950070883605445</v>
      </c>
    </row>
    <row r="344" spans="1:17" ht="11.25">
      <c r="A344" s="103">
        <v>339</v>
      </c>
      <c r="B344" s="163"/>
      <c r="C344" s="90" t="s">
        <v>64</v>
      </c>
      <c r="D344" s="18" t="s">
        <v>140</v>
      </c>
      <c r="E344" s="62" t="s">
        <v>64</v>
      </c>
      <c r="F344" s="81">
        <v>41941</v>
      </c>
      <c r="G344" s="46" t="s">
        <v>59</v>
      </c>
      <c r="H344" s="41">
        <v>304</v>
      </c>
      <c r="I344" s="124">
        <v>19</v>
      </c>
      <c r="J344" s="59">
        <v>11</v>
      </c>
      <c r="K344" s="84">
        <v>21005.05</v>
      </c>
      <c r="L344" s="85">
        <v>2444</v>
      </c>
      <c r="M344" s="97">
        <f>L344/I344</f>
        <v>128.6315789473684</v>
      </c>
      <c r="N344" s="98">
        <f>K344/L344</f>
        <v>8.594537643207856</v>
      </c>
      <c r="O344" s="63">
        <v>18737753.16</v>
      </c>
      <c r="P344" s="64">
        <v>1711725</v>
      </c>
      <c r="Q344" s="96">
        <f t="shared" si="37"/>
        <v>10.946707654558997</v>
      </c>
    </row>
    <row r="345" spans="1:17" ht="11.25">
      <c r="A345" s="103">
        <v>340</v>
      </c>
      <c r="B345" s="163"/>
      <c r="C345" s="90" t="s">
        <v>64</v>
      </c>
      <c r="D345" s="18" t="s">
        <v>140</v>
      </c>
      <c r="E345" s="62" t="s">
        <v>64</v>
      </c>
      <c r="F345" s="81">
        <v>41941</v>
      </c>
      <c r="G345" s="46" t="s">
        <v>59</v>
      </c>
      <c r="H345" s="41">
        <v>304</v>
      </c>
      <c r="I345" s="124">
        <v>11</v>
      </c>
      <c r="J345" s="59">
        <v>12</v>
      </c>
      <c r="K345" s="84">
        <v>16043.5</v>
      </c>
      <c r="L345" s="85">
        <v>1564</v>
      </c>
      <c r="M345" s="97">
        <f>L345/I345</f>
        <v>142.1818181818182</v>
      </c>
      <c r="N345" s="98">
        <f>K345/L345</f>
        <v>10.257992327365729</v>
      </c>
      <c r="O345" s="63">
        <v>18753796.66</v>
      </c>
      <c r="P345" s="64">
        <v>1713289</v>
      </c>
      <c r="Q345" s="96">
        <f t="shared" si="37"/>
        <v>10.946078951070135</v>
      </c>
    </row>
    <row r="346" spans="1:17" ht="11.25">
      <c r="A346" s="103">
        <v>341</v>
      </c>
      <c r="B346" s="163"/>
      <c r="C346" s="90" t="s">
        <v>64</v>
      </c>
      <c r="D346" s="18" t="s">
        <v>140</v>
      </c>
      <c r="E346" s="62" t="s">
        <v>64</v>
      </c>
      <c r="F346" s="81">
        <v>41941</v>
      </c>
      <c r="G346" s="46" t="s">
        <v>59</v>
      </c>
      <c r="H346" s="41">
        <v>304</v>
      </c>
      <c r="I346" s="124">
        <v>4</v>
      </c>
      <c r="J346" s="59">
        <v>13</v>
      </c>
      <c r="K346" s="84">
        <v>9176</v>
      </c>
      <c r="L346" s="85">
        <v>763</v>
      </c>
      <c r="M346" s="97">
        <f>L346/I346</f>
        <v>190.75</v>
      </c>
      <c r="N346" s="98">
        <f>K346/L346</f>
        <v>12.026212319790302</v>
      </c>
      <c r="O346" s="63">
        <v>18762972.661000002</v>
      </c>
      <c r="P346" s="64">
        <v>1714052</v>
      </c>
      <c r="Q346" s="96">
        <f t="shared" si="37"/>
        <v>10.946559766564842</v>
      </c>
    </row>
    <row r="347" spans="1:17" ht="11.25">
      <c r="A347" s="103">
        <v>342</v>
      </c>
      <c r="B347" s="163"/>
      <c r="C347" s="90" t="s">
        <v>64</v>
      </c>
      <c r="D347" s="18" t="s">
        <v>140</v>
      </c>
      <c r="E347" s="62" t="s">
        <v>64</v>
      </c>
      <c r="F347" s="81">
        <v>41941</v>
      </c>
      <c r="G347" s="46" t="s">
        <v>59</v>
      </c>
      <c r="H347" s="41">
        <v>304</v>
      </c>
      <c r="I347" s="124">
        <v>5</v>
      </c>
      <c r="J347" s="59">
        <v>16</v>
      </c>
      <c r="K347" s="84">
        <v>9041.35</v>
      </c>
      <c r="L347" s="85">
        <v>1055</v>
      </c>
      <c r="M347" s="97">
        <v>211</v>
      </c>
      <c r="N347" s="98">
        <v>8.57</v>
      </c>
      <c r="O347" s="54">
        <v>18773501.01</v>
      </c>
      <c r="P347" s="55">
        <v>1715221</v>
      </c>
      <c r="Q347" s="96">
        <f t="shared" si="37"/>
        <v>10.945237383404239</v>
      </c>
    </row>
    <row r="348" spans="1:17" ht="11.25">
      <c r="A348" s="103">
        <v>343</v>
      </c>
      <c r="B348" s="163"/>
      <c r="C348" s="90" t="s">
        <v>64</v>
      </c>
      <c r="D348" s="18" t="s">
        <v>140</v>
      </c>
      <c r="E348" s="62" t="s">
        <v>64</v>
      </c>
      <c r="F348" s="81">
        <v>41941</v>
      </c>
      <c r="G348" s="46" t="s">
        <v>59</v>
      </c>
      <c r="H348" s="41">
        <v>304</v>
      </c>
      <c r="I348" s="124">
        <v>3</v>
      </c>
      <c r="J348" s="59">
        <v>14</v>
      </c>
      <c r="K348" s="84">
        <v>4532.55</v>
      </c>
      <c r="L348" s="85">
        <v>505</v>
      </c>
      <c r="M348" s="97">
        <f aca="true" t="shared" si="40" ref="M348:M357">L348/I348</f>
        <v>168.33333333333334</v>
      </c>
      <c r="N348" s="98">
        <f aca="true" t="shared" si="41" ref="N348:N357">K348/L348</f>
        <v>8.975346534653466</v>
      </c>
      <c r="O348" s="63">
        <v>18767505.211000003</v>
      </c>
      <c r="P348" s="64">
        <v>1714557</v>
      </c>
      <c r="Q348" s="96">
        <f t="shared" si="37"/>
        <v>10.945979171879385</v>
      </c>
    </row>
    <row r="349" spans="1:17" ht="11.25">
      <c r="A349" s="103">
        <v>344</v>
      </c>
      <c r="B349" s="163"/>
      <c r="C349" s="90" t="s">
        <v>64</v>
      </c>
      <c r="D349" s="18" t="s">
        <v>140</v>
      </c>
      <c r="E349" s="62" t="s">
        <v>64</v>
      </c>
      <c r="F349" s="81">
        <v>41941</v>
      </c>
      <c r="G349" s="46" t="s">
        <v>59</v>
      </c>
      <c r="H349" s="41">
        <v>304</v>
      </c>
      <c r="I349" s="124">
        <v>2</v>
      </c>
      <c r="J349" s="59">
        <v>18</v>
      </c>
      <c r="K349" s="84">
        <v>2406.4</v>
      </c>
      <c r="L349" s="85">
        <v>290</v>
      </c>
      <c r="M349" s="97">
        <f t="shared" si="40"/>
        <v>145</v>
      </c>
      <c r="N349" s="98">
        <f t="shared" si="41"/>
        <v>8.297931034482758</v>
      </c>
      <c r="O349" s="63">
        <v>18776513.46</v>
      </c>
      <c r="P349" s="64">
        <v>1715596</v>
      </c>
      <c r="Q349" s="96">
        <f t="shared" si="37"/>
        <v>10.944600861741343</v>
      </c>
    </row>
    <row r="350" spans="1:17" ht="11.25">
      <c r="A350" s="103">
        <v>345</v>
      </c>
      <c r="B350" s="163"/>
      <c r="C350" s="90" t="s">
        <v>64</v>
      </c>
      <c r="D350" s="18" t="s">
        <v>140</v>
      </c>
      <c r="E350" s="62" t="s">
        <v>64</v>
      </c>
      <c r="F350" s="81">
        <v>41941</v>
      </c>
      <c r="G350" s="46" t="s">
        <v>59</v>
      </c>
      <c r="H350" s="41">
        <v>304</v>
      </c>
      <c r="I350" s="124">
        <v>1</v>
      </c>
      <c r="J350" s="59">
        <v>19</v>
      </c>
      <c r="K350" s="84">
        <v>2390.4</v>
      </c>
      <c r="L350" s="85">
        <v>288</v>
      </c>
      <c r="M350" s="97">
        <f t="shared" si="40"/>
        <v>288</v>
      </c>
      <c r="N350" s="98">
        <f t="shared" si="41"/>
        <v>8.3</v>
      </c>
      <c r="O350" s="63">
        <v>18778903.86</v>
      </c>
      <c r="P350" s="64">
        <v>1715884</v>
      </c>
      <c r="Q350" s="96">
        <f t="shared" si="37"/>
        <v>10.944156982639852</v>
      </c>
    </row>
    <row r="351" spans="1:17" ht="11.25">
      <c r="A351" s="103">
        <v>346</v>
      </c>
      <c r="B351" s="163"/>
      <c r="C351" s="90" t="s">
        <v>64</v>
      </c>
      <c r="D351" s="18" t="s">
        <v>140</v>
      </c>
      <c r="E351" s="62" t="s">
        <v>64</v>
      </c>
      <c r="F351" s="81">
        <v>41941</v>
      </c>
      <c r="G351" s="46" t="s">
        <v>59</v>
      </c>
      <c r="H351" s="41">
        <v>304</v>
      </c>
      <c r="I351" s="124">
        <v>1</v>
      </c>
      <c r="J351" s="124">
        <v>1</v>
      </c>
      <c r="K351" s="84">
        <v>1794.6</v>
      </c>
      <c r="L351" s="85">
        <v>252</v>
      </c>
      <c r="M351" s="201">
        <f t="shared" si="40"/>
        <v>252</v>
      </c>
      <c r="N351" s="202">
        <f t="shared" si="41"/>
        <v>7.121428571428571</v>
      </c>
      <c r="O351" s="63">
        <v>18778903.86</v>
      </c>
      <c r="P351" s="64">
        <v>1715884</v>
      </c>
      <c r="Q351" s="96">
        <f t="shared" si="37"/>
        <v>10.944156982639852</v>
      </c>
    </row>
    <row r="352" spans="1:17" ht="11.25">
      <c r="A352" s="103">
        <v>347</v>
      </c>
      <c r="B352" s="163"/>
      <c r="C352" s="90" t="s">
        <v>64</v>
      </c>
      <c r="D352" s="18" t="s">
        <v>140</v>
      </c>
      <c r="E352" s="62" t="s">
        <v>64</v>
      </c>
      <c r="F352" s="81">
        <v>41941</v>
      </c>
      <c r="G352" s="46" t="s">
        <v>59</v>
      </c>
      <c r="H352" s="41">
        <v>304</v>
      </c>
      <c r="I352" s="124">
        <v>2</v>
      </c>
      <c r="J352" s="59">
        <v>17</v>
      </c>
      <c r="K352" s="86">
        <v>606.05</v>
      </c>
      <c r="L352" s="87">
        <v>85</v>
      </c>
      <c r="M352" s="97">
        <f t="shared" si="40"/>
        <v>42.5</v>
      </c>
      <c r="N352" s="98">
        <f t="shared" si="41"/>
        <v>7.13</v>
      </c>
      <c r="O352" s="54">
        <v>18773501.01</v>
      </c>
      <c r="P352" s="55">
        <v>1715221</v>
      </c>
      <c r="Q352" s="96">
        <f t="shared" si="37"/>
        <v>10.945237383404239</v>
      </c>
    </row>
    <row r="353" spans="1:17" ht="11.25">
      <c r="A353" s="103">
        <v>348</v>
      </c>
      <c r="B353" s="163"/>
      <c r="C353" s="90" t="s">
        <v>64</v>
      </c>
      <c r="D353" s="18" t="s">
        <v>140</v>
      </c>
      <c r="E353" s="62" t="s">
        <v>64</v>
      </c>
      <c r="F353" s="81">
        <v>41941</v>
      </c>
      <c r="G353" s="46" t="s">
        <v>59</v>
      </c>
      <c r="H353" s="41">
        <v>304</v>
      </c>
      <c r="I353" s="124">
        <v>2</v>
      </c>
      <c r="J353" s="59">
        <v>15</v>
      </c>
      <c r="K353" s="84">
        <v>540</v>
      </c>
      <c r="L353" s="85">
        <v>40</v>
      </c>
      <c r="M353" s="97">
        <f t="shared" si="40"/>
        <v>20</v>
      </c>
      <c r="N353" s="98">
        <f t="shared" si="41"/>
        <v>13.5</v>
      </c>
      <c r="O353" s="63">
        <v>18764459.66</v>
      </c>
      <c r="P353" s="64">
        <v>1714166</v>
      </c>
      <c r="Q353" s="96">
        <f t="shared" si="37"/>
        <v>10.946699246164023</v>
      </c>
    </row>
    <row r="354" spans="1:17" ht="11.25">
      <c r="A354" s="103">
        <v>349</v>
      </c>
      <c r="B354" s="163"/>
      <c r="C354" s="90" t="s">
        <v>64</v>
      </c>
      <c r="D354" s="18" t="s">
        <v>140</v>
      </c>
      <c r="E354" s="62" t="s">
        <v>64</v>
      </c>
      <c r="F354" s="81">
        <v>41941</v>
      </c>
      <c r="G354" s="46" t="s">
        <v>59</v>
      </c>
      <c r="H354" s="41">
        <v>304</v>
      </c>
      <c r="I354" s="124">
        <v>1</v>
      </c>
      <c r="J354" s="59">
        <v>21</v>
      </c>
      <c r="K354" s="86">
        <v>202.8</v>
      </c>
      <c r="L354" s="87">
        <v>29</v>
      </c>
      <c r="M354" s="97">
        <f t="shared" si="40"/>
        <v>29</v>
      </c>
      <c r="N354" s="98">
        <f t="shared" si="41"/>
        <v>6.993103448275862</v>
      </c>
      <c r="O354" s="54">
        <v>18782121.26</v>
      </c>
      <c r="P354" s="55">
        <v>1716165</v>
      </c>
      <c r="Q354" s="96">
        <f t="shared" si="37"/>
        <v>10.944239778809148</v>
      </c>
    </row>
    <row r="355" spans="1:17" ht="11.25">
      <c r="A355" s="103">
        <v>350</v>
      </c>
      <c r="B355" s="163"/>
      <c r="C355" s="90" t="s">
        <v>79</v>
      </c>
      <c r="D355" s="18" t="s">
        <v>140</v>
      </c>
      <c r="E355" s="62" t="s">
        <v>80</v>
      </c>
      <c r="F355" s="81">
        <v>41964</v>
      </c>
      <c r="G355" s="46" t="s">
        <v>16</v>
      </c>
      <c r="H355" s="41">
        <v>174</v>
      </c>
      <c r="I355" s="124">
        <v>10</v>
      </c>
      <c r="J355" s="59">
        <v>8</v>
      </c>
      <c r="K355" s="84">
        <v>3253.5</v>
      </c>
      <c r="L355" s="85">
        <v>448</v>
      </c>
      <c r="M355" s="97">
        <f t="shared" si="40"/>
        <v>44.8</v>
      </c>
      <c r="N355" s="98">
        <f t="shared" si="41"/>
        <v>7.262276785714286</v>
      </c>
      <c r="O355" s="63">
        <v>1222952.945</v>
      </c>
      <c r="P355" s="64">
        <v>131609</v>
      </c>
      <c r="Q355" s="96">
        <f t="shared" si="37"/>
        <v>9.292320016108322</v>
      </c>
    </row>
    <row r="356" spans="1:17" ht="11.25">
      <c r="A356" s="103">
        <v>351</v>
      </c>
      <c r="B356" s="163"/>
      <c r="C356" s="90" t="s">
        <v>79</v>
      </c>
      <c r="D356" s="18" t="s">
        <v>140</v>
      </c>
      <c r="E356" s="62" t="s">
        <v>80</v>
      </c>
      <c r="F356" s="81">
        <v>41964</v>
      </c>
      <c r="G356" s="46" t="s">
        <v>16</v>
      </c>
      <c r="H356" s="41">
        <v>174</v>
      </c>
      <c r="I356" s="124">
        <v>5</v>
      </c>
      <c r="J356" s="59">
        <v>9</v>
      </c>
      <c r="K356" s="84">
        <v>3124</v>
      </c>
      <c r="L356" s="85">
        <v>439</v>
      </c>
      <c r="M356" s="97">
        <f t="shared" si="40"/>
        <v>87.8</v>
      </c>
      <c r="N356" s="98">
        <f t="shared" si="41"/>
        <v>7.11617312072893</v>
      </c>
      <c r="O356" s="63">
        <v>1226076.945</v>
      </c>
      <c r="P356" s="64">
        <v>132048</v>
      </c>
      <c r="Q356" s="96">
        <f t="shared" si="37"/>
        <v>9.285085309887315</v>
      </c>
    </row>
    <row r="357" spans="1:17" ht="11.25">
      <c r="A357" s="103">
        <v>352</v>
      </c>
      <c r="B357" s="163"/>
      <c r="C357" s="90" t="s">
        <v>79</v>
      </c>
      <c r="D357" s="18" t="s">
        <v>140</v>
      </c>
      <c r="E357" s="62" t="s">
        <v>80</v>
      </c>
      <c r="F357" s="81">
        <v>41964</v>
      </c>
      <c r="G357" s="46" t="s">
        <v>16</v>
      </c>
      <c r="H357" s="41">
        <v>174</v>
      </c>
      <c r="I357" s="124">
        <v>2</v>
      </c>
      <c r="J357" s="59">
        <v>12</v>
      </c>
      <c r="K357" s="84">
        <v>2377.56</v>
      </c>
      <c r="L357" s="85">
        <v>459</v>
      </c>
      <c r="M357" s="97">
        <f t="shared" si="40"/>
        <v>229.5</v>
      </c>
      <c r="N357" s="98">
        <f t="shared" si="41"/>
        <v>5.179869281045751</v>
      </c>
      <c r="O357" s="63">
        <v>17979.56</v>
      </c>
      <c r="P357" s="64">
        <v>1578</v>
      </c>
      <c r="Q357" s="96">
        <f t="shared" si="37"/>
        <v>11.393891001267429</v>
      </c>
    </row>
    <row r="358" spans="1:17" ht="11.25">
      <c r="A358" s="103">
        <v>353</v>
      </c>
      <c r="B358" s="163"/>
      <c r="C358" s="90" t="s">
        <v>79</v>
      </c>
      <c r="D358" s="18" t="s">
        <v>140</v>
      </c>
      <c r="E358" s="62" t="s">
        <v>80</v>
      </c>
      <c r="F358" s="81">
        <v>41964</v>
      </c>
      <c r="G358" s="46" t="s">
        <v>16</v>
      </c>
      <c r="H358" s="41">
        <v>174</v>
      </c>
      <c r="I358" s="124">
        <v>9</v>
      </c>
      <c r="J358" s="59">
        <v>7</v>
      </c>
      <c r="K358" s="84">
        <v>2353</v>
      </c>
      <c r="L358" s="85">
        <v>305</v>
      </c>
      <c r="M358" s="125">
        <f>+L358/I358</f>
        <v>33.888888888888886</v>
      </c>
      <c r="N358" s="126">
        <f>+K358/L358</f>
        <v>7.714754098360656</v>
      </c>
      <c r="O358" s="63">
        <v>1219699.445</v>
      </c>
      <c r="P358" s="64">
        <v>131161</v>
      </c>
      <c r="Q358" s="96">
        <f t="shared" si="37"/>
        <v>9.29925393219021</v>
      </c>
    </row>
    <row r="359" spans="1:17" ht="11.25">
      <c r="A359" s="103">
        <v>354</v>
      </c>
      <c r="B359" s="163"/>
      <c r="C359" s="90" t="s">
        <v>79</v>
      </c>
      <c r="D359" s="18" t="s">
        <v>140</v>
      </c>
      <c r="E359" s="62" t="s">
        <v>80</v>
      </c>
      <c r="F359" s="81">
        <v>41964</v>
      </c>
      <c r="G359" s="46" t="s">
        <v>16</v>
      </c>
      <c r="H359" s="41">
        <v>174</v>
      </c>
      <c r="I359" s="124">
        <v>4</v>
      </c>
      <c r="J359" s="59">
        <v>11</v>
      </c>
      <c r="K359" s="84">
        <v>2105</v>
      </c>
      <c r="L359" s="85">
        <v>651</v>
      </c>
      <c r="M359" s="97">
        <f>L359/I359</f>
        <v>162.75</v>
      </c>
      <c r="N359" s="98">
        <f>K359/L359</f>
        <v>3.2334869431643627</v>
      </c>
      <c r="O359" s="63">
        <v>1229417.945</v>
      </c>
      <c r="P359" s="64">
        <v>132864</v>
      </c>
      <c r="Q359" s="96">
        <f t="shared" si="37"/>
        <v>9.253205872170039</v>
      </c>
    </row>
    <row r="360" spans="1:17" ht="11.25">
      <c r="A360" s="103">
        <v>355</v>
      </c>
      <c r="B360" s="163"/>
      <c r="C360" s="90" t="s">
        <v>79</v>
      </c>
      <c r="D360" s="18" t="s">
        <v>140</v>
      </c>
      <c r="E360" s="62" t="s">
        <v>80</v>
      </c>
      <c r="F360" s="81">
        <v>41964</v>
      </c>
      <c r="G360" s="46" t="s">
        <v>16</v>
      </c>
      <c r="H360" s="41">
        <v>174</v>
      </c>
      <c r="I360" s="124">
        <v>6</v>
      </c>
      <c r="J360" s="59">
        <v>10</v>
      </c>
      <c r="K360" s="84">
        <v>1236</v>
      </c>
      <c r="L360" s="85">
        <v>165</v>
      </c>
      <c r="M360" s="97">
        <f>L360/I360</f>
        <v>27.5</v>
      </c>
      <c r="N360" s="98">
        <f>K360/L360</f>
        <v>7.490909090909091</v>
      </c>
      <c r="O360" s="63">
        <v>1227312.945</v>
      </c>
      <c r="P360" s="64">
        <v>132213</v>
      </c>
      <c r="Q360" s="96">
        <f t="shared" si="37"/>
        <v>9.282846202718341</v>
      </c>
    </row>
    <row r="361" spans="1:17" ht="11.25">
      <c r="A361" s="103">
        <v>356</v>
      </c>
      <c r="B361" s="163"/>
      <c r="C361" s="90" t="s">
        <v>79</v>
      </c>
      <c r="D361" s="18" t="s">
        <v>140</v>
      </c>
      <c r="E361" s="62" t="s">
        <v>80</v>
      </c>
      <c r="F361" s="81">
        <v>41964</v>
      </c>
      <c r="G361" s="46" t="s">
        <v>16</v>
      </c>
      <c r="H361" s="41">
        <v>174</v>
      </c>
      <c r="I361" s="124">
        <v>1</v>
      </c>
      <c r="J361" s="59">
        <v>15</v>
      </c>
      <c r="K361" s="84">
        <v>72</v>
      </c>
      <c r="L361" s="85">
        <v>12</v>
      </c>
      <c r="M361" s="97">
        <f>L361/I361</f>
        <v>12</v>
      </c>
      <c r="N361" s="98">
        <f>K361/L361</f>
        <v>6</v>
      </c>
      <c r="O361" s="63">
        <v>1229734.945</v>
      </c>
      <c r="P361" s="64">
        <v>132914</v>
      </c>
      <c r="Q361" s="96">
        <f t="shared" si="37"/>
        <v>9.252109973366238</v>
      </c>
    </row>
    <row r="362" spans="1:17" ht="11.25">
      <c r="A362" s="103">
        <v>357</v>
      </c>
      <c r="B362" s="163"/>
      <c r="C362" s="90" t="s">
        <v>79</v>
      </c>
      <c r="D362" s="18" t="s">
        <v>140</v>
      </c>
      <c r="E362" s="62" t="s">
        <v>80</v>
      </c>
      <c r="F362" s="81">
        <v>41964</v>
      </c>
      <c r="G362" s="46" t="s">
        <v>16</v>
      </c>
      <c r="H362" s="41">
        <v>174</v>
      </c>
      <c r="I362" s="124">
        <v>1</v>
      </c>
      <c r="J362" s="59">
        <v>13</v>
      </c>
      <c r="K362" s="86">
        <v>60</v>
      </c>
      <c r="L362" s="87">
        <v>10</v>
      </c>
      <c r="M362" s="97">
        <f>L362/I362</f>
        <v>10</v>
      </c>
      <c r="N362" s="98">
        <f>K362/L362</f>
        <v>6</v>
      </c>
      <c r="O362" s="54">
        <v>1229626.945</v>
      </c>
      <c r="P362" s="55">
        <v>132896</v>
      </c>
      <c r="Q362" s="96">
        <f t="shared" si="37"/>
        <v>9.252550452985794</v>
      </c>
    </row>
    <row r="363" spans="1:17" ht="11.25">
      <c r="A363" s="103">
        <v>358</v>
      </c>
      <c r="B363" s="163"/>
      <c r="C363" s="90" t="s">
        <v>79</v>
      </c>
      <c r="D363" s="18" t="s">
        <v>140</v>
      </c>
      <c r="E363" s="62" t="s">
        <v>80</v>
      </c>
      <c r="F363" s="81">
        <v>41964</v>
      </c>
      <c r="G363" s="46" t="s">
        <v>16</v>
      </c>
      <c r="H363" s="41">
        <v>174</v>
      </c>
      <c r="I363" s="124">
        <v>1</v>
      </c>
      <c r="J363" s="59">
        <v>14</v>
      </c>
      <c r="K363" s="84">
        <v>36</v>
      </c>
      <c r="L363" s="85">
        <v>6</v>
      </c>
      <c r="M363" s="97">
        <f>L363/I363</f>
        <v>6</v>
      </c>
      <c r="N363" s="98">
        <f>K363/L363</f>
        <v>6</v>
      </c>
      <c r="O363" s="63">
        <v>1229662.945</v>
      </c>
      <c r="P363" s="64">
        <v>132902</v>
      </c>
      <c r="Q363" s="96">
        <f t="shared" si="37"/>
        <v>9.252403613188665</v>
      </c>
    </row>
    <row r="364" spans="1:17" ht="11.25">
      <c r="A364" s="103">
        <v>359</v>
      </c>
      <c r="B364" s="163"/>
      <c r="C364" s="90" t="s">
        <v>111</v>
      </c>
      <c r="D364" s="18" t="s">
        <v>140</v>
      </c>
      <c r="E364" s="62" t="s">
        <v>111</v>
      </c>
      <c r="F364" s="81">
        <v>41999</v>
      </c>
      <c r="G364" s="46" t="s">
        <v>20</v>
      </c>
      <c r="H364" s="41">
        <v>132</v>
      </c>
      <c r="I364" s="124">
        <v>3</v>
      </c>
      <c r="J364" s="59">
        <v>3</v>
      </c>
      <c r="K364" s="84">
        <v>916.5</v>
      </c>
      <c r="L364" s="85">
        <v>131</v>
      </c>
      <c r="M364" s="125">
        <f>+L364/I364</f>
        <v>43.666666666666664</v>
      </c>
      <c r="N364" s="126">
        <f>+K364/L364</f>
        <v>6.9961832061068705</v>
      </c>
      <c r="O364" s="63">
        <v>442849</v>
      </c>
      <c r="P364" s="64">
        <v>42486</v>
      </c>
      <c r="Q364" s="96">
        <f t="shared" si="37"/>
        <v>10.423410064491833</v>
      </c>
    </row>
    <row r="365" spans="1:17" ht="11.25">
      <c r="A365" s="103">
        <v>360</v>
      </c>
      <c r="B365" s="163"/>
      <c r="C365" s="90" t="s">
        <v>111</v>
      </c>
      <c r="D365" s="18" t="s">
        <v>140</v>
      </c>
      <c r="E365" s="62" t="s">
        <v>111</v>
      </c>
      <c r="F365" s="81">
        <v>41999</v>
      </c>
      <c r="G365" s="46" t="s">
        <v>20</v>
      </c>
      <c r="H365" s="41">
        <v>132</v>
      </c>
      <c r="I365" s="124">
        <v>1</v>
      </c>
      <c r="J365" s="59">
        <v>4</v>
      </c>
      <c r="K365" s="84">
        <v>115</v>
      </c>
      <c r="L365" s="85">
        <v>12</v>
      </c>
      <c r="M365" s="97">
        <f>L365/I365</f>
        <v>12</v>
      </c>
      <c r="N365" s="98">
        <f>K365/L365</f>
        <v>9.583333333333334</v>
      </c>
      <c r="O365" s="63">
        <v>442964</v>
      </c>
      <c r="P365" s="64">
        <v>42498</v>
      </c>
      <c r="Q365" s="96">
        <f t="shared" si="37"/>
        <v>10.423172855193185</v>
      </c>
    </row>
    <row r="366" spans="1:17" ht="11.25">
      <c r="A366" s="103">
        <v>361</v>
      </c>
      <c r="B366" s="163"/>
      <c r="C366" s="90" t="s">
        <v>110</v>
      </c>
      <c r="D366" s="90"/>
      <c r="E366" s="62" t="s">
        <v>109</v>
      </c>
      <c r="F366" s="81">
        <v>41992</v>
      </c>
      <c r="G366" s="46" t="s">
        <v>16</v>
      </c>
      <c r="H366" s="41">
        <v>7</v>
      </c>
      <c r="I366" s="124">
        <v>5</v>
      </c>
      <c r="J366" s="59">
        <v>3</v>
      </c>
      <c r="K366" s="84">
        <v>1573</v>
      </c>
      <c r="L366" s="85">
        <v>112</v>
      </c>
      <c r="M366" s="125">
        <f>+L366/I366</f>
        <v>22.4</v>
      </c>
      <c r="N366" s="126">
        <f>+K366/L366</f>
        <v>14.044642857142858</v>
      </c>
      <c r="O366" s="63">
        <v>15602</v>
      </c>
      <c r="P366" s="64">
        <v>1119</v>
      </c>
      <c r="Q366" s="96">
        <f t="shared" si="37"/>
        <v>13.942806076854334</v>
      </c>
    </row>
    <row r="367" spans="1:17" ht="11.25">
      <c r="A367" s="103">
        <v>362</v>
      </c>
      <c r="B367" s="163"/>
      <c r="C367" s="90" t="s">
        <v>110</v>
      </c>
      <c r="D367" s="18"/>
      <c r="E367" s="62" t="s">
        <v>109</v>
      </c>
      <c r="F367" s="81">
        <v>41992</v>
      </c>
      <c r="G367" s="46" t="s">
        <v>16</v>
      </c>
      <c r="H367" s="41">
        <v>7</v>
      </c>
      <c r="I367" s="124">
        <v>2</v>
      </c>
      <c r="J367" s="59">
        <v>4</v>
      </c>
      <c r="K367" s="84">
        <v>684</v>
      </c>
      <c r="L367" s="85">
        <v>57</v>
      </c>
      <c r="M367" s="97">
        <f>L367/I367</f>
        <v>28.5</v>
      </c>
      <c r="N367" s="98">
        <f>K367/L367</f>
        <v>12</v>
      </c>
      <c r="O367" s="63">
        <v>17509.5</v>
      </c>
      <c r="P367" s="64">
        <v>1547</v>
      </c>
      <c r="Q367" s="96">
        <f t="shared" si="37"/>
        <v>11.31835811247576</v>
      </c>
    </row>
    <row r="368" spans="1:17" ht="11.25">
      <c r="A368" s="103">
        <v>363</v>
      </c>
      <c r="B368" s="163"/>
      <c r="C368" s="90" t="s">
        <v>110</v>
      </c>
      <c r="D368" s="18"/>
      <c r="E368" s="62" t="s">
        <v>109</v>
      </c>
      <c r="F368" s="81">
        <v>41992</v>
      </c>
      <c r="G368" s="46" t="s">
        <v>16</v>
      </c>
      <c r="H368" s="41">
        <v>7</v>
      </c>
      <c r="I368" s="124">
        <v>1</v>
      </c>
      <c r="J368" s="59">
        <v>5</v>
      </c>
      <c r="K368" s="86">
        <v>132</v>
      </c>
      <c r="L368" s="87">
        <v>40</v>
      </c>
      <c r="M368" s="97">
        <f>L368/I368</f>
        <v>40</v>
      </c>
      <c r="N368" s="98">
        <f>K368/L368</f>
        <v>3.3</v>
      </c>
      <c r="O368" s="54">
        <v>18111.56</v>
      </c>
      <c r="P368" s="55">
        <v>1618</v>
      </c>
      <c r="Q368" s="96">
        <f t="shared" si="37"/>
        <v>11.193794808405439</v>
      </c>
    </row>
    <row r="369" spans="1:17" ht="11.25">
      <c r="A369" s="103">
        <v>364</v>
      </c>
      <c r="B369" s="163"/>
      <c r="C369" s="90" t="s">
        <v>110</v>
      </c>
      <c r="D369" s="18"/>
      <c r="E369" s="62" t="s">
        <v>109</v>
      </c>
      <c r="F369" s="81">
        <v>41992</v>
      </c>
      <c r="G369" s="46" t="s">
        <v>16</v>
      </c>
      <c r="H369" s="41">
        <v>7</v>
      </c>
      <c r="I369" s="124">
        <v>1</v>
      </c>
      <c r="J369" s="59">
        <v>6</v>
      </c>
      <c r="K369" s="84">
        <v>111</v>
      </c>
      <c r="L369" s="85">
        <v>25</v>
      </c>
      <c r="M369" s="97">
        <f>L369/I369</f>
        <v>25</v>
      </c>
      <c r="N369" s="98">
        <f>K369/L369</f>
        <v>4.44</v>
      </c>
      <c r="O369" s="63">
        <v>18222.56</v>
      </c>
      <c r="P369" s="64">
        <v>1643</v>
      </c>
      <c r="Q369" s="96">
        <f t="shared" si="37"/>
        <v>11.091028606208157</v>
      </c>
    </row>
    <row r="370" spans="1:17" ht="11.25">
      <c r="A370" s="103">
        <v>365</v>
      </c>
      <c r="B370" s="163"/>
      <c r="C370" s="92" t="s">
        <v>57</v>
      </c>
      <c r="D370" s="18"/>
      <c r="E370" s="62" t="s">
        <v>58</v>
      </c>
      <c r="F370" s="81">
        <v>41915</v>
      </c>
      <c r="G370" s="46" t="s">
        <v>17</v>
      </c>
      <c r="H370" s="41">
        <v>52</v>
      </c>
      <c r="I370" s="124">
        <v>1</v>
      </c>
      <c r="J370" s="59">
        <v>15</v>
      </c>
      <c r="K370" s="84">
        <v>2376</v>
      </c>
      <c r="L370" s="85">
        <v>475</v>
      </c>
      <c r="M370" s="97">
        <f>L370/I370</f>
        <v>475</v>
      </c>
      <c r="N370" s="98">
        <f>K370/L370</f>
        <v>5.002105263157895</v>
      </c>
      <c r="O370" s="63">
        <v>1909727.97</v>
      </c>
      <c r="P370" s="64">
        <v>165675</v>
      </c>
      <c r="Q370" s="96">
        <f t="shared" si="37"/>
        <v>11.526953191489362</v>
      </c>
    </row>
    <row r="371" spans="1:17" ht="11.25">
      <c r="A371" s="103">
        <v>366</v>
      </c>
      <c r="B371" s="163"/>
      <c r="C371" s="92" t="s">
        <v>57</v>
      </c>
      <c r="D371" s="92"/>
      <c r="E371" s="62" t="s">
        <v>58</v>
      </c>
      <c r="F371" s="81">
        <v>41915</v>
      </c>
      <c r="G371" s="46" t="s">
        <v>17</v>
      </c>
      <c r="H371" s="41">
        <v>52</v>
      </c>
      <c r="I371" s="124">
        <v>2</v>
      </c>
      <c r="J371" s="59">
        <v>13</v>
      </c>
      <c r="K371" s="84">
        <v>592</v>
      </c>
      <c r="L371" s="85">
        <v>75</v>
      </c>
      <c r="M371" s="125">
        <f>+L371/I371</f>
        <v>37.5</v>
      </c>
      <c r="N371" s="126">
        <f>+K371/L371</f>
        <v>7.8933333333333335</v>
      </c>
      <c r="O371" s="63">
        <v>1907351.97</v>
      </c>
      <c r="P371" s="64">
        <v>165200</v>
      </c>
      <c r="Q371" s="96">
        <f t="shared" si="37"/>
        <v>11.545714104116223</v>
      </c>
    </row>
    <row r="372" spans="1:17" ht="11.25">
      <c r="A372" s="103">
        <v>367</v>
      </c>
      <c r="B372" s="163"/>
      <c r="C372" s="92" t="s">
        <v>57</v>
      </c>
      <c r="D372" s="18"/>
      <c r="E372" s="62" t="s">
        <v>58</v>
      </c>
      <c r="F372" s="81">
        <v>41915</v>
      </c>
      <c r="G372" s="46" t="s">
        <v>17</v>
      </c>
      <c r="H372" s="41">
        <v>52</v>
      </c>
      <c r="I372" s="124">
        <v>1</v>
      </c>
      <c r="J372" s="59">
        <v>15</v>
      </c>
      <c r="K372" s="84">
        <v>0</v>
      </c>
      <c r="L372" s="85">
        <v>0</v>
      </c>
      <c r="M372" s="97">
        <f>L372/I372</f>
        <v>0</v>
      </c>
      <c r="N372" s="98"/>
      <c r="O372" s="63">
        <v>1909727.97</v>
      </c>
      <c r="P372" s="64">
        <v>165675</v>
      </c>
      <c r="Q372" s="96">
        <f t="shared" si="37"/>
        <v>11.526953191489362</v>
      </c>
    </row>
    <row r="373" spans="1:17" ht="11.25">
      <c r="A373" s="103">
        <v>368</v>
      </c>
      <c r="B373" s="163"/>
      <c r="C373" s="90" t="s">
        <v>98</v>
      </c>
      <c r="D373" s="18" t="s">
        <v>140</v>
      </c>
      <c r="E373" s="62" t="s">
        <v>98</v>
      </c>
      <c r="F373" s="81">
        <v>41985</v>
      </c>
      <c r="G373" s="46" t="s">
        <v>6</v>
      </c>
      <c r="H373" s="41">
        <v>90</v>
      </c>
      <c r="I373" s="124">
        <v>1</v>
      </c>
      <c r="J373" s="59">
        <v>4</v>
      </c>
      <c r="K373" s="84">
        <v>1850</v>
      </c>
      <c r="L373" s="85">
        <v>260</v>
      </c>
      <c r="M373" s="97">
        <f>L373/I373</f>
        <v>260</v>
      </c>
      <c r="N373" s="98">
        <f>K373/L373</f>
        <v>7.115384615384615</v>
      </c>
      <c r="O373" s="66">
        <v>622031</v>
      </c>
      <c r="P373" s="67">
        <v>58993</v>
      </c>
      <c r="Q373" s="96">
        <f t="shared" si="37"/>
        <v>10.544149305849846</v>
      </c>
    </row>
    <row r="374" spans="1:17" ht="11.25">
      <c r="A374" s="103">
        <v>369</v>
      </c>
      <c r="B374" s="163"/>
      <c r="C374" s="90" t="s">
        <v>98</v>
      </c>
      <c r="D374" s="18" t="s">
        <v>140</v>
      </c>
      <c r="E374" s="62" t="s">
        <v>98</v>
      </c>
      <c r="F374" s="81">
        <v>41985</v>
      </c>
      <c r="G374" s="46" t="s">
        <v>6</v>
      </c>
      <c r="H374" s="41">
        <v>90</v>
      </c>
      <c r="I374" s="124">
        <v>3</v>
      </c>
      <c r="J374" s="59">
        <v>4</v>
      </c>
      <c r="K374" s="84">
        <v>1601</v>
      </c>
      <c r="L374" s="85">
        <v>208</v>
      </c>
      <c r="M374" s="125">
        <f>+L374/I374</f>
        <v>69.33333333333333</v>
      </c>
      <c r="N374" s="126">
        <f>+K374/L374</f>
        <v>7.697115384615385</v>
      </c>
      <c r="O374" s="66">
        <v>620181</v>
      </c>
      <c r="P374" s="67">
        <v>58733</v>
      </c>
      <c r="Q374" s="96">
        <f t="shared" si="37"/>
        <v>10.559327805492654</v>
      </c>
    </row>
    <row r="375" spans="1:17" ht="11.25">
      <c r="A375" s="103">
        <v>370</v>
      </c>
      <c r="B375" s="163"/>
      <c r="C375" s="90" t="s">
        <v>21</v>
      </c>
      <c r="D375" s="18" t="s">
        <v>140</v>
      </c>
      <c r="E375" s="62" t="s">
        <v>21</v>
      </c>
      <c r="F375" s="81">
        <v>41614</v>
      </c>
      <c r="G375" s="46" t="s">
        <v>16</v>
      </c>
      <c r="H375" s="41">
        <v>12</v>
      </c>
      <c r="I375" s="124">
        <v>1</v>
      </c>
      <c r="J375" s="59">
        <v>28</v>
      </c>
      <c r="K375" s="84">
        <v>1188</v>
      </c>
      <c r="L375" s="85">
        <v>238</v>
      </c>
      <c r="M375" s="125">
        <f>+L375/I375</f>
        <v>238</v>
      </c>
      <c r="N375" s="126">
        <f>+K375/L375</f>
        <v>4.991596638655462</v>
      </c>
      <c r="O375" s="63">
        <v>180185.97000000003</v>
      </c>
      <c r="P375" s="64">
        <v>22062</v>
      </c>
      <c r="Q375" s="96">
        <f t="shared" si="37"/>
        <v>8.167254555344032</v>
      </c>
    </row>
    <row r="376" spans="1:17" ht="11.25">
      <c r="A376" s="103">
        <v>371</v>
      </c>
      <c r="B376" s="163"/>
      <c r="C376" s="91" t="s">
        <v>114</v>
      </c>
      <c r="D376" s="18" t="s">
        <v>140</v>
      </c>
      <c r="E376" s="45" t="s">
        <v>114</v>
      </c>
      <c r="F376" s="82">
        <v>41999</v>
      </c>
      <c r="G376" s="46" t="s">
        <v>7</v>
      </c>
      <c r="H376" s="128">
        <v>147</v>
      </c>
      <c r="I376" s="41">
        <v>159</v>
      </c>
      <c r="J376" s="59">
        <v>2</v>
      </c>
      <c r="K376" s="86">
        <v>2316673</v>
      </c>
      <c r="L376" s="87">
        <v>213777</v>
      </c>
      <c r="M376" s="125">
        <f>+L376/I376</f>
        <v>1344.5094339622642</v>
      </c>
      <c r="N376" s="126">
        <f>+K376/L376</f>
        <v>10.836867389850172</v>
      </c>
      <c r="O376" s="54">
        <v>4879572</v>
      </c>
      <c r="P376" s="55">
        <v>450332</v>
      </c>
      <c r="Q376" s="96">
        <f t="shared" si="37"/>
        <v>10.835499142854605</v>
      </c>
    </row>
    <row r="377" spans="1:17" ht="11.25">
      <c r="A377" s="103">
        <v>372</v>
      </c>
      <c r="B377" s="163"/>
      <c r="C377" s="91" t="s">
        <v>114</v>
      </c>
      <c r="D377" s="18" t="s">
        <v>140</v>
      </c>
      <c r="E377" s="45" t="s">
        <v>114</v>
      </c>
      <c r="F377" s="82">
        <v>41999</v>
      </c>
      <c r="G377" s="46" t="s">
        <v>7</v>
      </c>
      <c r="H377" s="128">
        <v>147</v>
      </c>
      <c r="I377" s="41">
        <v>174</v>
      </c>
      <c r="J377" s="59">
        <v>3</v>
      </c>
      <c r="K377" s="86">
        <v>1721331</v>
      </c>
      <c r="L377" s="87">
        <v>161516</v>
      </c>
      <c r="M377" s="97">
        <f>L377/I377</f>
        <v>928.2528735632184</v>
      </c>
      <c r="N377" s="98">
        <f>K377/L377</f>
        <v>10.657340449243419</v>
      </c>
      <c r="O377" s="54">
        <v>6600903</v>
      </c>
      <c r="P377" s="55">
        <v>611848</v>
      </c>
      <c r="Q377" s="96">
        <f t="shared" si="37"/>
        <v>10.788468704645599</v>
      </c>
    </row>
    <row r="378" spans="1:17" ht="11.25">
      <c r="A378" s="103">
        <v>373</v>
      </c>
      <c r="B378" s="163"/>
      <c r="C378" s="91" t="s">
        <v>114</v>
      </c>
      <c r="D378" s="18" t="s">
        <v>140</v>
      </c>
      <c r="E378" s="45" t="s">
        <v>114</v>
      </c>
      <c r="F378" s="82">
        <v>41999</v>
      </c>
      <c r="G378" s="46" t="s">
        <v>7</v>
      </c>
      <c r="H378" s="128">
        <v>147</v>
      </c>
      <c r="I378" s="41">
        <v>157</v>
      </c>
      <c r="J378" s="59">
        <v>4</v>
      </c>
      <c r="K378" s="86">
        <v>1208250</v>
      </c>
      <c r="L378" s="87">
        <v>118578</v>
      </c>
      <c r="M378" s="97">
        <f>L378/I378</f>
        <v>755.2738853503184</v>
      </c>
      <c r="N378" s="98">
        <f>K378/L378</f>
        <v>10.189495521934928</v>
      </c>
      <c r="O378" s="54">
        <v>7809153</v>
      </c>
      <c r="P378" s="55">
        <v>730426</v>
      </c>
      <c r="Q378" s="96">
        <f t="shared" si="37"/>
        <v>10.691230870752136</v>
      </c>
    </row>
    <row r="379" spans="1:17" ht="11.25">
      <c r="A379" s="103">
        <v>374</v>
      </c>
      <c r="B379" s="163"/>
      <c r="C379" s="91" t="s">
        <v>114</v>
      </c>
      <c r="D379" s="18" t="s">
        <v>140</v>
      </c>
      <c r="E379" s="45" t="s">
        <v>114</v>
      </c>
      <c r="F379" s="82">
        <v>41999</v>
      </c>
      <c r="G379" s="46" t="s">
        <v>7</v>
      </c>
      <c r="H379" s="128">
        <v>147</v>
      </c>
      <c r="I379" s="41">
        <v>122</v>
      </c>
      <c r="J379" s="59">
        <v>5</v>
      </c>
      <c r="K379" s="86">
        <v>870977</v>
      </c>
      <c r="L379" s="87">
        <v>86977</v>
      </c>
      <c r="M379" s="97">
        <f>L379/I379</f>
        <v>712.9262295081967</v>
      </c>
      <c r="N379" s="98">
        <f>K379/L379</f>
        <v>10.013877231911884</v>
      </c>
      <c r="O379" s="54">
        <v>8680130</v>
      </c>
      <c r="P379" s="55">
        <v>817403</v>
      </c>
      <c r="Q379" s="96">
        <f t="shared" si="37"/>
        <v>10.619156034416315</v>
      </c>
    </row>
    <row r="380" spans="1:17" ht="11.25">
      <c r="A380" s="103">
        <v>375</v>
      </c>
      <c r="B380" s="163"/>
      <c r="C380" s="91" t="s">
        <v>114</v>
      </c>
      <c r="D380" s="18" t="s">
        <v>140</v>
      </c>
      <c r="E380" s="45" t="s">
        <v>114</v>
      </c>
      <c r="F380" s="82">
        <v>41999</v>
      </c>
      <c r="G380" s="46" t="s">
        <v>7</v>
      </c>
      <c r="H380" s="128">
        <v>147</v>
      </c>
      <c r="I380" s="41">
        <v>75</v>
      </c>
      <c r="J380" s="59">
        <v>6</v>
      </c>
      <c r="K380" s="86">
        <v>359313</v>
      </c>
      <c r="L380" s="87">
        <v>35790</v>
      </c>
      <c r="M380" s="97">
        <f>L380/I380</f>
        <v>477.2</v>
      </c>
      <c r="N380" s="98">
        <f>K380/L380</f>
        <v>10.039480301760268</v>
      </c>
      <c r="O380" s="54">
        <v>9039443</v>
      </c>
      <c r="P380" s="55">
        <v>853193</v>
      </c>
      <c r="Q380" s="96">
        <f t="shared" si="37"/>
        <v>10.5948396201094</v>
      </c>
    </row>
    <row r="381" spans="1:17" ht="11.25">
      <c r="A381" s="103">
        <v>376</v>
      </c>
      <c r="B381" s="163"/>
      <c r="C381" s="91" t="s">
        <v>114</v>
      </c>
      <c r="D381" s="18" t="s">
        <v>140</v>
      </c>
      <c r="E381" s="45" t="s">
        <v>114</v>
      </c>
      <c r="F381" s="82">
        <v>41999</v>
      </c>
      <c r="G381" s="46" t="s">
        <v>7</v>
      </c>
      <c r="H381" s="128">
        <v>147</v>
      </c>
      <c r="I381" s="41">
        <v>21</v>
      </c>
      <c r="J381" s="59">
        <v>7</v>
      </c>
      <c r="K381" s="86">
        <v>85612</v>
      </c>
      <c r="L381" s="87">
        <v>8354</v>
      </c>
      <c r="M381" s="97">
        <f>L381/I381</f>
        <v>397.8095238095238</v>
      </c>
      <c r="N381" s="98">
        <f>K381/L381</f>
        <v>10.248024898252334</v>
      </c>
      <c r="O381" s="54">
        <v>9125055</v>
      </c>
      <c r="P381" s="55">
        <v>861547</v>
      </c>
      <c r="Q381" s="96">
        <f t="shared" si="37"/>
        <v>10.591476727328864</v>
      </c>
    </row>
    <row r="382" spans="1:17" ht="11.25">
      <c r="A382" s="103">
        <v>377</v>
      </c>
      <c r="B382" s="163"/>
      <c r="C382" s="91" t="s">
        <v>114</v>
      </c>
      <c r="D382" s="18" t="s">
        <v>140</v>
      </c>
      <c r="E382" s="45" t="s">
        <v>114</v>
      </c>
      <c r="F382" s="82">
        <v>41999</v>
      </c>
      <c r="G382" s="46" t="s">
        <v>7</v>
      </c>
      <c r="H382" s="128">
        <v>147</v>
      </c>
      <c r="I382" s="41">
        <v>1</v>
      </c>
      <c r="J382" s="59">
        <v>8</v>
      </c>
      <c r="K382" s="86">
        <v>5641</v>
      </c>
      <c r="L382" s="87">
        <v>469</v>
      </c>
      <c r="M382" s="97">
        <v>469</v>
      </c>
      <c r="N382" s="98">
        <v>12.02771855010661</v>
      </c>
      <c r="O382" s="63">
        <v>9130696</v>
      </c>
      <c r="P382" s="64">
        <v>862016</v>
      </c>
      <c r="Q382" s="96">
        <f t="shared" si="37"/>
        <v>10.592258148340633</v>
      </c>
    </row>
    <row r="383" spans="1:17" ht="11.25">
      <c r="A383" s="103">
        <v>378</v>
      </c>
      <c r="B383" s="163"/>
      <c r="C383" s="91" t="s">
        <v>114</v>
      </c>
      <c r="D383" s="18" t="s">
        <v>140</v>
      </c>
      <c r="E383" s="45" t="s">
        <v>114</v>
      </c>
      <c r="F383" s="82">
        <v>41999</v>
      </c>
      <c r="G383" s="46" t="s">
        <v>7</v>
      </c>
      <c r="H383" s="128">
        <v>147</v>
      </c>
      <c r="I383" s="41">
        <v>1</v>
      </c>
      <c r="J383" s="59">
        <v>10</v>
      </c>
      <c r="K383" s="86">
        <v>3780</v>
      </c>
      <c r="L383" s="87">
        <v>382</v>
      </c>
      <c r="M383" s="97">
        <f>L383/I383</f>
        <v>382</v>
      </c>
      <c r="N383" s="98">
        <f>K383/L383</f>
        <v>9.895287958115183</v>
      </c>
      <c r="O383" s="54">
        <v>9137047</v>
      </c>
      <c r="P383" s="55">
        <v>862751</v>
      </c>
      <c r="Q383" s="96">
        <f t="shared" si="37"/>
        <v>10.590595664334206</v>
      </c>
    </row>
    <row r="384" spans="1:17" ht="11.25">
      <c r="A384" s="103">
        <v>379</v>
      </c>
      <c r="B384" s="163"/>
      <c r="C384" s="91" t="s">
        <v>114</v>
      </c>
      <c r="D384" s="18" t="s">
        <v>140</v>
      </c>
      <c r="E384" s="45" t="s">
        <v>114</v>
      </c>
      <c r="F384" s="82">
        <v>41999</v>
      </c>
      <c r="G384" s="46" t="s">
        <v>7</v>
      </c>
      <c r="H384" s="128">
        <v>147</v>
      </c>
      <c r="I384" s="41">
        <v>1</v>
      </c>
      <c r="J384" s="59">
        <v>9</v>
      </c>
      <c r="K384" s="86">
        <v>2571</v>
      </c>
      <c r="L384" s="87">
        <v>353</v>
      </c>
      <c r="M384" s="97">
        <f>L384/I384</f>
        <v>353</v>
      </c>
      <c r="N384" s="98">
        <f>K384/L384</f>
        <v>7.28328611898017</v>
      </c>
      <c r="O384" s="54">
        <v>9133267</v>
      </c>
      <c r="P384" s="55">
        <v>862369</v>
      </c>
      <c r="Q384" s="96">
        <f t="shared" si="37"/>
        <v>10.590903661889516</v>
      </c>
    </row>
    <row r="385" spans="1:17" ht="11.25">
      <c r="A385" s="103">
        <v>380</v>
      </c>
      <c r="B385" s="163"/>
      <c r="C385" s="90" t="s">
        <v>231</v>
      </c>
      <c r="D385" s="18"/>
      <c r="E385" s="62" t="s">
        <v>231</v>
      </c>
      <c r="F385" s="81">
        <v>41299</v>
      </c>
      <c r="G385" s="46" t="s">
        <v>20</v>
      </c>
      <c r="H385" s="41">
        <v>42</v>
      </c>
      <c r="I385" s="124">
        <v>1</v>
      </c>
      <c r="J385" s="59">
        <v>32</v>
      </c>
      <c r="K385" s="84">
        <v>1186</v>
      </c>
      <c r="L385" s="168">
        <v>237</v>
      </c>
      <c r="M385" s="97">
        <f>L385/I385</f>
        <v>237</v>
      </c>
      <c r="N385" s="98">
        <f>K385/L385</f>
        <v>5.0042194092827</v>
      </c>
      <c r="O385" s="169">
        <v>291765.27</v>
      </c>
      <c r="P385" s="170">
        <v>31183</v>
      </c>
      <c r="Q385" s="96">
        <f t="shared" si="37"/>
        <v>9.356549081230158</v>
      </c>
    </row>
    <row r="386" spans="1:17" ht="11.25">
      <c r="A386" s="103">
        <v>381</v>
      </c>
      <c r="B386" s="163"/>
      <c r="C386" s="90" t="s">
        <v>231</v>
      </c>
      <c r="D386" s="18"/>
      <c r="E386" s="62" t="s">
        <v>231</v>
      </c>
      <c r="F386" s="81">
        <v>41299</v>
      </c>
      <c r="G386" s="46" t="s">
        <v>20</v>
      </c>
      <c r="H386" s="41">
        <v>42</v>
      </c>
      <c r="I386" s="124">
        <v>2</v>
      </c>
      <c r="J386" s="59">
        <v>31</v>
      </c>
      <c r="K386" s="84">
        <v>593</v>
      </c>
      <c r="L386" s="168">
        <v>119</v>
      </c>
      <c r="M386" s="97">
        <f>L386/I386</f>
        <v>59.5</v>
      </c>
      <c r="N386" s="98">
        <f>K386/L386</f>
        <v>4.983193277310924</v>
      </c>
      <c r="O386" s="169">
        <v>290579.27</v>
      </c>
      <c r="P386" s="170">
        <v>30946</v>
      </c>
      <c r="Q386" s="96">
        <f t="shared" si="37"/>
        <v>9.389881406320688</v>
      </c>
    </row>
  </sheetData>
  <sheetProtection/>
  <mergeCells count="5">
    <mergeCell ref="B1:E1"/>
    <mergeCell ref="B2:E2"/>
    <mergeCell ref="B3:E3"/>
    <mergeCell ref="K3:N3"/>
    <mergeCell ref="O3:Q3"/>
  </mergeCells>
  <hyperlinks>
    <hyperlink ref="B2" r:id="rId1" display="http://www.antraktsinema.com"/>
  </hyperlinks>
  <printOptions/>
  <pageMargins left="0.7" right="0.7" top="0.75" bottom="0.75" header="0.3" footer="0.3"/>
  <pageSetup horizontalDpi="600" verticalDpi="600" orientation="portrait" paperSize="9" r:id="rId3"/>
  <ignoredErrors>
    <ignoredError sqref="M7:N386" formula="1"/>
  </ignoredErrors>
  <drawing r:id="rId2"/>
</worksheet>
</file>

<file path=xl/worksheets/sheet4.xml><?xml version="1.0" encoding="utf-8"?>
<worksheet xmlns="http://schemas.openxmlformats.org/spreadsheetml/2006/main" xmlns:r="http://schemas.openxmlformats.org/officeDocument/2006/relationships">
  <dimension ref="A1:M138"/>
  <sheetViews>
    <sheetView zoomScalePageLayoutView="0" workbookViewId="0" topLeftCell="A1">
      <selection activeCell="A4" sqref="A4"/>
    </sheetView>
  </sheetViews>
  <sheetFormatPr defaultColWidth="2.57421875" defaultRowHeight="12.75"/>
  <cols>
    <col min="1" max="1" width="3.57421875" style="17" bestFit="1" customWidth="1"/>
    <col min="2" max="2" width="3.28125" style="17" bestFit="1" customWidth="1"/>
    <col min="3" max="3" width="31.28125" style="17" bestFit="1" customWidth="1"/>
    <col min="4" max="4" width="2.421875" style="17" bestFit="1" customWidth="1"/>
    <col min="5" max="5" width="29.00390625" style="17" bestFit="1" customWidth="1"/>
    <col min="6" max="6" width="8.7109375" style="17" bestFit="1" customWidth="1"/>
    <col min="7" max="7" width="13.8515625" style="17" bestFit="1" customWidth="1"/>
    <col min="8" max="8" width="4.7109375" style="17" bestFit="1" customWidth="1"/>
    <col min="9" max="9" width="4.57421875" style="17" bestFit="1" customWidth="1"/>
    <col min="10" max="10" width="4.421875" style="17" bestFit="1" customWidth="1"/>
    <col min="11" max="11" width="9.00390625" style="165" bestFit="1" customWidth="1"/>
    <col min="12" max="12" width="6.57421875" style="165" bestFit="1" customWidth="1"/>
    <col min="13" max="13" width="4.140625" style="17" bestFit="1" customWidth="1"/>
    <col min="14" max="16384" width="2.57421875" style="17" customWidth="1"/>
  </cols>
  <sheetData>
    <row r="1" spans="1:13" ht="12.75">
      <c r="A1" s="20"/>
      <c r="B1" s="252" t="s">
        <v>141</v>
      </c>
      <c r="C1" s="252"/>
      <c r="D1" s="252"/>
      <c r="E1" s="252"/>
      <c r="F1" s="105"/>
      <c r="G1" s="105"/>
      <c r="H1" s="105"/>
      <c r="I1" s="105"/>
      <c r="J1" s="105"/>
      <c r="K1" s="105"/>
      <c r="L1" s="105"/>
      <c r="M1" s="105"/>
    </row>
    <row r="2" spans="1:13" ht="12.75">
      <c r="A2" s="20"/>
      <c r="B2" s="253" t="s">
        <v>9</v>
      </c>
      <c r="C2" s="254"/>
      <c r="D2" s="254"/>
      <c r="E2" s="254"/>
      <c r="F2" s="107"/>
      <c r="G2" s="107"/>
      <c r="H2" s="162"/>
      <c r="I2" s="107"/>
      <c r="J2" s="107"/>
      <c r="K2" s="164"/>
      <c r="L2" s="164"/>
      <c r="M2" s="108"/>
    </row>
    <row r="3" spans="1:13" ht="12">
      <c r="A3" s="100"/>
      <c r="B3" s="255" t="s">
        <v>191</v>
      </c>
      <c r="C3" s="255"/>
      <c r="D3" s="255"/>
      <c r="E3" s="255"/>
      <c r="F3" s="109"/>
      <c r="G3" s="109"/>
      <c r="H3" s="110"/>
      <c r="I3" s="110"/>
      <c r="J3" s="110"/>
      <c r="K3" s="249" t="s">
        <v>150</v>
      </c>
      <c r="L3" s="250"/>
      <c r="M3" s="251"/>
    </row>
    <row r="4" spans="1:13" ht="36">
      <c r="A4" s="101"/>
      <c r="B4" s="138"/>
      <c r="C4" s="34" t="s">
        <v>152</v>
      </c>
      <c r="D4" s="34"/>
      <c r="E4" s="34" t="s">
        <v>164</v>
      </c>
      <c r="F4" s="139" t="s">
        <v>165</v>
      </c>
      <c r="G4" s="36" t="s">
        <v>166</v>
      </c>
      <c r="H4" s="36" t="s">
        <v>167</v>
      </c>
      <c r="I4" s="140" t="s">
        <v>188</v>
      </c>
      <c r="J4" s="140" t="s">
        <v>174</v>
      </c>
      <c r="K4" s="35" t="s">
        <v>175</v>
      </c>
      <c r="L4" s="37" t="s">
        <v>176</v>
      </c>
      <c r="M4" s="37" t="s">
        <v>178</v>
      </c>
    </row>
    <row r="5" spans="1:13" ht="9">
      <c r="A5" s="102"/>
      <c r="B5" s="116"/>
      <c r="C5" s="117"/>
      <c r="D5" s="117"/>
      <c r="E5" s="118"/>
      <c r="F5" s="119"/>
      <c r="G5" s="120"/>
      <c r="H5" s="121"/>
      <c r="I5" s="121"/>
      <c r="J5" s="121"/>
      <c r="K5" s="122"/>
      <c r="L5" s="123"/>
      <c r="M5" s="122"/>
    </row>
    <row r="6" spans="1:13" ht="11.25">
      <c r="A6" s="103">
        <v>1</v>
      </c>
      <c r="B6" s="175"/>
      <c r="C6" s="176" t="s">
        <v>133</v>
      </c>
      <c r="D6" s="179" t="s">
        <v>140</v>
      </c>
      <c r="E6" s="180" t="s">
        <v>133</v>
      </c>
      <c r="F6" s="181">
        <v>42034</v>
      </c>
      <c r="G6" s="182" t="s">
        <v>6</v>
      </c>
      <c r="H6" s="183">
        <v>216</v>
      </c>
      <c r="I6" s="184">
        <v>1</v>
      </c>
      <c r="J6" s="185">
        <v>13</v>
      </c>
      <c r="K6" s="198">
        <v>39382010</v>
      </c>
      <c r="L6" s="199">
        <v>3733597</v>
      </c>
      <c r="M6" s="209">
        <f aca="true" t="shared" si="0" ref="M6:M37">K6/L6</f>
        <v>10.548007725525814</v>
      </c>
    </row>
    <row r="7" spans="1:13" ht="11.25">
      <c r="A7" s="103">
        <v>2</v>
      </c>
      <c r="B7" s="175"/>
      <c r="C7" s="177" t="s">
        <v>429</v>
      </c>
      <c r="D7" s="190"/>
      <c r="E7" s="191" t="s">
        <v>430</v>
      </c>
      <c r="F7" s="192">
        <v>42097</v>
      </c>
      <c r="G7" s="182" t="s">
        <v>8</v>
      </c>
      <c r="H7" s="193">
        <v>311</v>
      </c>
      <c r="I7" s="183">
        <v>466</v>
      </c>
      <c r="J7" s="185">
        <v>4</v>
      </c>
      <c r="K7" s="186">
        <v>29857074</v>
      </c>
      <c r="L7" s="187">
        <v>2749637</v>
      </c>
      <c r="M7" s="209">
        <f t="shared" si="0"/>
        <v>10.858551146933213</v>
      </c>
    </row>
    <row r="8" spans="1:13" ht="11.25">
      <c r="A8" s="103">
        <v>3</v>
      </c>
      <c r="B8" s="175"/>
      <c r="C8" s="177" t="s">
        <v>412</v>
      </c>
      <c r="D8" s="179" t="s">
        <v>140</v>
      </c>
      <c r="E8" s="191" t="s">
        <v>412</v>
      </c>
      <c r="F8" s="192">
        <v>42083</v>
      </c>
      <c r="G8" s="182" t="s">
        <v>8</v>
      </c>
      <c r="H8" s="193">
        <v>291</v>
      </c>
      <c r="I8" s="183">
        <v>272</v>
      </c>
      <c r="J8" s="185">
        <v>6</v>
      </c>
      <c r="K8" s="186">
        <v>19506790</v>
      </c>
      <c r="L8" s="187">
        <v>1801238</v>
      </c>
      <c r="M8" s="209">
        <f t="shared" si="0"/>
        <v>10.829657158021316</v>
      </c>
    </row>
    <row r="9" spans="1:13" ht="11.25">
      <c r="A9" s="103">
        <v>4</v>
      </c>
      <c r="B9" s="175"/>
      <c r="C9" s="176" t="s">
        <v>193</v>
      </c>
      <c r="D9" s="208" t="s">
        <v>140</v>
      </c>
      <c r="E9" s="180" t="s">
        <v>193</v>
      </c>
      <c r="F9" s="181">
        <v>42013</v>
      </c>
      <c r="G9" s="182" t="s">
        <v>8</v>
      </c>
      <c r="H9" s="183">
        <v>180</v>
      </c>
      <c r="I9" s="184">
        <v>1</v>
      </c>
      <c r="J9" s="185">
        <v>10</v>
      </c>
      <c r="K9" s="194">
        <v>16883440</v>
      </c>
      <c r="L9" s="195">
        <v>1576979</v>
      </c>
      <c r="M9" s="203">
        <f t="shared" si="0"/>
        <v>10.706192029189989</v>
      </c>
    </row>
    <row r="10" spans="1:13" ht="11.25">
      <c r="A10" s="103">
        <v>5</v>
      </c>
      <c r="B10" s="175"/>
      <c r="C10" s="176" t="s">
        <v>295</v>
      </c>
      <c r="D10" s="179" t="s">
        <v>140</v>
      </c>
      <c r="E10" s="180" t="s">
        <v>295</v>
      </c>
      <c r="F10" s="181">
        <v>42027</v>
      </c>
      <c r="G10" s="182" t="s">
        <v>59</v>
      </c>
      <c r="H10" s="183">
        <v>314</v>
      </c>
      <c r="I10" s="184">
        <v>3</v>
      </c>
      <c r="J10" s="185">
        <v>14</v>
      </c>
      <c r="K10" s="186">
        <v>14516859.86</v>
      </c>
      <c r="L10" s="187">
        <v>1404463</v>
      </c>
      <c r="M10" s="209">
        <f t="shared" si="0"/>
        <v>10.336235173158709</v>
      </c>
    </row>
    <row r="11" spans="1:13" ht="11.25">
      <c r="A11" s="103">
        <v>6</v>
      </c>
      <c r="B11" s="175"/>
      <c r="C11" s="176" t="s">
        <v>396</v>
      </c>
      <c r="D11" s="179" t="s">
        <v>140</v>
      </c>
      <c r="E11" s="180" t="s">
        <v>396</v>
      </c>
      <c r="F11" s="181">
        <v>42076</v>
      </c>
      <c r="G11" s="182" t="s">
        <v>59</v>
      </c>
      <c r="H11" s="183">
        <v>302</v>
      </c>
      <c r="I11" s="184">
        <v>53</v>
      </c>
      <c r="J11" s="185">
        <v>7</v>
      </c>
      <c r="K11" s="186">
        <v>13052434.9</v>
      </c>
      <c r="L11" s="187">
        <v>1681838</v>
      </c>
      <c r="M11" s="209">
        <f t="shared" si="0"/>
        <v>7.760815786062629</v>
      </c>
    </row>
    <row r="12" spans="1:13" ht="11.25">
      <c r="A12" s="103">
        <v>7</v>
      </c>
      <c r="B12" s="175"/>
      <c r="C12" s="176" t="s">
        <v>339</v>
      </c>
      <c r="D12" s="200"/>
      <c r="E12" s="180" t="s">
        <v>338</v>
      </c>
      <c r="F12" s="181">
        <v>42048</v>
      </c>
      <c r="G12" s="182" t="s">
        <v>8</v>
      </c>
      <c r="H12" s="183">
        <v>115</v>
      </c>
      <c r="I12" s="184">
        <v>1</v>
      </c>
      <c r="J12" s="185">
        <v>7</v>
      </c>
      <c r="K12" s="186">
        <v>10462201</v>
      </c>
      <c r="L12" s="187">
        <v>875585</v>
      </c>
      <c r="M12" s="203">
        <f t="shared" si="0"/>
        <v>11.948812508208798</v>
      </c>
    </row>
    <row r="13" spans="1:13" ht="11.25">
      <c r="A13" s="103">
        <v>8</v>
      </c>
      <c r="B13" s="175"/>
      <c r="C13" s="176" t="s">
        <v>308</v>
      </c>
      <c r="D13" s="179" t="s">
        <v>140</v>
      </c>
      <c r="E13" s="180" t="s">
        <v>308</v>
      </c>
      <c r="F13" s="181">
        <v>42034</v>
      </c>
      <c r="G13" s="182" t="s">
        <v>59</v>
      </c>
      <c r="H13" s="183">
        <v>248</v>
      </c>
      <c r="I13" s="184">
        <v>2</v>
      </c>
      <c r="J13" s="185">
        <v>13</v>
      </c>
      <c r="K13" s="186">
        <v>10383176.95</v>
      </c>
      <c r="L13" s="187">
        <v>1014090</v>
      </c>
      <c r="M13" s="209">
        <f t="shared" si="0"/>
        <v>10.238910698261495</v>
      </c>
    </row>
    <row r="14" spans="1:13" ht="11.25">
      <c r="A14" s="103">
        <v>9</v>
      </c>
      <c r="B14" s="175"/>
      <c r="C14" s="177" t="s">
        <v>321</v>
      </c>
      <c r="D14" s="179" t="s">
        <v>140</v>
      </c>
      <c r="E14" s="191" t="s">
        <v>321</v>
      </c>
      <c r="F14" s="192">
        <v>42041</v>
      </c>
      <c r="G14" s="182" t="s">
        <v>7</v>
      </c>
      <c r="H14" s="193">
        <v>120</v>
      </c>
      <c r="I14" s="183">
        <v>1</v>
      </c>
      <c r="J14" s="185">
        <v>11</v>
      </c>
      <c r="K14" s="186">
        <v>9186465</v>
      </c>
      <c r="L14" s="187">
        <v>911833</v>
      </c>
      <c r="M14" s="209">
        <f t="shared" si="0"/>
        <v>10.074723112675239</v>
      </c>
    </row>
    <row r="15" spans="1:13" ht="11.25">
      <c r="A15" s="103">
        <v>10</v>
      </c>
      <c r="B15" s="175"/>
      <c r="C15" s="176" t="s">
        <v>210</v>
      </c>
      <c r="D15" s="179"/>
      <c r="E15" s="180" t="s">
        <v>211</v>
      </c>
      <c r="F15" s="181">
        <v>42020</v>
      </c>
      <c r="G15" s="182" t="s">
        <v>8</v>
      </c>
      <c r="H15" s="183">
        <v>110</v>
      </c>
      <c r="I15" s="184">
        <v>1</v>
      </c>
      <c r="J15" s="184">
        <v>1</v>
      </c>
      <c r="K15" s="194">
        <v>7521144</v>
      </c>
      <c r="L15" s="195">
        <v>610651</v>
      </c>
      <c r="M15" s="203">
        <f t="shared" si="0"/>
        <v>12.316599825432203</v>
      </c>
    </row>
    <row r="16" spans="1:13" ht="11.25">
      <c r="A16" s="103">
        <v>11</v>
      </c>
      <c r="B16" s="175"/>
      <c r="C16" s="176" t="s">
        <v>401</v>
      </c>
      <c r="D16" s="179" t="s">
        <v>140</v>
      </c>
      <c r="E16" s="180" t="s">
        <v>401</v>
      </c>
      <c r="F16" s="181">
        <v>42081</v>
      </c>
      <c r="G16" s="182" t="s">
        <v>6</v>
      </c>
      <c r="H16" s="183">
        <v>296</v>
      </c>
      <c r="I16" s="184">
        <v>27</v>
      </c>
      <c r="J16" s="185">
        <v>6</v>
      </c>
      <c r="K16" s="198">
        <v>6505564</v>
      </c>
      <c r="L16" s="199">
        <v>808530</v>
      </c>
      <c r="M16" s="209">
        <f t="shared" si="0"/>
        <v>8.04616278925952</v>
      </c>
    </row>
    <row r="17" spans="1:13" ht="11.25">
      <c r="A17" s="103">
        <v>12</v>
      </c>
      <c r="B17" s="175"/>
      <c r="C17" s="176" t="s">
        <v>361</v>
      </c>
      <c r="D17" s="179" t="s">
        <v>140</v>
      </c>
      <c r="E17" s="180" t="s">
        <v>361</v>
      </c>
      <c r="F17" s="181">
        <v>42062</v>
      </c>
      <c r="G17" s="182" t="s">
        <v>6</v>
      </c>
      <c r="H17" s="183">
        <v>250</v>
      </c>
      <c r="I17" s="184">
        <v>2</v>
      </c>
      <c r="J17" s="185">
        <v>10</v>
      </c>
      <c r="K17" s="198">
        <v>6033873</v>
      </c>
      <c r="L17" s="199">
        <v>582692</v>
      </c>
      <c r="M17" s="209">
        <f t="shared" si="0"/>
        <v>10.355167052233426</v>
      </c>
    </row>
    <row r="18" spans="1:13" ht="11.25">
      <c r="A18" s="103">
        <v>13</v>
      </c>
      <c r="B18" s="175"/>
      <c r="C18" s="176" t="s">
        <v>400</v>
      </c>
      <c r="D18" s="179" t="s">
        <v>140</v>
      </c>
      <c r="E18" s="180" t="s">
        <v>400</v>
      </c>
      <c r="F18" s="181">
        <v>42076</v>
      </c>
      <c r="G18" s="182" t="s">
        <v>26</v>
      </c>
      <c r="H18" s="183">
        <v>266</v>
      </c>
      <c r="I18" s="184">
        <v>5</v>
      </c>
      <c r="J18" s="185">
        <v>6</v>
      </c>
      <c r="K18" s="186">
        <v>5361585.19</v>
      </c>
      <c r="L18" s="187">
        <v>502607</v>
      </c>
      <c r="M18" s="209">
        <f t="shared" si="0"/>
        <v>10.667549775470697</v>
      </c>
    </row>
    <row r="19" spans="1:13" ht="11.25">
      <c r="A19" s="103">
        <v>14</v>
      </c>
      <c r="B19" s="175"/>
      <c r="C19" s="177" t="s">
        <v>347</v>
      </c>
      <c r="D19" s="179" t="s">
        <v>140</v>
      </c>
      <c r="E19" s="191" t="s">
        <v>347</v>
      </c>
      <c r="F19" s="192">
        <v>42055</v>
      </c>
      <c r="G19" s="182" t="s">
        <v>32</v>
      </c>
      <c r="H19" s="193">
        <v>258</v>
      </c>
      <c r="I19" s="183">
        <v>6</v>
      </c>
      <c r="J19" s="185">
        <v>10</v>
      </c>
      <c r="K19" s="186">
        <v>4955353.779999999</v>
      </c>
      <c r="L19" s="187">
        <v>481345</v>
      </c>
      <c r="M19" s="209">
        <f t="shared" si="0"/>
        <v>10.294806801774193</v>
      </c>
    </row>
    <row r="20" spans="1:13" ht="11.25">
      <c r="A20" s="103">
        <v>15</v>
      </c>
      <c r="B20" s="175"/>
      <c r="C20" s="177" t="s">
        <v>366</v>
      </c>
      <c r="D20" s="179" t="s">
        <v>140</v>
      </c>
      <c r="E20" s="191" t="s">
        <v>366</v>
      </c>
      <c r="F20" s="192">
        <v>42062</v>
      </c>
      <c r="G20" s="182" t="s">
        <v>7</v>
      </c>
      <c r="H20" s="193">
        <v>240</v>
      </c>
      <c r="I20" s="183">
        <v>1</v>
      </c>
      <c r="J20" s="185">
        <v>7</v>
      </c>
      <c r="K20" s="186">
        <v>4611292</v>
      </c>
      <c r="L20" s="187">
        <v>421070</v>
      </c>
      <c r="M20" s="209">
        <f t="shared" si="0"/>
        <v>10.95136675612131</v>
      </c>
    </row>
    <row r="21" spans="1:13" ht="11.25">
      <c r="A21" s="103">
        <v>16</v>
      </c>
      <c r="B21" s="175"/>
      <c r="C21" s="176" t="s">
        <v>320</v>
      </c>
      <c r="D21" s="179"/>
      <c r="E21" s="180" t="s">
        <v>337</v>
      </c>
      <c r="F21" s="181">
        <v>42041</v>
      </c>
      <c r="G21" s="182" t="s">
        <v>8</v>
      </c>
      <c r="H21" s="183">
        <v>55</v>
      </c>
      <c r="I21" s="184">
        <v>1</v>
      </c>
      <c r="J21" s="185">
        <v>12</v>
      </c>
      <c r="K21" s="186">
        <v>4516825</v>
      </c>
      <c r="L21" s="187">
        <v>364772</v>
      </c>
      <c r="M21" s="209">
        <f t="shared" si="0"/>
        <v>12.382597896768392</v>
      </c>
    </row>
    <row r="22" spans="1:13" ht="11.25">
      <c r="A22" s="103">
        <v>17</v>
      </c>
      <c r="B22" s="175"/>
      <c r="C22" s="176" t="s">
        <v>314</v>
      </c>
      <c r="D22" s="179" t="s">
        <v>140</v>
      </c>
      <c r="E22" s="180" t="s">
        <v>314</v>
      </c>
      <c r="F22" s="181">
        <v>42005</v>
      </c>
      <c r="G22" s="182" t="s">
        <v>6</v>
      </c>
      <c r="H22" s="183">
        <v>343</v>
      </c>
      <c r="I22" s="184">
        <v>1</v>
      </c>
      <c r="J22" s="185">
        <v>7</v>
      </c>
      <c r="K22" s="198">
        <v>4509294</v>
      </c>
      <c r="L22" s="199">
        <v>403641</v>
      </c>
      <c r="M22" s="203">
        <f t="shared" si="0"/>
        <v>11.171546002512134</v>
      </c>
    </row>
    <row r="23" spans="1:13" ht="11.25">
      <c r="A23" s="103">
        <v>18</v>
      </c>
      <c r="B23" s="175"/>
      <c r="C23" s="177" t="s">
        <v>299</v>
      </c>
      <c r="D23" s="179" t="s">
        <v>140</v>
      </c>
      <c r="E23" s="191" t="s">
        <v>299</v>
      </c>
      <c r="F23" s="192">
        <v>42027</v>
      </c>
      <c r="G23" s="182" t="s">
        <v>7</v>
      </c>
      <c r="H23" s="193">
        <v>155</v>
      </c>
      <c r="I23" s="183">
        <v>1</v>
      </c>
      <c r="J23" s="185">
        <v>13</v>
      </c>
      <c r="K23" s="186">
        <v>4335751</v>
      </c>
      <c r="L23" s="187">
        <v>409382</v>
      </c>
      <c r="M23" s="209">
        <f t="shared" si="0"/>
        <v>10.59096638347558</v>
      </c>
    </row>
    <row r="24" spans="1:13" ht="11.25">
      <c r="A24" s="103">
        <v>19</v>
      </c>
      <c r="B24" s="175"/>
      <c r="C24" s="177" t="s">
        <v>407</v>
      </c>
      <c r="D24" s="190"/>
      <c r="E24" s="191" t="s">
        <v>408</v>
      </c>
      <c r="F24" s="192">
        <v>42083</v>
      </c>
      <c r="G24" s="182" t="s">
        <v>32</v>
      </c>
      <c r="H24" s="193">
        <v>187</v>
      </c>
      <c r="I24" s="183">
        <v>6</v>
      </c>
      <c r="J24" s="185">
        <v>6</v>
      </c>
      <c r="K24" s="186">
        <v>4039024.23</v>
      </c>
      <c r="L24" s="187">
        <v>319241</v>
      </c>
      <c r="M24" s="209">
        <f t="shared" si="0"/>
        <v>12.6519595853916</v>
      </c>
    </row>
    <row r="25" spans="1:13" ht="11.25">
      <c r="A25" s="103">
        <v>20</v>
      </c>
      <c r="B25" s="175"/>
      <c r="C25" s="176" t="s">
        <v>383</v>
      </c>
      <c r="D25" s="179"/>
      <c r="E25" s="180" t="s">
        <v>384</v>
      </c>
      <c r="F25" s="181">
        <v>42076</v>
      </c>
      <c r="G25" s="182" t="s">
        <v>8</v>
      </c>
      <c r="H25" s="183">
        <v>120</v>
      </c>
      <c r="I25" s="184">
        <v>1</v>
      </c>
      <c r="J25" s="185">
        <v>7</v>
      </c>
      <c r="K25" s="186">
        <v>3274598</v>
      </c>
      <c r="L25" s="187">
        <v>268042</v>
      </c>
      <c r="M25" s="209">
        <f t="shared" si="0"/>
        <v>12.216734690832034</v>
      </c>
    </row>
    <row r="26" spans="1:13" ht="11.25">
      <c r="A26" s="103">
        <v>21</v>
      </c>
      <c r="B26" s="175"/>
      <c r="C26" s="176" t="s">
        <v>332</v>
      </c>
      <c r="D26" s="179" t="s">
        <v>140</v>
      </c>
      <c r="E26" s="180" t="s">
        <v>332</v>
      </c>
      <c r="F26" s="181">
        <v>42048</v>
      </c>
      <c r="G26" s="182" t="s">
        <v>59</v>
      </c>
      <c r="H26" s="183">
        <v>317</v>
      </c>
      <c r="I26" s="184">
        <v>1</v>
      </c>
      <c r="J26" s="184">
        <v>3</v>
      </c>
      <c r="K26" s="194">
        <v>3195216.1</v>
      </c>
      <c r="L26" s="195">
        <v>313372</v>
      </c>
      <c r="M26" s="203">
        <f t="shared" si="0"/>
        <v>10.196239932093487</v>
      </c>
    </row>
    <row r="27" spans="1:13" ht="11.25">
      <c r="A27" s="103">
        <v>22</v>
      </c>
      <c r="B27" s="175"/>
      <c r="C27" s="177" t="s">
        <v>208</v>
      </c>
      <c r="D27" s="179" t="s">
        <v>140</v>
      </c>
      <c r="E27" s="191" t="s">
        <v>209</v>
      </c>
      <c r="F27" s="192">
        <v>42020</v>
      </c>
      <c r="G27" s="182" t="s">
        <v>32</v>
      </c>
      <c r="H27" s="193">
        <v>205</v>
      </c>
      <c r="I27" s="183">
        <v>2</v>
      </c>
      <c r="J27" s="185">
        <v>14</v>
      </c>
      <c r="K27" s="186">
        <v>2783603.06</v>
      </c>
      <c r="L27" s="187">
        <v>276973</v>
      </c>
      <c r="M27" s="209">
        <f t="shared" si="0"/>
        <v>10.050088131334102</v>
      </c>
    </row>
    <row r="28" spans="1:13" ht="11.25">
      <c r="A28" s="103">
        <v>23</v>
      </c>
      <c r="B28" s="175"/>
      <c r="C28" s="177" t="s">
        <v>322</v>
      </c>
      <c r="D28" s="179"/>
      <c r="E28" s="191" t="s">
        <v>323</v>
      </c>
      <c r="F28" s="192">
        <v>42041</v>
      </c>
      <c r="G28" s="182" t="s">
        <v>7</v>
      </c>
      <c r="H28" s="193">
        <v>140</v>
      </c>
      <c r="I28" s="183">
        <v>2</v>
      </c>
      <c r="J28" s="185">
        <v>6</v>
      </c>
      <c r="K28" s="186">
        <v>2563369</v>
      </c>
      <c r="L28" s="187">
        <v>197021</v>
      </c>
      <c r="M28" s="203">
        <f t="shared" si="0"/>
        <v>13.010638459859608</v>
      </c>
    </row>
    <row r="29" spans="1:13" ht="11.25">
      <c r="A29" s="103">
        <v>24</v>
      </c>
      <c r="B29" s="175"/>
      <c r="C29" s="177" t="s">
        <v>422</v>
      </c>
      <c r="D29" s="190"/>
      <c r="E29" s="191" t="s">
        <v>423</v>
      </c>
      <c r="F29" s="192">
        <v>42090</v>
      </c>
      <c r="G29" s="182" t="s">
        <v>32</v>
      </c>
      <c r="H29" s="193">
        <v>203</v>
      </c>
      <c r="I29" s="183">
        <v>32</v>
      </c>
      <c r="J29" s="185">
        <v>5</v>
      </c>
      <c r="K29" s="186">
        <v>2435461.29</v>
      </c>
      <c r="L29" s="187">
        <v>195622</v>
      </c>
      <c r="M29" s="209">
        <f t="shared" si="0"/>
        <v>12.44983330095797</v>
      </c>
    </row>
    <row r="30" spans="1:13" ht="11.25">
      <c r="A30" s="103">
        <v>25</v>
      </c>
      <c r="B30" s="175"/>
      <c r="C30" s="176" t="s">
        <v>419</v>
      </c>
      <c r="D30" s="179" t="s">
        <v>140</v>
      </c>
      <c r="E30" s="180" t="s">
        <v>419</v>
      </c>
      <c r="F30" s="181">
        <v>42090</v>
      </c>
      <c r="G30" s="182" t="s">
        <v>59</v>
      </c>
      <c r="H30" s="183">
        <v>264</v>
      </c>
      <c r="I30" s="184">
        <v>27</v>
      </c>
      <c r="J30" s="185">
        <v>5</v>
      </c>
      <c r="K30" s="186">
        <v>2355441.34</v>
      </c>
      <c r="L30" s="187">
        <v>223908</v>
      </c>
      <c r="M30" s="209">
        <f t="shared" si="0"/>
        <v>10.519683709380638</v>
      </c>
    </row>
    <row r="31" spans="1:13" ht="11.25">
      <c r="A31" s="103">
        <v>26</v>
      </c>
      <c r="B31" s="175"/>
      <c r="C31" s="177" t="s">
        <v>390</v>
      </c>
      <c r="D31" s="190"/>
      <c r="E31" s="191" t="s">
        <v>392</v>
      </c>
      <c r="F31" s="192">
        <v>42076</v>
      </c>
      <c r="G31" s="182" t="s">
        <v>32</v>
      </c>
      <c r="H31" s="193">
        <v>140</v>
      </c>
      <c r="I31" s="183">
        <v>3</v>
      </c>
      <c r="J31" s="185">
        <v>7</v>
      </c>
      <c r="K31" s="186">
        <v>2242491.29</v>
      </c>
      <c r="L31" s="187">
        <v>172734</v>
      </c>
      <c r="M31" s="209">
        <f t="shared" si="0"/>
        <v>12.982338682598678</v>
      </c>
    </row>
    <row r="32" spans="1:13" ht="11.25">
      <c r="A32" s="103">
        <v>27</v>
      </c>
      <c r="B32" s="175"/>
      <c r="C32" s="176" t="s">
        <v>286</v>
      </c>
      <c r="D32" s="179" t="s">
        <v>140</v>
      </c>
      <c r="E32" s="180" t="s">
        <v>286</v>
      </c>
      <c r="F32" s="181">
        <v>42111</v>
      </c>
      <c r="G32" s="182" t="s">
        <v>59</v>
      </c>
      <c r="H32" s="183">
        <v>243</v>
      </c>
      <c r="I32" s="184">
        <v>240</v>
      </c>
      <c r="J32" s="185">
        <v>2</v>
      </c>
      <c r="K32" s="186">
        <v>2170992.69</v>
      </c>
      <c r="L32" s="187">
        <v>210611</v>
      </c>
      <c r="M32" s="209">
        <f t="shared" si="0"/>
        <v>10.30806885680235</v>
      </c>
    </row>
    <row r="33" spans="1:13" ht="11.25">
      <c r="A33" s="103">
        <v>28</v>
      </c>
      <c r="B33" s="175"/>
      <c r="C33" s="176" t="s">
        <v>344</v>
      </c>
      <c r="D33" s="179"/>
      <c r="E33" s="180" t="s">
        <v>345</v>
      </c>
      <c r="F33" s="181">
        <v>42055</v>
      </c>
      <c r="G33" s="182" t="s">
        <v>6</v>
      </c>
      <c r="H33" s="183">
        <v>40</v>
      </c>
      <c r="I33" s="184">
        <v>4</v>
      </c>
      <c r="J33" s="185">
        <v>10</v>
      </c>
      <c r="K33" s="198">
        <v>2131597</v>
      </c>
      <c r="L33" s="199">
        <v>151706</v>
      </c>
      <c r="M33" s="209">
        <f t="shared" si="0"/>
        <v>14.050841759719457</v>
      </c>
    </row>
    <row r="34" spans="1:13" ht="11.25">
      <c r="A34" s="103">
        <v>29</v>
      </c>
      <c r="B34" s="175"/>
      <c r="C34" s="176" t="s">
        <v>303</v>
      </c>
      <c r="D34" s="179"/>
      <c r="E34" s="180" t="s">
        <v>304</v>
      </c>
      <c r="F34" s="181">
        <v>42034</v>
      </c>
      <c r="G34" s="182" t="s">
        <v>8</v>
      </c>
      <c r="H34" s="183">
        <v>70</v>
      </c>
      <c r="I34" s="184">
        <v>6</v>
      </c>
      <c r="J34" s="185">
        <v>4</v>
      </c>
      <c r="K34" s="186">
        <v>1961355</v>
      </c>
      <c r="L34" s="187">
        <v>146870</v>
      </c>
      <c r="M34" s="203">
        <f t="shared" si="0"/>
        <v>13.354360999523388</v>
      </c>
    </row>
    <row r="35" spans="1:13" ht="11.25">
      <c r="A35" s="103">
        <v>30</v>
      </c>
      <c r="B35" s="175"/>
      <c r="C35" s="176" t="s">
        <v>372</v>
      </c>
      <c r="D35" s="179" t="s">
        <v>140</v>
      </c>
      <c r="E35" s="180" t="s">
        <v>372</v>
      </c>
      <c r="F35" s="181">
        <v>42069</v>
      </c>
      <c r="G35" s="182" t="s">
        <v>59</v>
      </c>
      <c r="H35" s="183">
        <v>196</v>
      </c>
      <c r="I35" s="184">
        <v>8</v>
      </c>
      <c r="J35" s="185">
        <v>4</v>
      </c>
      <c r="K35" s="186">
        <v>1959392.09</v>
      </c>
      <c r="L35" s="187">
        <v>177518</v>
      </c>
      <c r="M35" s="203">
        <f t="shared" si="0"/>
        <v>11.037709359050913</v>
      </c>
    </row>
    <row r="36" spans="1:13" ht="11.25">
      <c r="A36" s="103">
        <v>31</v>
      </c>
      <c r="B36" s="175"/>
      <c r="C36" s="176" t="s">
        <v>202</v>
      </c>
      <c r="D36" s="179"/>
      <c r="E36" s="180" t="s">
        <v>202</v>
      </c>
      <c r="F36" s="181">
        <v>42020</v>
      </c>
      <c r="G36" s="182" t="s">
        <v>16</v>
      </c>
      <c r="H36" s="183">
        <v>21</v>
      </c>
      <c r="I36" s="184">
        <v>1</v>
      </c>
      <c r="J36" s="185">
        <v>14</v>
      </c>
      <c r="K36" s="186">
        <v>1814352.4</v>
      </c>
      <c r="L36" s="187">
        <v>122543</v>
      </c>
      <c r="M36" s="209">
        <f t="shared" si="0"/>
        <v>14.805842847000644</v>
      </c>
    </row>
    <row r="37" spans="1:13" ht="11.25">
      <c r="A37" s="103">
        <v>32</v>
      </c>
      <c r="B37" s="175"/>
      <c r="C37" s="176" t="s">
        <v>309</v>
      </c>
      <c r="D37" s="179"/>
      <c r="E37" s="180" t="s">
        <v>310</v>
      </c>
      <c r="F37" s="181">
        <v>42034</v>
      </c>
      <c r="G37" s="182" t="s">
        <v>59</v>
      </c>
      <c r="H37" s="183">
        <v>104</v>
      </c>
      <c r="I37" s="184">
        <v>1</v>
      </c>
      <c r="J37" s="185">
        <v>12</v>
      </c>
      <c r="K37" s="186">
        <v>1717732.45</v>
      </c>
      <c r="L37" s="187">
        <v>156744</v>
      </c>
      <c r="M37" s="209">
        <f t="shared" si="0"/>
        <v>10.958840210789567</v>
      </c>
    </row>
    <row r="38" spans="1:13" ht="11.25">
      <c r="A38" s="103">
        <v>33</v>
      </c>
      <c r="B38" s="175"/>
      <c r="C38" s="176" t="s">
        <v>205</v>
      </c>
      <c r="D38" s="179" t="s">
        <v>140</v>
      </c>
      <c r="E38" s="180" t="s">
        <v>205</v>
      </c>
      <c r="F38" s="181">
        <v>42020</v>
      </c>
      <c r="G38" s="182" t="s">
        <v>6</v>
      </c>
      <c r="H38" s="183">
        <v>174</v>
      </c>
      <c r="I38" s="184">
        <v>3</v>
      </c>
      <c r="J38" s="185">
        <v>4</v>
      </c>
      <c r="K38" s="188">
        <v>1622563</v>
      </c>
      <c r="L38" s="189">
        <v>151416</v>
      </c>
      <c r="M38" s="203">
        <f aca="true" t="shared" si="1" ref="M38:M69">K38/L38</f>
        <v>10.715928303481798</v>
      </c>
    </row>
    <row r="39" spans="1:13" ht="11.25">
      <c r="A39" s="103">
        <v>34</v>
      </c>
      <c r="B39" s="175"/>
      <c r="C39" s="176" t="s">
        <v>442</v>
      </c>
      <c r="D39" s="179" t="s">
        <v>140</v>
      </c>
      <c r="E39" s="180" t="s">
        <v>442</v>
      </c>
      <c r="F39" s="181">
        <v>42104</v>
      </c>
      <c r="G39" s="182" t="s">
        <v>59</v>
      </c>
      <c r="H39" s="183">
        <v>240</v>
      </c>
      <c r="I39" s="184">
        <v>50</v>
      </c>
      <c r="J39" s="185">
        <v>3</v>
      </c>
      <c r="K39" s="186">
        <v>1452496.45</v>
      </c>
      <c r="L39" s="187">
        <v>133077</v>
      </c>
      <c r="M39" s="209">
        <f t="shared" si="1"/>
        <v>10.914706899013353</v>
      </c>
    </row>
    <row r="40" spans="1:13" ht="11.25">
      <c r="A40" s="103">
        <v>35</v>
      </c>
      <c r="B40" s="175"/>
      <c r="C40" s="176" t="s">
        <v>357</v>
      </c>
      <c r="D40" s="179"/>
      <c r="E40" s="180" t="s">
        <v>358</v>
      </c>
      <c r="F40" s="181">
        <v>42062</v>
      </c>
      <c r="G40" s="182" t="s">
        <v>59</v>
      </c>
      <c r="H40" s="183">
        <v>199</v>
      </c>
      <c r="I40" s="184">
        <v>1</v>
      </c>
      <c r="J40" s="185">
        <v>9</v>
      </c>
      <c r="K40" s="186">
        <v>1430667.7</v>
      </c>
      <c r="L40" s="187">
        <v>119847</v>
      </c>
      <c r="M40" s="209">
        <f t="shared" si="1"/>
        <v>11.937451083464751</v>
      </c>
    </row>
    <row r="41" spans="1:13" ht="11.25">
      <c r="A41" s="103">
        <v>36</v>
      </c>
      <c r="B41" s="175"/>
      <c r="C41" s="177" t="s">
        <v>135</v>
      </c>
      <c r="D41" s="190"/>
      <c r="E41" s="191" t="s">
        <v>136</v>
      </c>
      <c r="F41" s="192">
        <v>42006</v>
      </c>
      <c r="G41" s="182" t="s">
        <v>32</v>
      </c>
      <c r="H41" s="193">
        <v>117</v>
      </c>
      <c r="I41" s="183">
        <v>1</v>
      </c>
      <c r="J41" s="185">
        <v>7</v>
      </c>
      <c r="K41" s="186">
        <v>1382835.12</v>
      </c>
      <c r="L41" s="187">
        <v>115434</v>
      </c>
      <c r="M41" s="203">
        <f t="shared" si="1"/>
        <v>11.979443838037321</v>
      </c>
    </row>
    <row r="42" spans="1:13" ht="11.25">
      <c r="A42" s="103">
        <v>37</v>
      </c>
      <c r="B42" s="175"/>
      <c r="C42" s="176" t="s">
        <v>364</v>
      </c>
      <c r="D42" s="179"/>
      <c r="E42" s="180" t="s">
        <v>365</v>
      </c>
      <c r="F42" s="181">
        <v>42062</v>
      </c>
      <c r="G42" s="182" t="s">
        <v>8</v>
      </c>
      <c r="H42" s="183">
        <v>50</v>
      </c>
      <c r="I42" s="184">
        <v>1</v>
      </c>
      <c r="J42" s="185">
        <v>8</v>
      </c>
      <c r="K42" s="186">
        <v>1221913</v>
      </c>
      <c r="L42" s="187">
        <v>89324</v>
      </c>
      <c r="M42" s="209">
        <f t="shared" si="1"/>
        <v>13.679559804755721</v>
      </c>
    </row>
    <row r="43" spans="1:13" ht="11.25">
      <c r="A43" s="103">
        <v>38</v>
      </c>
      <c r="B43" s="175"/>
      <c r="C43" s="176" t="s">
        <v>457</v>
      </c>
      <c r="D43" s="179"/>
      <c r="E43" s="223" t="s">
        <v>458</v>
      </c>
      <c r="F43" s="181">
        <v>42111</v>
      </c>
      <c r="G43" s="182" t="s">
        <v>16</v>
      </c>
      <c r="H43" s="183">
        <v>218</v>
      </c>
      <c r="I43" s="184">
        <v>194</v>
      </c>
      <c r="J43" s="185">
        <v>2</v>
      </c>
      <c r="K43" s="186">
        <v>1209293.7</v>
      </c>
      <c r="L43" s="187">
        <v>117889</v>
      </c>
      <c r="M43" s="209">
        <f t="shared" si="1"/>
        <v>10.257901076436308</v>
      </c>
    </row>
    <row r="44" spans="1:13" ht="11.25">
      <c r="A44" s="103">
        <v>39</v>
      </c>
      <c r="B44" s="175"/>
      <c r="C44" s="177" t="s">
        <v>194</v>
      </c>
      <c r="D44" s="190"/>
      <c r="E44" s="191" t="s">
        <v>195</v>
      </c>
      <c r="F44" s="192">
        <v>42013</v>
      </c>
      <c r="G44" s="182" t="s">
        <v>32</v>
      </c>
      <c r="H44" s="193">
        <v>105</v>
      </c>
      <c r="I44" s="183">
        <v>1</v>
      </c>
      <c r="J44" s="185">
        <v>6</v>
      </c>
      <c r="K44" s="186">
        <v>1167089.24</v>
      </c>
      <c r="L44" s="187">
        <v>91814</v>
      </c>
      <c r="M44" s="209">
        <f t="shared" si="1"/>
        <v>12.711451848302001</v>
      </c>
    </row>
    <row r="45" spans="1:13" ht="11.25">
      <c r="A45" s="103">
        <v>40</v>
      </c>
      <c r="B45" s="175"/>
      <c r="C45" s="176" t="s">
        <v>413</v>
      </c>
      <c r="D45" s="179" t="s">
        <v>140</v>
      </c>
      <c r="E45" s="180" t="s">
        <v>413</v>
      </c>
      <c r="F45" s="181">
        <v>42090</v>
      </c>
      <c r="G45" s="182" t="s">
        <v>20</v>
      </c>
      <c r="H45" s="183">
        <v>270</v>
      </c>
      <c r="I45" s="184">
        <v>23</v>
      </c>
      <c r="J45" s="185">
        <v>5</v>
      </c>
      <c r="K45" s="186">
        <v>1130682.89</v>
      </c>
      <c r="L45" s="187">
        <v>114026</v>
      </c>
      <c r="M45" s="209">
        <f t="shared" si="1"/>
        <v>9.91600941890446</v>
      </c>
    </row>
    <row r="46" spans="1:13" ht="11.25">
      <c r="A46" s="103">
        <v>41</v>
      </c>
      <c r="B46" s="175"/>
      <c r="C46" s="177" t="s">
        <v>352</v>
      </c>
      <c r="D46" s="190"/>
      <c r="E46" s="191" t="s">
        <v>353</v>
      </c>
      <c r="F46" s="192">
        <v>42055</v>
      </c>
      <c r="G46" s="182" t="s">
        <v>7</v>
      </c>
      <c r="H46" s="193">
        <v>60</v>
      </c>
      <c r="I46" s="183">
        <v>1</v>
      </c>
      <c r="J46" s="185">
        <v>4</v>
      </c>
      <c r="K46" s="186">
        <v>1125232</v>
      </c>
      <c r="L46" s="187">
        <v>87864</v>
      </c>
      <c r="M46" s="203">
        <f t="shared" si="1"/>
        <v>12.806519165983794</v>
      </c>
    </row>
    <row r="47" spans="1:13" ht="11.25">
      <c r="A47" s="103">
        <v>42</v>
      </c>
      <c r="B47" s="175"/>
      <c r="C47" s="177" t="s">
        <v>367</v>
      </c>
      <c r="D47" s="190"/>
      <c r="E47" s="191" t="s">
        <v>368</v>
      </c>
      <c r="F47" s="192">
        <v>42062</v>
      </c>
      <c r="G47" s="182" t="s">
        <v>32</v>
      </c>
      <c r="H47" s="193">
        <v>86</v>
      </c>
      <c r="I47" s="183">
        <v>4</v>
      </c>
      <c r="J47" s="185">
        <v>7</v>
      </c>
      <c r="K47" s="186">
        <v>1080566.55</v>
      </c>
      <c r="L47" s="187">
        <v>79202</v>
      </c>
      <c r="M47" s="209">
        <f t="shared" si="1"/>
        <v>13.643172520895938</v>
      </c>
    </row>
    <row r="48" spans="1:13" ht="11.25">
      <c r="A48" s="103">
        <v>43</v>
      </c>
      <c r="B48" s="175"/>
      <c r="C48" s="176" t="s">
        <v>455</v>
      </c>
      <c r="D48" s="179" t="s">
        <v>140</v>
      </c>
      <c r="E48" s="180" t="s">
        <v>455</v>
      </c>
      <c r="F48" s="181">
        <v>42111</v>
      </c>
      <c r="G48" s="182" t="s">
        <v>20</v>
      </c>
      <c r="H48" s="183">
        <v>195</v>
      </c>
      <c r="I48" s="184">
        <v>182</v>
      </c>
      <c r="J48" s="185">
        <v>2</v>
      </c>
      <c r="K48" s="186">
        <v>1062920.64</v>
      </c>
      <c r="L48" s="187">
        <v>102041</v>
      </c>
      <c r="M48" s="209">
        <f t="shared" si="1"/>
        <v>10.41660352211366</v>
      </c>
    </row>
    <row r="49" spans="1:13" ht="11.25">
      <c r="A49" s="103">
        <v>44</v>
      </c>
      <c r="B49" s="175"/>
      <c r="C49" s="176" t="s">
        <v>397</v>
      </c>
      <c r="D49" s="179" t="s">
        <v>140</v>
      </c>
      <c r="E49" s="180" t="s">
        <v>397</v>
      </c>
      <c r="F49" s="181">
        <v>42076</v>
      </c>
      <c r="G49" s="182" t="s">
        <v>59</v>
      </c>
      <c r="H49" s="183">
        <v>194</v>
      </c>
      <c r="I49" s="184">
        <v>7</v>
      </c>
      <c r="J49" s="185">
        <v>7</v>
      </c>
      <c r="K49" s="186">
        <v>1006596.47</v>
      </c>
      <c r="L49" s="187">
        <v>102336</v>
      </c>
      <c r="M49" s="209">
        <f t="shared" si="1"/>
        <v>9.83619127188868</v>
      </c>
    </row>
    <row r="50" spans="1:13" ht="11.25">
      <c r="A50" s="103">
        <v>45</v>
      </c>
      <c r="B50" s="175"/>
      <c r="C50" s="176" t="s">
        <v>456</v>
      </c>
      <c r="D50" s="179" t="s">
        <v>140</v>
      </c>
      <c r="E50" s="223" t="s">
        <v>456</v>
      </c>
      <c r="F50" s="181">
        <v>42111</v>
      </c>
      <c r="G50" s="182" t="s">
        <v>26</v>
      </c>
      <c r="H50" s="183">
        <v>134</v>
      </c>
      <c r="I50" s="184">
        <v>112</v>
      </c>
      <c r="J50" s="185">
        <v>2</v>
      </c>
      <c r="K50" s="186">
        <v>971143.05</v>
      </c>
      <c r="L50" s="187">
        <v>90937</v>
      </c>
      <c r="M50" s="209">
        <f t="shared" si="1"/>
        <v>10.679295006433026</v>
      </c>
    </row>
    <row r="51" spans="1:13" ht="11.25">
      <c r="A51" s="103">
        <v>46</v>
      </c>
      <c r="B51" s="175"/>
      <c r="C51" s="177" t="s">
        <v>214</v>
      </c>
      <c r="D51" s="179" t="s">
        <v>140</v>
      </c>
      <c r="E51" s="191" t="s">
        <v>215</v>
      </c>
      <c r="F51" s="192">
        <v>42020</v>
      </c>
      <c r="G51" s="182" t="s">
        <v>7</v>
      </c>
      <c r="H51" s="193">
        <v>100</v>
      </c>
      <c r="I51" s="183">
        <v>1</v>
      </c>
      <c r="J51" s="185">
        <v>5</v>
      </c>
      <c r="K51" s="186">
        <v>939357</v>
      </c>
      <c r="L51" s="187">
        <v>93326</v>
      </c>
      <c r="M51" s="203">
        <f t="shared" si="1"/>
        <v>10.065330133081885</v>
      </c>
    </row>
    <row r="52" spans="1:13" ht="11.25">
      <c r="A52" s="103">
        <v>47</v>
      </c>
      <c r="B52" s="175"/>
      <c r="C52" s="176" t="s">
        <v>134</v>
      </c>
      <c r="D52" s="179"/>
      <c r="E52" s="180" t="s">
        <v>139</v>
      </c>
      <c r="F52" s="181">
        <v>42006</v>
      </c>
      <c r="G52" s="182" t="s">
        <v>6</v>
      </c>
      <c r="H52" s="183">
        <v>30</v>
      </c>
      <c r="I52" s="184">
        <v>9</v>
      </c>
      <c r="J52" s="185">
        <v>5</v>
      </c>
      <c r="K52" s="188">
        <v>916931</v>
      </c>
      <c r="L52" s="189">
        <v>60710</v>
      </c>
      <c r="M52" s="203">
        <f t="shared" si="1"/>
        <v>15.103459067698896</v>
      </c>
    </row>
    <row r="53" spans="1:13" ht="11.25">
      <c r="A53" s="103">
        <v>48</v>
      </c>
      <c r="B53" s="175"/>
      <c r="C53" s="177" t="s">
        <v>403</v>
      </c>
      <c r="D53" s="190"/>
      <c r="E53" s="191" t="s">
        <v>404</v>
      </c>
      <c r="F53" s="192">
        <v>42083</v>
      </c>
      <c r="G53" s="182" t="s">
        <v>7</v>
      </c>
      <c r="H53" s="193">
        <v>60</v>
      </c>
      <c r="I53" s="183">
        <v>1</v>
      </c>
      <c r="J53" s="185">
        <v>6</v>
      </c>
      <c r="K53" s="186">
        <v>908449</v>
      </c>
      <c r="L53" s="187">
        <v>71153</v>
      </c>
      <c r="M53" s="209">
        <f t="shared" si="1"/>
        <v>12.767543181594592</v>
      </c>
    </row>
    <row r="54" spans="1:13" ht="11.25">
      <c r="A54" s="103">
        <v>49</v>
      </c>
      <c r="B54" s="175"/>
      <c r="C54" s="177" t="s">
        <v>378</v>
      </c>
      <c r="D54" s="179"/>
      <c r="E54" s="191" t="s">
        <v>379</v>
      </c>
      <c r="F54" s="192">
        <v>42069</v>
      </c>
      <c r="G54" s="182" t="s">
        <v>32</v>
      </c>
      <c r="H54" s="193">
        <v>158</v>
      </c>
      <c r="I54" s="183">
        <v>3</v>
      </c>
      <c r="J54" s="185">
        <v>3</v>
      </c>
      <c r="K54" s="186">
        <v>826952.6900000001</v>
      </c>
      <c r="L54" s="187">
        <v>76357</v>
      </c>
      <c r="M54" s="203">
        <f t="shared" si="1"/>
        <v>10.830083554880366</v>
      </c>
    </row>
    <row r="55" spans="1:13" ht="11.25">
      <c r="A55" s="103">
        <v>50</v>
      </c>
      <c r="B55" s="175"/>
      <c r="C55" s="177" t="s">
        <v>301</v>
      </c>
      <c r="D55" s="190"/>
      <c r="E55" s="191" t="s">
        <v>302</v>
      </c>
      <c r="F55" s="192">
        <v>42034</v>
      </c>
      <c r="G55" s="182" t="s">
        <v>32</v>
      </c>
      <c r="H55" s="193">
        <v>85</v>
      </c>
      <c r="I55" s="183">
        <v>1</v>
      </c>
      <c r="J55" s="185">
        <v>4</v>
      </c>
      <c r="K55" s="186">
        <v>813742.5</v>
      </c>
      <c r="L55" s="187">
        <v>59026</v>
      </c>
      <c r="M55" s="203">
        <f t="shared" si="1"/>
        <v>13.786170501135093</v>
      </c>
    </row>
    <row r="56" spans="1:13" ht="11.25">
      <c r="A56" s="103">
        <v>51</v>
      </c>
      <c r="B56" s="175"/>
      <c r="C56" s="177" t="s">
        <v>451</v>
      </c>
      <c r="D56" s="190"/>
      <c r="E56" s="191" t="s">
        <v>452</v>
      </c>
      <c r="F56" s="192">
        <v>42134</v>
      </c>
      <c r="G56" s="182" t="s">
        <v>32</v>
      </c>
      <c r="H56" s="193">
        <v>148</v>
      </c>
      <c r="I56" s="183">
        <v>24</v>
      </c>
      <c r="J56" s="185">
        <v>3</v>
      </c>
      <c r="K56" s="186">
        <v>755071.6799999999</v>
      </c>
      <c r="L56" s="187">
        <v>70365</v>
      </c>
      <c r="M56" s="209">
        <f t="shared" si="1"/>
        <v>10.730784907269237</v>
      </c>
    </row>
    <row r="57" spans="1:13" ht="11.25">
      <c r="A57" s="103">
        <v>52</v>
      </c>
      <c r="B57" s="175"/>
      <c r="C57" s="178" t="s">
        <v>393</v>
      </c>
      <c r="D57" s="179"/>
      <c r="E57" s="180" t="s">
        <v>395</v>
      </c>
      <c r="F57" s="181">
        <v>42076</v>
      </c>
      <c r="G57" s="182" t="s">
        <v>17</v>
      </c>
      <c r="H57" s="183">
        <v>66</v>
      </c>
      <c r="I57" s="184">
        <v>9</v>
      </c>
      <c r="J57" s="185">
        <v>7</v>
      </c>
      <c r="K57" s="186">
        <v>750284.6699999999</v>
      </c>
      <c r="L57" s="187">
        <v>74048</v>
      </c>
      <c r="M57" s="209">
        <f t="shared" si="1"/>
        <v>10.132409653197925</v>
      </c>
    </row>
    <row r="58" spans="1:13" ht="11.25">
      <c r="A58" s="103">
        <v>53</v>
      </c>
      <c r="B58" s="175"/>
      <c r="C58" s="178" t="s">
        <v>289</v>
      </c>
      <c r="D58" s="179"/>
      <c r="E58" s="180" t="s">
        <v>290</v>
      </c>
      <c r="F58" s="181">
        <v>42027</v>
      </c>
      <c r="G58" s="182" t="s">
        <v>17</v>
      </c>
      <c r="H58" s="183">
        <v>64</v>
      </c>
      <c r="I58" s="184">
        <v>3</v>
      </c>
      <c r="J58" s="185">
        <v>13</v>
      </c>
      <c r="K58" s="186">
        <v>665354.61</v>
      </c>
      <c r="L58" s="187">
        <v>71134</v>
      </c>
      <c r="M58" s="209">
        <f t="shared" si="1"/>
        <v>9.35353853290972</v>
      </c>
    </row>
    <row r="59" spans="1:13" ht="11.25">
      <c r="A59" s="103">
        <v>54</v>
      </c>
      <c r="B59" s="175"/>
      <c r="C59" s="177" t="s">
        <v>375</v>
      </c>
      <c r="D59" s="190"/>
      <c r="E59" s="191" t="s">
        <v>375</v>
      </c>
      <c r="F59" s="192">
        <v>42069</v>
      </c>
      <c r="G59" s="182" t="s">
        <v>7</v>
      </c>
      <c r="H59" s="193">
        <v>61</v>
      </c>
      <c r="I59" s="183">
        <v>4</v>
      </c>
      <c r="J59" s="185">
        <v>3</v>
      </c>
      <c r="K59" s="186">
        <v>660606</v>
      </c>
      <c r="L59" s="187">
        <v>53494</v>
      </c>
      <c r="M59" s="203">
        <f t="shared" si="1"/>
        <v>12.349160653531237</v>
      </c>
    </row>
    <row r="60" spans="1:13" ht="11.25">
      <c r="A60" s="103">
        <v>55</v>
      </c>
      <c r="B60" s="175"/>
      <c r="C60" s="176" t="s">
        <v>356</v>
      </c>
      <c r="D60" s="179" t="s">
        <v>140</v>
      </c>
      <c r="E60" s="180" t="s">
        <v>356</v>
      </c>
      <c r="F60" s="181">
        <v>42062</v>
      </c>
      <c r="G60" s="182" t="s">
        <v>26</v>
      </c>
      <c r="H60" s="183">
        <v>109</v>
      </c>
      <c r="I60" s="184">
        <v>1</v>
      </c>
      <c r="J60" s="184">
        <v>4</v>
      </c>
      <c r="K60" s="194">
        <v>614546.92</v>
      </c>
      <c r="L60" s="195">
        <v>61548</v>
      </c>
      <c r="M60" s="203">
        <f t="shared" si="1"/>
        <v>9.984839799831027</v>
      </c>
    </row>
    <row r="61" spans="1:13" ht="11.25">
      <c r="A61" s="103">
        <v>56</v>
      </c>
      <c r="B61" s="175"/>
      <c r="C61" s="177" t="s">
        <v>471</v>
      </c>
      <c r="D61" s="179" t="s">
        <v>140</v>
      </c>
      <c r="E61" s="191" t="s">
        <v>471</v>
      </c>
      <c r="F61" s="192">
        <v>42111</v>
      </c>
      <c r="G61" s="182" t="s">
        <v>7</v>
      </c>
      <c r="H61" s="193">
        <v>65</v>
      </c>
      <c r="I61" s="183">
        <v>129</v>
      </c>
      <c r="J61" s="185">
        <v>2</v>
      </c>
      <c r="K61" s="186">
        <v>589571</v>
      </c>
      <c r="L61" s="187">
        <v>58807</v>
      </c>
      <c r="M61" s="209">
        <f t="shared" si="1"/>
        <v>10.025524172292414</v>
      </c>
    </row>
    <row r="62" spans="1:13" ht="11.25">
      <c r="A62" s="103">
        <v>57</v>
      </c>
      <c r="B62" s="175"/>
      <c r="C62" s="176" t="s">
        <v>212</v>
      </c>
      <c r="D62" s="179"/>
      <c r="E62" s="180" t="s">
        <v>213</v>
      </c>
      <c r="F62" s="181">
        <v>42020</v>
      </c>
      <c r="G62" s="182" t="s">
        <v>8</v>
      </c>
      <c r="H62" s="183">
        <v>35</v>
      </c>
      <c r="I62" s="184">
        <v>14</v>
      </c>
      <c r="J62" s="185">
        <v>3</v>
      </c>
      <c r="K62" s="194">
        <v>547145</v>
      </c>
      <c r="L62" s="195">
        <v>41860</v>
      </c>
      <c r="M62" s="203">
        <f t="shared" si="1"/>
        <v>13.070831342570473</v>
      </c>
    </row>
    <row r="63" spans="1:13" ht="11.25">
      <c r="A63" s="103">
        <v>58</v>
      </c>
      <c r="B63" s="175"/>
      <c r="C63" s="176" t="s">
        <v>478</v>
      </c>
      <c r="D63" s="179"/>
      <c r="E63" s="180" t="s">
        <v>476</v>
      </c>
      <c r="F63" s="181">
        <v>42117</v>
      </c>
      <c r="G63" s="182" t="s">
        <v>20</v>
      </c>
      <c r="H63" s="183">
        <v>152</v>
      </c>
      <c r="I63" s="184">
        <v>152</v>
      </c>
      <c r="J63" s="185">
        <v>2</v>
      </c>
      <c r="K63" s="186">
        <v>516897.13</v>
      </c>
      <c r="L63" s="187">
        <v>45256</v>
      </c>
      <c r="M63" s="209">
        <f t="shared" si="1"/>
        <v>11.421626524659715</v>
      </c>
    </row>
    <row r="64" spans="1:13" ht="11.25">
      <c r="A64" s="103">
        <v>59</v>
      </c>
      <c r="B64" s="175"/>
      <c r="C64" s="176" t="s">
        <v>496</v>
      </c>
      <c r="D64" s="179" t="s">
        <v>140</v>
      </c>
      <c r="E64" s="180" t="s">
        <v>496</v>
      </c>
      <c r="F64" s="181">
        <v>42118</v>
      </c>
      <c r="G64" s="182" t="s">
        <v>59</v>
      </c>
      <c r="H64" s="183">
        <v>108</v>
      </c>
      <c r="I64" s="184">
        <v>108</v>
      </c>
      <c r="J64" s="185">
        <v>1</v>
      </c>
      <c r="K64" s="186">
        <v>470535.7</v>
      </c>
      <c r="L64" s="187">
        <v>42945</v>
      </c>
      <c r="M64" s="209">
        <f t="shared" si="1"/>
        <v>10.956705087903131</v>
      </c>
    </row>
    <row r="65" spans="1:13" ht="11.25">
      <c r="A65" s="103">
        <v>60</v>
      </c>
      <c r="B65" s="175"/>
      <c r="C65" s="176" t="s">
        <v>497</v>
      </c>
      <c r="D65" s="179" t="s">
        <v>140</v>
      </c>
      <c r="E65" s="180" t="s">
        <v>497</v>
      </c>
      <c r="F65" s="181">
        <v>42118</v>
      </c>
      <c r="G65" s="182" t="s">
        <v>59</v>
      </c>
      <c r="H65" s="183">
        <v>206</v>
      </c>
      <c r="I65" s="184">
        <v>206</v>
      </c>
      <c r="J65" s="185">
        <v>1</v>
      </c>
      <c r="K65" s="186">
        <v>452312.13</v>
      </c>
      <c r="L65" s="187">
        <v>45843</v>
      </c>
      <c r="M65" s="209">
        <f t="shared" si="1"/>
        <v>9.866547346377855</v>
      </c>
    </row>
    <row r="66" spans="1:13" ht="11.25">
      <c r="A66" s="103">
        <v>61</v>
      </c>
      <c r="B66" s="175"/>
      <c r="C66" s="176" t="s">
        <v>350</v>
      </c>
      <c r="D66" s="179"/>
      <c r="E66" s="180" t="s">
        <v>351</v>
      </c>
      <c r="F66" s="181">
        <v>42055</v>
      </c>
      <c r="G66" s="182" t="s">
        <v>8</v>
      </c>
      <c r="H66" s="183">
        <v>30</v>
      </c>
      <c r="I66" s="184">
        <v>1</v>
      </c>
      <c r="J66" s="185">
        <v>4</v>
      </c>
      <c r="K66" s="194">
        <v>423087</v>
      </c>
      <c r="L66" s="195">
        <v>33638</v>
      </c>
      <c r="M66" s="203">
        <f t="shared" si="1"/>
        <v>12.577650276473037</v>
      </c>
    </row>
    <row r="67" spans="1:13" ht="11.25">
      <c r="A67" s="103">
        <v>62</v>
      </c>
      <c r="B67" s="175"/>
      <c r="C67" s="178" t="s">
        <v>330</v>
      </c>
      <c r="D67" s="179"/>
      <c r="E67" s="180" t="s">
        <v>331</v>
      </c>
      <c r="F67" s="181">
        <v>42048</v>
      </c>
      <c r="G67" s="182" t="s">
        <v>17</v>
      </c>
      <c r="H67" s="183">
        <v>13</v>
      </c>
      <c r="I67" s="184">
        <v>1</v>
      </c>
      <c r="J67" s="185">
        <v>6</v>
      </c>
      <c r="K67" s="186">
        <v>401139.56</v>
      </c>
      <c r="L67" s="187">
        <v>30057</v>
      </c>
      <c r="M67" s="209">
        <f t="shared" si="1"/>
        <v>13.345961340120438</v>
      </c>
    </row>
    <row r="68" spans="1:13" ht="11.25">
      <c r="A68" s="103">
        <v>63</v>
      </c>
      <c r="B68" s="175"/>
      <c r="C68" s="176" t="s">
        <v>348</v>
      </c>
      <c r="D68" s="179"/>
      <c r="E68" s="180" t="s">
        <v>349</v>
      </c>
      <c r="F68" s="181">
        <v>42055</v>
      </c>
      <c r="G68" s="182" t="s">
        <v>8</v>
      </c>
      <c r="H68" s="183">
        <v>30</v>
      </c>
      <c r="I68" s="184">
        <v>6</v>
      </c>
      <c r="J68" s="185">
        <v>3</v>
      </c>
      <c r="K68" s="194">
        <v>399889</v>
      </c>
      <c r="L68" s="195">
        <v>32096</v>
      </c>
      <c r="M68" s="203">
        <f t="shared" si="1"/>
        <v>12.459153788634097</v>
      </c>
    </row>
    <row r="69" spans="1:13" ht="11.25">
      <c r="A69" s="103">
        <v>64</v>
      </c>
      <c r="B69" s="175"/>
      <c r="C69" s="176" t="s">
        <v>438</v>
      </c>
      <c r="D69" s="179"/>
      <c r="E69" s="180" t="s">
        <v>238</v>
      </c>
      <c r="F69" s="181">
        <v>42104</v>
      </c>
      <c r="G69" s="182" t="s">
        <v>20</v>
      </c>
      <c r="H69" s="183">
        <v>68</v>
      </c>
      <c r="I69" s="184">
        <v>6</v>
      </c>
      <c r="J69" s="185">
        <v>3</v>
      </c>
      <c r="K69" s="186">
        <v>313199</v>
      </c>
      <c r="L69" s="187">
        <v>23618</v>
      </c>
      <c r="M69" s="209">
        <f t="shared" si="1"/>
        <v>13.261029723092557</v>
      </c>
    </row>
    <row r="70" spans="1:13" ht="11.25">
      <c r="A70" s="103">
        <v>65</v>
      </c>
      <c r="B70" s="175"/>
      <c r="C70" s="176" t="s">
        <v>196</v>
      </c>
      <c r="D70" s="179" t="s">
        <v>140</v>
      </c>
      <c r="E70" s="180" t="s">
        <v>197</v>
      </c>
      <c r="F70" s="181">
        <v>42013</v>
      </c>
      <c r="G70" s="182" t="s">
        <v>20</v>
      </c>
      <c r="H70" s="183">
        <v>135</v>
      </c>
      <c r="I70" s="184">
        <v>1</v>
      </c>
      <c r="J70" s="185">
        <v>7</v>
      </c>
      <c r="K70" s="186">
        <v>304233.67</v>
      </c>
      <c r="L70" s="187">
        <v>28289</v>
      </c>
      <c r="M70" s="203">
        <f aca="true" t="shared" si="2" ref="M70:M101">K70/L70</f>
        <v>10.754486549542225</v>
      </c>
    </row>
    <row r="71" spans="1:13" ht="11.25">
      <c r="A71" s="103">
        <v>66</v>
      </c>
      <c r="B71" s="175"/>
      <c r="C71" s="176" t="s">
        <v>420</v>
      </c>
      <c r="D71" s="179"/>
      <c r="E71" s="180" t="s">
        <v>420</v>
      </c>
      <c r="F71" s="181">
        <v>42090</v>
      </c>
      <c r="G71" s="182" t="s">
        <v>6</v>
      </c>
      <c r="H71" s="183">
        <v>27</v>
      </c>
      <c r="I71" s="184">
        <v>2</v>
      </c>
      <c r="J71" s="185">
        <v>5</v>
      </c>
      <c r="K71" s="198">
        <v>299183</v>
      </c>
      <c r="L71" s="199">
        <v>19113</v>
      </c>
      <c r="M71" s="209">
        <f t="shared" si="2"/>
        <v>15.653377282477894</v>
      </c>
    </row>
    <row r="72" spans="1:13" ht="11.25">
      <c r="A72" s="103">
        <v>67</v>
      </c>
      <c r="B72" s="175"/>
      <c r="C72" s="178" t="s">
        <v>427</v>
      </c>
      <c r="D72" s="179"/>
      <c r="E72" s="180" t="s">
        <v>428</v>
      </c>
      <c r="F72" s="181">
        <v>42127</v>
      </c>
      <c r="G72" s="182" t="s">
        <v>17</v>
      </c>
      <c r="H72" s="183">
        <v>23</v>
      </c>
      <c r="I72" s="184">
        <v>3</v>
      </c>
      <c r="J72" s="185">
        <v>4</v>
      </c>
      <c r="K72" s="186">
        <v>275647.55</v>
      </c>
      <c r="L72" s="187">
        <v>20639</v>
      </c>
      <c r="M72" s="209">
        <f t="shared" si="2"/>
        <v>13.355664034110179</v>
      </c>
    </row>
    <row r="73" spans="1:13" ht="11.25">
      <c r="A73" s="103">
        <v>68</v>
      </c>
      <c r="B73" s="175"/>
      <c r="C73" s="176" t="s">
        <v>405</v>
      </c>
      <c r="D73" s="179"/>
      <c r="E73" s="180" t="s">
        <v>406</v>
      </c>
      <c r="F73" s="181">
        <v>42083</v>
      </c>
      <c r="G73" s="182" t="s">
        <v>20</v>
      </c>
      <c r="H73" s="183">
        <v>75</v>
      </c>
      <c r="I73" s="184">
        <v>7</v>
      </c>
      <c r="J73" s="184">
        <v>24</v>
      </c>
      <c r="K73" s="194">
        <v>236414.91</v>
      </c>
      <c r="L73" s="195">
        <v>16333</v>
      </c>
      <c r="M73" s="203">
        <f t="shared" si="2"/>
        <v>14.474677646482581</v>
      </c>
    </row>
    <row r="74" spans="1:13" ht="11.25">
      <c r="A74" s="103">
        <v>69</v>
      </c>
      <c r="B74" s="175"/>
      <c r="C74" s="176" t="s">
        <v>312</v>
      </c>
      <c r="D74" s="179"/>
      <c r="E74" s="180" t="s">
        <v>313</v>
      </c>
      <c r="F74" s="181">
        <v>42034</v>
      </c>
      <c r="G74" s="182" t="s">
        <v>20</v>
      </c>
      <c r="H74" s="183">
        <v>34</v>
      </c>
      <c r="I74" s="184">
        <v>2</v>
      </c>
      <c r="J74" s="185">
        <v>4</v>
      </c>
      <c r="K74" s="186">
        <v>208019</v>
      </c>
      <c r="L74" s="187">
        <v>13619</v>
      </c>
      <c r="M74" s="203">
        <f t="shared" si="2"/>
        <v>15.274175783831412</v>
      </c>
    </row>
    <row r="75" spans="1:13" ht="11.25">
      <c r="A75" s="103">
        <v>70</v>
      </c>
      <c r="B75" s="175"/>
      <c r="C75" s="176" t="s">
        <v>335</v>
      </c>
      <c r="D75" s="179"/>
      <c r="E75" s="180" t="s">
        <v>336</v>
      </c>
      <c r="F75" s="181">
        <v>42048</v>
      </c>
      <c r="G75" s="182" t="s">
        <v>19</v>
      </c>
      <c r="H75" s="183">
        <v>60</v>
      </c>
      <c r="I75" s="183">
        <v>1</v>
      </c>
      <c r="J75" s="185">
        <v>6</v>
      </c>
      <c r="K75" s="196">
        <v>204209.71000000002</v>
      </c>
      <c r="L75" s="197">
        <v>21033</v>
      </c>
      <c r="M75" s="203">
        <f t="shared" si="2"/>
        <v>9.709014881376884</v>
      </c>
    </row>
    <row r="76" spans="1:13" ht="11.25">
      <c r="A76" s="103">
        <v>71</v>
      </c>
      <c r="B76" s="175"/>
      <c r="C76" s="176" t="s">
        <v>489</v>
      </c>
      <c r="D76" s="179"/>
      <c r="E76" s="223" t="s">
        <v>491</v>
      </c>
      <c r="F76" s="181">
        <v>42118</v>
      </c>
      <c r="G76" s="182" t="s">
        <v>263</v>
      </c>
      <c r="H76" s="183">
        <v>80</v>
      </c>
      <c r="I76" s="184">
        <v>100</v>
      </c>
      <c r="J76" s="185">
        <v>1</v>
      </c>
      <c r="K76" s="186">
        <v>194468</v>
      </c>
      <c r="L76" s="187">
        <v>18367</v>
      </c>
      <c r="M76" s="209">
        <f t="shared" si="2"/>
        <v>10.587902215930745</v>
      </c>
    </row>
    <row r="77" spans="1:13" ht="11.25">
      <c r="A77" s="103">
        <v>72</v>
      </c>
      <c r="B77" s="175"/>
      <c r="C77" s="176" t="s">
        <v>376</v>
      </c>
      <c r="D77" s="179" t="s">
        <v>140</v>
      </c>
      <c r="E77" s="180" t="s">
        <v>376</v>
      </c>
      <c r="F77" s="181">
        <v>42069</v>
      </c>
      <c r="G77" s="182" t="s">
        <v>271</v>
      </c>
      <c r="H77" s="183">
        <v>97</v>
      </c>
      <c r="I77" s="184">
        <v>2</v>
      </c>
      <c r="J77" s="185">
        <v>3</v>
      </c>
      <c r="K77" s="186">
        <v>191909</v>
      </c>
      <c r="L77" s="187">
        <v>15878</v>
      </c>
      <c r="M77" s="203">
        <f t="shared" si="2"/>
        <v>12.086471847839778</v>
      </c>
    </row>
    <row r="78" spans="1:13" ht="11.25">
      <c r="A78" s="103">
        <v>73</v>
      </c>
      <c r="B78" s="175"/>
      <c r="C78" s="176" t="s">
        <v>444</v>
      </c>
      <c r="D78" s="179"/>
      <c r="E78" s="180" t="s">
        <v>446</v>
      </c>
      <c r="F78" s="181">
        <v>42104</v>
      </c>
      <c r="G78" s="182" t="s">
        <v>59</v>
      </c>
      <c r="H78" s="183">
        <v>27</v>
      </c>
      <c r="I78" s="184">
        <v>6</v>
      </c>
      <c r="J78" s="185">
        <v>3</v>
      </c>
      <c r="K78" s="186">
        <v>189314.08</v>
      </c>
      <c r="L78" s="187">
        <v>11795</v>
      </c>
      <c r="M78" s="209">
        <f t="shared" si="2"/>
        <v>16.050367104705384</v>
      </c>
    </row>
    <row r="79" spans="1:13" ht="11.25">
      <c r="A79" s="103">
        <v>74</v>
      </c>
      <c r="B79" s="175"/>
      <c r="C79" s="178" t="s">
        <v>329</v>
      </c>
      <c r="D79" s="179" t="s">
        <v>140</v>
      </c>
      <c r="E79" s="180" t="s">
        <v>329</v>
      </c>
      <c r="F79" s="181">
        <v>42048</v>
      </c>
      <c r="G79" s="182" t="s">
        <v>17</v>
      </c>
      <c r="H79" s="183">
        <v>41</v>
      </c>
      <c r="I79" s="184">
        <v>1</v>
      </c>
      <c r="J79" s="185">
        <v>7</v>
      </c>
      <c r="K79" s="186">
        <v>188354.8</v>
      </c>
      <c r="L79" s="187">
        <v>19086</v>
      </c>
      <c r="M79" s="209">
        <f t="shared" si="2"/>
        <v>9.868741485905899</v>
      </c>
    </row>
    <row r="80" spans="1:13" ht="11.25">
      <c r="A80" s="103">
        <v>75</v>
      </c>
      <c r="B80" s="175"/>
      <c r="C80" s="176" t="s">
        <v>433</v>
      </c>
      <c r="D80" s="179" t="s">
        <v>140</v>
      </c>
      <c r="E80" s="180" t="s">
        <v>433</v>
      </c>
      <c r="F80" s="181">
        <v>42097</v>
      </c>
      <c r="G80" s="182" t="s">
        <v>16</v>
      </c>
      <c r="H80" s="183">
        <v>120</v>
      </c>
      <c r="I80" s="184">
        <v>4</v>
      </c>
      <c r="J80" s="185">
        <v>3</v>
      </c>
      <c r="K80" s="186">
        <v>177287.57</v>
      </c>
      <c r="L80" s="187">
        <v>17103</v>
      </c>
      <c r="M80" s="209">
        <f t="shared" si="2"/>
        <v>10.365875577384084</v>
      </c>
    </row>
    <row r="81" spans="1:13" ht="11.25">
      <c r="A81" s="103">
        <v>76</v>
      </c>
      <c r="B81" s="175"/>
      <c r="C81" s="176" t="s">
        <v>502</v>
      </c>
      <c r="D81" s="179"/>
      <c r="E81" s="180" t="s">
        <v>501</v>
      </c>
      <c r="F81" s="181">
        <v>42118</v>
      </c>
      <c r="G81" s="182" t="s">
        <v>6</v>
      </c>
      <c r="H81" s="183">
        <v>96</v>
      </c>
      <c r="I81" s="184">
        <v>96</v>
      </c>
      <c r="J81" s="185">
        <v>1</v>
      </c>
      <c r="K81" s="198">
        <v>175286</v>
      </c>
      <c r="L81" s="199">
        <v>15415</v>
      </c>
      <c r="M81" s="209">
        <f t="shared" si="2"/>
        <v>11.371132014271813</v>
      </c>
    </row>
    <row r="82" spans="1:13" ht="11.25">
      <c r="A82" s="103">
        <v>77</v>
      </c>
      <c r="B82" s="175"/>
      <c r="C82" s="176" t="s">
        <v>450</v>
      </c>
      <c r="D82" s="179" t="s">
        <v>140</v>
      </c>
      <c r="E82" s="180" t="s">
        <v>450</v>
      </c>
      <c r="F82" s="181">
        <v>42104</v>
      </c>
      <c r="G82" s="182" t="s">
        <v>6</v>
      </c>
      <c r="H82" s="183">
        <v>154</v>
      </c>
      <c r="I82" s="184">
        <v>5</v>
      </c>
      <c r="J82" s="185">
        <v>3</v>
      </c>
      <c r="K82" s="198">
        <v>167028</v>
      </c>
      <c r="L82" s="199">
        <v>16345</v>
      </c>
      <c r="M82" s="209">
        <f t="shared" si="2"/>
        <v>10.218904863872744</v>
      </c>
    </row>
    <row r="83" spans="1:13" ht="11.25">
      <c r="A83" s="103">
        <v>78</v>
      </c>
      <c r="B83" s="175"/>
      <c r="C83" s="176" t="s">
        <v>373</v>
      </c>
      <c r="D83" s="179"/>
      <c r="E83" s="180" t="s">
        <v>374</v>
      </c>
      <c r="F83" s="181">
        <v>42069</v>
      </c>
      <c r="G83" s="182" t="s">
        <v>59</v>
      </c>
      <c r="H83" s="183">
        <v>74</v>
      </c>
      <c r="I83" s="184">
        <v>1</v>
      </c>
      <c r="J83" s="185">
        <v>4</v>
      </c>
      <c r="K83" s="186">
        <v>160559.9</v>
      </c>
      <c r="L83" s="187">
        <v>10406</v>
      </c>
      <c r="M83" s="209">
        <f t="shared" si="2"/>
        <v>15.429550259465692</v>
      </c>
    </row>
    <row r="84" spans="1:13" ht="11.25">
      <c r="A84" s="103">
        <v>79</v>
      </c>
      <c r="B84" s="175"/>
      <c r="C84" s="176" t="s">
        <v>297</v>
      </c>
      <c r="D84" s="179"/>
      <c r="E84" s="180" t="s">
        <v>296</v>
      </c>
      <c r="F84" s="181">
        <v>42027</v>
      </c>
      <c r="G84" s="182" t="s">
        <v>59</v>
      </c>
      <c r="H84" s="183">
        <v>19</v>
      </c>
      <c r="I84" s="184">
        <v>1</v>
      </c>
      <c r="J84" s="185">
        <v>3</v>
      </c>
      <c r="K84" s="194">
        <v>156479</v>
      </c>
      <c r="L84" s="195">
        <v>9524</v>
      </c>
      <c r="M84" s="203">
        <f t="shared" si="2"/>
        <v>16.429966400671987</v>
      </c>
    </row>
    <row r="85" spans="1:13" ht="11.25">
      <c r="A85" s="103">
        <v>80</v>
      </c>
      <c r="B85" s="175"/>
      <c r="C85" s="176" t="s">
        <v>468</v>
      </c>
      <c r="D85" s="179"/>
      <c r="E85" s="180" t="s">
        <v>466</v>
      </c>
      <c r="F85" s="181">
        <v>42111</v>
      </c>
      <c r="G85" s="182" t="s">
        <v>18</v>
      </c>
      <c r="H85" s="183">
        <v>30</v>
      </c>
      <c r="I85" s="184">
        <v>16</v>
      </c>
      <c r="J85" s="185">
        <v>2</v>
      </c>
      <c r="K85" s="186">
        <v>143641</v>
      </c>
      <c r="L85" s="187">
        <v>10174</v>
      </c>
      <c r="M85" s="209">
        <f t="shared" si="2"/>
        <v>14.118439158639669</v>
      </c>
    </row>
    <row r="86" spans="1:13" ht="11.25">
      <c r="A86" s="103">
        <v>81</v>
      </c>
      <c r="B86" s="175"/>
      <c r="C86" s="176" t="s">
        <v>316</v>
      </c>
      <c r="D86" s="179"/>
      <c r="E86" s="180" t="s">
        <v>317</v>
      </c>
      <c r="F86" s="181">
        <v>42041</v>
      </c>
      <c r="G86" s="182" t="s">
        <v>16</v>
      </c>
      <c r="H86" s="183">
        <v>15</v>
      </c>
      <c r="I86" s="184">
        <v>1</v>
      </c>
      <c r="J86" s="184">
        <v>1</v>
      </c>
      <c r="K86" s="194">
        <v>141368.5</v>
      </c>
      <c r="L86" s="195">
        <v>10213</v>
      </c>
      <c r="M86" s="203">
        <f t="shared" si="2"/>
        <v>13.84201507882111</v>
      </c>
    </row>
    <row r="87" spans="1:13" ht="11.25">
      <c r="A87" s="103">
        <v>82</v>
      </c>
      <c r="B87" s="175"/>
      <c r="C87" s="176" t="s">
        <v>204</v>
      </c>
      <c r="D87" s="179"/>
      <c r="E87" s="180" t="s">
        <v>203</v>
      </c>
      <c r="F87" s="181">
        <v>42020</v>
      </c>
      <c r="G87" s="182" t="s">
        <v>16</v>
      </c>
      <c r="H87" s="183">
        <v>8</v>
      </c>
      <c r="I87" s="184">
        <v>6</v>
      </c>
      <c r="J87" s="185">
        <v>13</v>
      </c>
      <c r="K87" s="186">
        <v>127530.56</v>
      </c>
      <c r="L87" s="187">
        <v>9541</v>
      </c>
      <c r="M87" s="209">
        <f t="shared" si="2"/>
        <v>13.366582119274709</v>
      </c>
    </row>
    <row r="88" spans="1:13" ht="11.25">
      <c r="A88" s="103">
        <v>83</v>
      </c>
      <c r="B88" s="175"/>
      <c r="C88" s="176" t="s">
        <v>475</v>
      </c>
      <c r="D88" s="179"/>
      <c r="E88" s="180" t="s">
        <v>473</v>
      </c>
      <c r="F88" s="181">
        <v>42111</v>
      </c>
      <c r="G88" s="182" t="s">
        <v>19</v>
      </c>
      <c r="H88" s="183">
        <v>82</v>
      </c>
      <c r="I88" s="184">
        <v>82</v>
      </c>
      <c r="J88" s="185">
        <v>2</v>
      </c>
      <c r="K88" s="186">
        <v>126965.56</v>
      </c>
      <c r="L88" s="187">
        <v>11333</v>
      </c>
      <c r="M88" s="209">
        <f t="shared" si="2"/>
        <v>11.203173034501015</v>
      </c>
    </row>
    <row r="89" spans="1:13" ht="11.25">
      <c r="A89" s="103">
        <v>84</v>
      </c>
      <c r="B89" s="175"/>
      <c r="C89" s="176" t="s">
        <v>198</v>
      </c>
      <c r="D89" s="179"/>
      <c r="E89" s="180" t="s">
        <v>199</v>
      </c>
      <c r="F89" s="181">
        <v>42013</v>
      </c>
      <c r="G89" s="182" t="s">
        <v>16</v>
      </c>
      <c r="H89" s="183">
        <v>22</v>
      </c>
      <c r="I89" s="184">
        <v>8</v>
      </c>
      <c r="J89" s="185">
        <v>3</v>
      </c>
      <c r="K89" s="194">
        <v>119591.5</v>
      </c>
      <c r="L89" s="195">
        <v>8148</v>
      </c>
      <c r="M89" s="203">
        <f t="shared" si="2"/>
        <v>14.677405498281788</v>
      </c>
    </row>
    <row r="90" spans="1:13" ht="11.25">
      <c r="A90" s="103">
        <v>85</v>
      </c>
      <c r="B90" s="175"/>
      <c r="C90" s="178" t="s">
        <v>486</v>
      </c>
      <c r="D90" s="179"/>
      <c r="E90" s="180" t="s">
        <v>488</v>
      </c>
      <c r="F90" s="181">
        <v>42118</v>
      </c>
      <c r="G90" s="182" t="s">
        <v>17</v>
      </c>
      <c r="H90" s="183">
        <v>13</v>
      </c>
      <c r="I90" s="184">
        <v>40</v>
      </c>
      <c r="J90" s="185">
        <v>1</v>
      </c>
      <c r="K90" s="186">
        <v>119411.9</v>
      </c>
      <c r="L90" s="187">
        <v>9544</v>
      </c>
      <c r="M90" s="209">
        <f t="shared" si="2"/>
        <v>12.511724643755239</v>
      </c>
    </row>
    <row r="91" spans="1:13" ht="11.25">
      <c r="A91" s="103">
        <v>86</v>
      </c>
      <c r="B91" s="175"/>
      <c r="C91" s="176" t="s">
        <v>460</v>
      </c>
      <c r="D91" s="179" t="s">
        <v>140</v>
      </c>
      <c r="E91" s="223" t="s">
        <v>460</v>
      </c>
      <c r="F91" s="181">
        <v>42111</v>
      </c>
      <c r="G91" s="182" t="s">
        <v>16</v>
      </c>
      <c r="H91" s="183">
        <v>37</v>
      </c>
      <c r="I91" s="184">
        <v>25</v>
      </c>
      <c r="J91" s="185">
        <v>2</v>
      </c>
      <c r="K91" s="186">
        <v>114257.03</v>
      </c>
      <c r="L91" s="187">
        <v>12053</v>
      </c>
      <c r="M91" s="209">
        <f t="shared" si="2"/>
        <v>9.479551149091513</v>
      </c>
    </row>
    <row r="92" spans="1:13" ht="11.25">
      <c r="A92" s="103">
        <v>87</v>
      </c>
      <c r="B92" s="175"/>
      <c r="C92" s="176" t="s">
        <v>381</v>
      </c>
      <c r="D92" s="179" t="s">
        <v>140</v>
      </c>
      <c r="E92" s="180" t="s">
        <v>382</v>
      </c>
      <c r="F92" s="181">
        <v>42069</v>
      </c>
      <c r="G92" s="182" t="s">
        <v>20</v>
      </c>
      <c r="H92" s="183">
        <v>67</v>
      </c>
      <c r="I92" s="184">
        <v>24</v>
      </c>
      <c r="J92" s="185">
        <v>2</v>
      </c>
      <c r="K92" s="194">
        <v>110247.21</v>
      </c>
      <c r="L92" s="195">
        <v>11348</v>
      </c>
      <c r="M92" s="203">
        <f t="shared" si="2"/>
        <v>9.715122488544237</v>
      </c>
    </row>
    <row r="93" spans="1:13" ht="11.25">
      <c r="A93" s="103">
        <v>88</v>
      </c>
      <c r="B93" s="175"/>
      <c r="C93" s="177" t="s">
        <v>324</v>
      </c>
      <c r="D93" s="190"/>
      <c r="E93" s="191" t="s">
        <v>325</v>
      </c>
      <c r="F93" s="192">
        <v>42041</v>
      </c>
      <c r="G93" s="182" t="s">
        <v>32</v>
      </c>
      <c r="H93" s="193">
        <v>20</v>
      </c>
      <c r="I93" s="183">
        <v>3</v>
      </c>
      <c r="J93" s="185">
        <v>3</v>
      </c>
      <c r="K93" s="186">
        <v>99552.5</v>
      </c>
      <c r="L93" s="187">
        <v>5667</v>
      </c>
      <c r="M93" s="203">
        <f t="shared" si="2"/>
        <v>17.567054879124758</v>
      </c>
    </row>
    <row r="94" spans="1:13" ht="11.25">
      <c r="A94" s="103">
        <v>89</v>
      </c>
      <c r="B94" s="175"/>
      <c r="C94" s="178" t="s">
        <v>436</v>
      </c>
      <c r="D94" s="179"/>
      <c r="E94" s="180" t="s">
        <v>437</v>
      </c>
      <c r="F94" s="181">
        <v>42134</v>
      </c>
      <c r="G94" s="182" t="s">
        <v>17</v>
      </c>
      <c r="H94" s="183">
        <v>24</v>
      </c>
      <c r="I94" s="184">
        <v>4</v>
      </c>
      <c r="J94" s="185">
        <v>3</v>
      </c>
      <c r="K94" s="186">
        <v>97987.77</v>
      </c>
      <c r="L94" s="187">
        <v>9139</v>
      </c>
      <c r="M94" s="209">
        <f t="shared" si="2"/>
        <v>10.721935660356714</v>
      </c>
    </row>
    <row r="95" spans="1:13" ht="11.25">
      <c r="A95" s="103">
        <v>90</v>
      </c>
      <c r="B95" s="175"/>
      <c r="C95" s="176" t="s">
        <v>416</v>
      </c>
      <c r="D95" s="179"/>
      <c r="E95" s="180" t="s">
        <v>417</v>
      </c>
      <c r="F95" s="181">
        <v>42090</v>
      </c>
      <c r="G95" s="182" t="s">
        <v>16</v>
      </c>
      <c r="H95" s="183">
        <v>35</v>
      </c>
      <c r="I95" s="184">
        <v>4</v>
      </c>
      <c r="J95" s="185">
        <v>3</v>
      </c>
      <c r="K95" s="186">
        <v>90789.88</v>
      </c>
      <c r="L95" s="187">
        <v>7951</v>
      </c>
      <c r="M95" s="209">
        <f t="shared" si="2"/>
        <v>11.41867438058106</v>
      </c>
    </row>
    <row r="96" spans="1:13" ht="11.25">
      <c r="A96" s="103">
        <v>91</v>
      </c>
      <c r="B96" s="175"/>
      <c r="C96" s="176" t="s">
        <v>431</v>
      </c>
      <c r="D96" s="179" t="s">
        <v>140</v>
      </c>
      <c r="E96" s="180" t="s">
        <v>431</v>
      </c>
      <c r="F96" s="181">
        <v>42097</v>
      </c>
      <c r="G96" s="182" t="s">
        <v>6</v>
      </c>
      <c r="H96" s="183">
        <v>103</v>
      </c>
      <c r="I96" s="184">
        <v>4</v>
      </c>
      <c r="J96" s="185">
        <v>4</v>
      </c>
      <c r="K96" s="198">
        <v>86119</v>
      </c>
      <c r="L96" s="199">
        <v>8312</v>
      </c>
      <c r="M96" s="209">
        <f t="shared" si="2"/>
        <v>10.36080365736285</v>
      </c>
    </row>
    <row r="97" spans="1:13" ht="11.25">
      <c r="A97" s="103">
        <v>92</v>
      </c>
      <c r="B97" s="175"/>
      <c r="C97" s="176" t="s">
        <v>131</v>
      </c>
      <c r="D97" s="179"/>
      <c r="E97" s="180" t="s">
        <v>132</v>
      </c>
      <c r="F97" s="181">
        <v>42006</v>
      </c>
      <c r="G97" s="182" t="s">
        <v>59</v>
      </c>
      <c r="H97" s="183">
        <v>16</v>
      </c>
      <c r="I97" s="184">
        <v>1</v>
      </c>
      <c r="J97" s="185">
        <v>4</v>
      </c>
      <c r="K97" s="186">
        <v>74500.3</v>
      </c>
      <c r="L97" s="187">
        <v>5274</v>
      </c>
      <c r="M97" s="209">
        <f t="shared" si="2"/>
        <v>14.125957527493364</v>
      </c>
    </row>
    <row r="98" spans="1:13" ht="11.25">
      <c r="A98" s="103">
        <v>93</v>
      </c>
      <c r="B98" s="175"/>
      <c r="C98" s="176" t="s">
        <v>447</v>
      </c>
      <c r="D98" s="179"/>
      <c r="E98" s="180" t="s">
        <v>448</v>
      </c>
      <c r="F98" s="181">
        <v>42104</v>
      </c>
      <c r="G98" s="182" t="s">
        <v>327</v>
      </c>
      <c r="H98" s="183">
        <v>50</v>
      </c>
      <c r="I98" s="184">
        <v>1</v>
      </c>
      <c r="J98" s="185">
        <v>3</v>
      </c>
      <c r="K98" s="186">
        <v>72390.83</v>
      </c>
      <c r="L98" s="187">
        <v>6753</v>
      </c>
      <c r="M98" s="209">
        <f t="shared" si="2"/>
        <v>10.719803050496076</v>
      </c>
    </row>
    <row r="99" spans="1:13" ht="11.25">
      <c r="A99" s="103">
        <v>94</v>
      </c>
      <c r="B99" s="175"/>
      <c r="C99" s="177" t="s">
        <v>479</v>
      </c>
      <c r="D99" s="190"/>
      <c r="E99" s="191" t="s">
        <v>479</v>
      </c>
      <c r="F99" s="192">
        <v>42118</v>
      </c>
      <c r="G99" s="182" t="s">
        <v>7</v>
      </c>
      <c r="H99" s="193">
        <v>31</v>
      </c>
      <c r="I99" s="183">
        <v>39</v>
      </c>
      <c r="J99" s="185">
        <v>1</v>
      </c>
      <c r="K99" s="186">
        <v>65467</v>
      </c>
      <c r="L99" s="187">
        <v>4937</v>
      </c>
      <c r="M99" s="209">
        <f t="shared" si="2"/>
        <v>13.260482074134089</v>
      </c>
    </row>
    <row r="100" spans="1:13" ht="11.25">
      <c r="A100" s="103">
        <v>95</v>
      </c>
      <c r="B100" s="175"/>
      <c r="C100" s="176" t="s">
        <v>369</v>
      </c>
      <c r="D100" s="179"/>
      <c r="E100" s="180" t="s">
        <v>370</v>
      </c>
      <c r="F100" s="181">
        <v>42069</v>
      </c>
      <c r="G100" s="182" t="s">
        <v>19</v>
      </c>
      <c r="H100" s="183">
        <v>31</v>
      </c>
      <c r="I100" s="183">
        <v>4</v>
      </c>
      <c r="J100" s="185">
        <v>6</v>
      </c>
      <c r="K100" s="196">
        <v>61360</v>
      </c>
      <c r="L100" s="197">
        <v>6037</v>
      </c>
      <c r="M100" s="209">
        <f t="shared" si="2"/>
        <v>10.163988736127216</v>
      </c>
    </row>
    <row r="101" spans="1:13" ht="11.25">
      <c r="A101" s="103">
        <v>96</v>
      </c>
      <c r="B101" s="175"/>
      <c r="C101" s="177" t="s">
        <v>483</v>
      </c>
      <c r="D101" s="190"/>
      <c r="E101" s="191" t="s">
        <v>485</v>
      </c>
      <c r="F101" s="192">
        <v>42118</v>
      </c>
      <c r="G101" s="182" t="s">
        <v>32</v>
      </c>
      <c r="H101" s="193">
        <v>47</v>
      </c>
      <c r="I101" s="183">
        <v>47</v>
      </c>
      <c r="J101" s="185">
        <v>1</v>
      </c>
      <c r="K101" s="186">
        <v>54886.74</v>
      </c>
      <c r="L101" s="187">
        <v>4229</v>
      </c>
      <c r="M101" s="209">
        <f t="shared" si="2"/>
        <v>12.978656892882478</v>
      </c>
    </row>
    <row r="102" spans="1:13" ht="11.25">
      <c r="A102" s="103">
        <v>97</v>
      </c>
      <c r="B102" s="175"/>
      <c r="C102" s="176" t="s">
        <v>492</v>
      </c>
      <c r="D102" s="179"/>
      <c r="E102" s="224" t="s">
        <v>492</v>
      </c>
      <c r="F102" s="181">
        <v>42118</v>
      </c>
      <c r="G102" s="182" t="s">
        <v>16</v>
      </c>
      <c r="H102" s="183">
        <v>12</v>
      </c>
      <c r="I102" s="184">
        <v>12</v>
      </c>
      <c r="J102" s="185">
        <v>1</v>
      </c>
      <c r="K102" s="186">
        <v>54177.5</v>
      </c>
      <c r="L102" s="187">
        <v>3536</v>
      </c>
      <c r="M102" s="209">
        <f aca="true" t="shared" si="3" ref="M102:M133">K102/L102</f>
        <v>15.321691176470589</v>
      </c>
    </row>
    <row r="103" spans="1:13" ht="11.25">
      <c r="A103" s="103">
        <v>98</v>
      </c>
      <c r="B103" s="175"/>
      <c r="C103" s="176" t="s">
        <v>333</v>
      </c>
      <c r="D103" s="179"/>
      <c r="E103" s="180" t="s">
        <v>334</v>
      </c>
      <c r="F103" s="181">
        <v>42048</v>
      </c>
      <c r="G103" s="182" t="s">
        <v>16</v>
      </c>
      <c r="H103" s="183">
        <v>22</v>
      </c>
      <c r="I103" s="184">
        <v>2</v>
      </c>
      <c r="J103" s="185">
        <v>4</v>
      </c>
      <c r="K103" s="194">
        <v>48995.6</v>
      </c>
      <c r="L103" s="195">
        <v>3845</v>
      </c>
      <c r="M103" s="203">
        <f t="shared" si="3"/>
        <v>12.742678803641091</v>
      </c>
    </row>
    <row r="104" spans="1:13" ht="11.25">
      <c r="A104" s="103">
        <v>99</v>
      </c>
      <c r="B104" s="175"/>
      <c r="C104" s="176" t="s">
        <v>294</v>
      </c>
      <c r="D104" s="179"/>
      <c r="E104" s="180" t="s">
        <v>293</v>
      </c>
      <c r="F104" s="181">
        <v>42027</v>
      </c>
      <c r="G104" s="182" t="s">
        <v>16</v>
      </c>
      <c r="H104" s="183">
        <v>13</v>
      </c>
      <c r="I104" s="184">
        <v>1</v>
      </c>
      <c r="J104" s="185">
        <v>7</v>
      </c>
      <c r="K104" s="186">
        <v>47491.9</v>
      </c>
      <c r="L104" s="187">
        <v>4059</v>
      </c>
      <c r="M104" s="203">
        <f t="shared" si="3"/>
        <v>11.70039418576004</v>
      </c>
    </row>
    <row r="105" spans="1:13" ht="11.25">
      <c r="A105" s="103">
        <v>100</v>
      </c>
      <c r="B105" s="175"/>
      <c r="C105" s="176" t="s">
        <v>469</v>
      </c>
      <c r="D105" s="179"/>
      <c r="E105" s="180" t="s">
        <v>470</v>
      </c>
      <c r="F105" s="181">
        <v>42111</v>
      </c>
      <c r="G105" s="182" t="s">
        <v>6</v>
      </c>
      <c r="H105" s="183">
        <v>16</v>
      </c>
      <c r="I105" s="184">
        <v>6</v>
      </c>
      <c r="J105" s="185">
        <v>2</v>
      </c>
      <c r="K105" s="198">
        <v>43834</v>
      </c>
      <c r="L105" s="199">
        <v>2728</v>
      </c>
      <c r="M105" s="209">
        <f t="shared" si="3"/>
        <v>16.068181818181817</v>
      </c>
    </row>
    <row r="106" spans="1:13" ht="11.25">
      <c r="A106" s="103">
        <v>101</v>
      </c>
      <c r="B106" s="175"/>
      <c r="C106" s="176" t="s">
        <v>298</v>
      </c>
      <c r="D106" s="179" t="s">
        <v>140</v>
      </c>
      <c r="E106" s="180" t="s">
        <v>298</v>
      </c>
      <c r="F106" s="181">
        <v>42027</v>
      </c>
      <c r="G106" s="182" t="s">
        <v>19</v>
      </c>
      <c r="H106" s="183">
        <v>16</v>
      </c>
      <c r="I106" s="183">
        <v>2</v>
      </c>
      <c r="J106" s="185">
        <v>6</v>
      </c>
      <c r="K106" s="196">
        <v>43069</v>
      </c>
      <c r="L106" s="197">
        <v>4700</v>
      </c>
      <c r="M106" s="203">
        <f t="shared" si="3"/>
        <v>9.163617021276595</v>
      </c>
    </row>
    <row r="107" spans="1:13" ht="11.25">
      <c r="A107" s="103">
        <v>102</v>
      </c>
      <c r="B107" s="175"/>
      <c r="C107" s="177" t="s">
        <v>480</v>
      </c>
      <c r="D107" s="190"/>
      <c r="E107" s="191" t="s">
        <v>480</v>
      </c>
      <c r="F107" s="192">
        <v>42118</v>
      </c>
      <c r="G107" s="182" t="s">
        <v>7</v>
      </c>
      <c r="H107" s="193">
        <v>16</v>
      </c>
      <c r="I107" s="183">
        <v>23</v>
      </c>
      <c r="J107" s="185">
        <v>1</v>
      </c>
      <c r="K107" s="186">
        <v>42084</v>
      </c>
      <c r="L107" s="187">
        <v>3050</v>
      </c>
      <c r="M107" s="209">
        <f t="shared" si="3"/>
        <v>13.798032786885246</v>
      </c>
    </row>
    <row r="108" spans="1:13" ht="11.25">
      <c r="A108" s="103">
        <v>103</v>
      </c>
      <c r="B108" s="175"/>
      <c r="C108" s="176" t="s">
        <v>435</v>
      </c>
      <c r="D108" s="179"/>
      <c r="E108" s="223" t="s">
        <v>434</v>
      </c>
      <c r="F108" s="181">
        <v>42097</v>
      </c>
      <c r="G108" s="182" t="s">
        <v>16</v>
      </c>
      <c r="H108" s="183">
        <v>11</v>
      </c>
      <c r="I108" s="184">
        <v>3</v>
      </c>
      <c r="J108" s="185">
        <v>4</v>
      </c>
      <c r="K108" s="186">
        <v>36732.2</v>
      </c>
      <c r="L108" s="187">
        <v>3538</v>
      </c>
      <c r="M108" s="209">
        <f t="shared" si="3"/>
        <v>10.382193329564725</v>
      </c>
    </row>
    <row r="109" spans="1:13" ht="11.25">
      <c r="A109" s="103">
        <v>104</v>
      </c>
      <c r="B109" s="175"/>
      <c r="C109" s="176" t="s">
        <v>307</v>
      </c>
      <c r="D109" s="179"/>
      <c r="E109" s="180" t="s">
        <v>307</v>
      </c>
      <c r="F109" s="181">
        <v>42034</v>
      </c>
      <c r="G109" s="182" t="s">
        <v>16</v>
      </c>
      <c r="H109" s="183">
        <v>8</v>
      </c>
      <c r="I109" s="184">
        <v>4</v>
      </c>
      <c r="J109" s="185">
        <v>9</v>
      </c>
      <c r="K109" s="186">
        <v>33964.5</v>
      </c>
      <c r="L109" s="187">
        <v>3582</v>
      </c>
      <c r="M109" s="209">
        <f t="shared" si="3"/>
        <v>9.481993299832496</v>
      </c>
    </row>
    <row r="110" spans="1:13" ht="11.25">
      <c r="A110" s="103">
        <v>105</v>
      </c>
      <c r="B110" s="175"/>
      <c r="C110" s="176" t="s">
        <v>129</v>
      </c>
      <c r="D110" s="179"/>
      <c r="E110" s="180" t="s">
        <v>130</v>
      </c>
      <c r="F110" s="181">
        <v>42006</v>
      </c>
      <c r="G110" s="182" t="s">
        <v>16</v>
      </c>
      <c r="H110" s="183">
        <v>6</v>
      </c>
      <c r="I110" s="184">
        <v>1</v>
      </c>
      <c r="J110" s="185">
        <v>6</v>
      </c>
      <c r="K110" s="186">
        <v>32124</v>
      </c>
      <c r="L110" s="187">
        <v>2856</v>
      </c>
      <c r="M110" s="203">
        <f t="shared" si="3"/>
        <v>11.247899159663865</v>
      </c>
    </row>
    <row r="111" spans="1:13" ht="11.25">
      <c r="A111" s="103">
        <v>106</v>
      </c>
      <c r="B111" s="175"/>
      <c r="C111" s="176" t="s">
        <v>342</v>
      </c>
      <c r="D111" s="179"/>
      <c r="E111" s="180" t="s">
        <v>342</v>
      </c>
      <c r="F111" s="181">
        <v>42055</v>
      </c>
      <c r="G111" s="182" t="s">
        <v>16</v>
      </c>
      <c r="H111" s="183">
        <v>9</v>
      </c>
      <c r="I111" s="184">
        <v>8</v>
      </c>
      <c r="J111" s="184">
        <v>4</v>
      </c>
      <c r="K111" s="194">
        <v>28037.5</v>
      </c>
      <c r="L111" s="195">
        <v>2327</v>
      </c>
      <c r="M111" s="203">
        <f t="shared" si="3"/>
        <v>12.04877524709927</v>
      </c>
    </row>
    <row r="112" spans="1:13" ht="11.25">
      <c r="A112" s="103">
        <v>107</v>
      </c>
      <c r="B112" s="175"/>
      <c r="C112" s="176" t="s">
        <v>200</v>
      </c>
      <c r="D112" s="179"/>
      <c r="E112" s="180" t="s">
        <v>201</v>
      </c>
      <c r="F112" s="181">
        <v>42013</v>
      </c>
      <c r="G112" s="182" t="s">
        <v>16</v>
      </c>
      <c r="H112" s="183">
        <v>11</v>
      </c>
      <c r="I112" s="184">
        <v>3</v>
      </c>
      <c r="J112" s="185">
        <v>3</v>
      </c>
      <c r="K112" s="194">
        <v>27636.5</v>
      </c>
      <c r="L112" s="195">
        <v>2468</v>
      </c>
      <c r="M112" s="203">
        <f t="shared" si="3"/>
        <v>11.197933549432738</v>
      </c>
    </row>
    <row r="113" spans="1:13" ht="11.25">
      <c r="A113" s="103">
        <v>108</v>
      </c>
      <c r="B113" s="175"/>
      <c r="C113" s="176" t="s">
        <v>305</v>
      </c>
      <c r="D113" s="179"/>
      <c r="E113" s="180" t="s">
        <v>306</v>
      </c>
      <c r="F113" s="181">
        <v>42034</v>
      </c>
      <c r="G113" s="182" t="s">
        <v>16</v>
      </c>
      <c r="H113" s="183">
        <v>8</v>
      </c>
      <c r="I113" s="184">
        <v>1</v>
      </c>
      <c r="J113" s="185">
        <v>5</v>
      </c>
      <c r="K113" s="186">
        <v>27061.5</v>
      </c>
      <c r="L113" s="187">
        <v>1876</v>
      </c>
      <c r="M113" s="209">
        <f t="shared" si="3"/>
        <v>14.425106609808102</v>
      </c>
    </row>
    <row r="114" spans="1:13" ht="11.25">
      <c r="A114" s="103">
        <v>109</v>
      </c>
      <c r="B114" s="175"/>
      <c r="C114" s="177" t="s">
        <v>453</v>
      </c>
      <c r="D114" s="190"/>
      <c r="E114" s="191" t="s">
        <v>453</v>
      </c>
      <c r="F114" s="192">
        <v>42104</v>
      </c>
      <c r="G114" s="182" t="s">
        <v>8</v>
      </c>
      <c r="H114" s="193">
        <v>12</v>
      </c>
      <c r="I114" s="183">
        <v>7</v>
      </c>
      <c r="J114" s="185">
        <v>2</v>
      </c>
      <c r="K114" s="186">
        <v>26103</v>
      </c>
      <c r="L114" s="187">
        <v>1797</v>
      </c>
      <c r="M114" s="209">
        <f t="shared" si="3"/>
        <v>14.525876460767947</v>
      </c>
    </row>
    <row r="115" spans="1:13" ht="11.25">
      <c r="A115" s="103">
        <v>110</v>
      </c>
      <c r="B115" s="175"/>
      <c r="C115" s="176" t="s">
        <v>387</v>
      </c>
      <c r="D115" s="179"/>
      <c r="E115" s="180" t="s">
        <v>388</v>
      </c>
      <c r="F115" s="181">
        <v>42076</v>
      </c>
      <c r="G115" s="182" t="s">
        <v>16</v>
      </c>
      <c r="H115" s="183">
        <v>5</v>
      </c>
      <c r="I115" s="184">
        <v>1</v>
      </c>
      <c r="J115" s="185">
        <v>5</v>
      </c>
      <c r="K115" s="186">
        <v>26078</v>
      </c>
      <c r="L115" s="187">
        <v>2031</v>
      </c>
      <c r="M115" s="209">
        <f t="shared" si="3"/>
        <v>12.839980305268341</v>
      </c>
    </row>
    <row r="116" spans="1:13" ht="11.25">
      <c r="A116" s="103">
        <v>111</v>
      </c>
      <c r="B116" s="175"/>
      <c r="C116" s="176" t="s">
        <v>425</v>
      </c>
      <c r="D116" s="179" t="s">
        <v>140</v>
      </c>
      <c r="E116" s="180" t="s">
        <v>425</v>
      </c>
      <c r="F116" s="181">
        <v>42097</v>
      </c>
      <c r="G116" s="182" t="s">
        <v>263</v>
      </c>
      <c r="H116" s="183">
        <v>28</v>
      </c>
      <c r="I116" s="184">
        <v>6</v>
      </c>
      <c r="J116" s="185">
        <v>2</v>
      </c>
      <c r="K116" s="186">
        <v>21515</v>
      </c>
      <c r="L116" s="187">
        <v>2158</v>
      </c>
      <c r="M116" s="209">
        <f t="shared" si="3"/>
        <v>9.96987951807229</v>
      </c>
    </row>
    <row r="117" spans="1:13" ht="11.25">
      <c r="A117" s="103">
        <v>112</v>
      </c>
      <c r="B117" s="175"/>
      <c r="C117" s="176" t="s">
        <v>409</v>
      </c>
      <c r="D117" s="179"/>
      <c r="E117" s="180" t="s">
        <v>409</v>
      </c>
      <c r="F117" s="181">
        <v>42083</v>
      </c>
      <c r="G117" s="182" t="s">
        <v>16</v>
      </c>
      <c r="H117" s="183">
        <v>6</v>
      </c>
      <c r="I117" s="184">
        <v>2</v>
      </c>
      <c r="J117" s="185">
        <v>5</v>
      </c>
      <c r="K117" s="186">
        <v>21312.5</v>
      </c>
      <c r="L117" s="187">
        <v>1489</v>
      </c>
      <c r="M117" s="209">
        <f t="shared" si="3"/>
        <v>14.313297515110813</v>
      </c>
    </row>
    <row r="118" spans="1:13" ht="11.25">
      <c r="A118" s="103">
        <v>113</v>
      </c>
      <c r="B118" s="175"/>
      <c r="C118" s="176" t="s">
        <v>449</v>
      </c>
      <c r="D118" s="179" t="s">
        <v>140</v>
      </c>
      <c r="E118" s="180" t="s">
        <v>449</v>
      </c>
      <c r="F118" s="181">
        <v>42104</v>
      </c>
      <c r="G118" s="182" t="s">
        <v>19</v>
      </c>
      <c r="H118" s="183">
        <v>31</v>
      </c>
      <c r="I118" s="183">
        <v>7</v>
      </c>
      <c r="J118" s="185">
        <v>2</v>
      </c>
      <c r="K118" s="196">
        <v>20102</v>
      </c>
      <c r="L118" s="197">
        <v>2219</v>
      </c>
      <c r="M118" s="209">
        <f t="shared" si="3"/>
        <v>9.059035601622352</v>
      </c>
    </row>
    <row r="119" spans="1:13" ht="11.25">
      <c r="A119" s="103">
        <v>114</v>
      </c>
      <c r="B119" s="175"/>
      <c r="C119" s="176" t="s">
        <v>318</v>
      </c>
      <c r="D119" s="179"/>
      <c r="E119" s="180" t="s">
        <v>319</v>
      </c>
      <c r="F119" s="181">
        <v>42041</v>
      </c>
      <c r="G119" s="182" t="s">
        <v>16</v>
      </c>
      <c r="H119" s="183">
        <v>4</v>
      </c>
      <c r="I119" s="184">
        <v>1</v>
      </c>
      <c r="J119" s="185">
        <v>4</v>
      </c>
      <c r="K119" s="194">
        <v>19641</v>
      </c>
      <c r="L119" s="195">
        <v>1649</v>
      </c>
      <c r="M119" s="203">
        <f t="shared" si="3"/>
        <v>11.910855063674955</v>
      </c>
    </row>
    <row r="120" spans="1:13" ht="11.25">
      <c r="A120" s="103">
        <v>115</v>
      </c>
      <c r="B120" s="175"/>
      <c r="C120" s="176" t="s">
        <v>291</v>
      </c>
      <c r="D120" s="179" t="s">
        <v>140</v>
      </c>
      <c r="E120" s="180" t="s">
        <v>292</v>
      </c>
      <c r="F120" s="181">
        <v>42027</v>
      </c>
      <c r="G120" s="182" t="s">
        <v>16</v>
      </c>
      <c r="H120" s="183">
        <v>10</v>
      </c>
      <c r="I120" s="184">
        <v>1</v>
      </c>
      <c r="J120" s="185">
        <v>4</v>
      </c>
      <c r="K120" s="194">
        <v>18733.5</v>
      </c>
      <c r="L120" s="195">
        <v>1649</v>
      </c>
      <c r="M120" s="203">
        <f t="shared" si="3"/>
        <v>11.360521528198909</v>
      </c>
    </row>
    <row r="121" spans="1:13" ht="11.25">
      <c r="A121" s="103">
        <v>116</v>
      </c>
      <c r="B121" s="175"/>
      <c r="C121" s="176" t="s">
        <v>415</v>
      </c>
      <c r="D121" s="179"/>
      <c r="E121" s="180" t="s">
        <v>415</v>
      </c>
      <c r="F121" s="181">
        <v>42090</v>
      </c>
      <c r="G121" s="182" t="s">
        <v>16</v>
      </c>
      <c r="H121" s="183">
        <v>6</v>
      </c>
      <c r="I121" s="184">
        <v>2</v>
      </c>
      <c r="J121" s="185">
        <v>4</v>
      </c>
      <c r="K121" s="186">
        <v>17599</v>
      </c>
      <c r="L121" s="187">
        <v>1399</v>
      </c>
      <c r="M121" s="209">
        <f t="shared" si="3"/>
        <v>12.579699785561115</v>
      </c>
    </row>
    <row r="122" spans="1:13" ht="11.25">
      <c r="A122" s="103">
        <v>117</v>
      </c>
      <c r="B122" s="175"/>
      <c r="C122" s="176" t="s">
        <v>377</v>
      </c>
      <c r="D122" s="179"/>
      <c r="E122" s="180" t="s">
        <v>424</v>
      </c>
      <c r="F122" s="181">
        <v>42069</v>
      </c>
      <c r="G122" s="182" t="s">
        <v>16</v>
      </c>
      <c r="H122" s="183">
        <v>7</v>
      </c>
      <c r="I122" s="184">
        <v>1</v>
      </c>
      <c r="J122" s="185">
        <v>5</v>
      </c>
      <c r="K122" s="186">
        <v>16143</v>
      </c>
      <c r="L122" s="187">
        <v>1260</v>
      </c>
      <c r="M122" s="209">
        <f t="shared" si="3"/>
        <v>12.811904761904762</v>
      </c>
    </row>
    <row r="123" spans="1:13" ht="11.25">
      <c r="A123" s="103">
        <v>118</v>
      </c>
      <c r="B123" s="175"/>
      <c r="C123" s="176" t="s">
        <v>410</v>
      </c>
      <c r="D123" s="179"/>
      <c r="E123" s="180" t="s">
        <v>411</v>
      </c>
      <c r="F123" s="181">
        <v>42083</v>
      </c>
      <c r="G123" s="182" t="s">
        <v>16</v>
      </c>
      <c r="H123" s="183">
        <v>7</v>
      </c>
      <c r="I123" s="184">
        <v>2</v>
      </c>
      <c r="J123" s="185">
        <v>5</v>
      </c>
      <c r="K123" s="186">
        <v>15582</v>
      </c>
      <c r="L123" s="187">
        <v>1273</v>
      </c>
      <c r="M123" s="209">
        <f t="shared" si="3"/>
        <v>12.24037706205813</v>
      </c>
    </row>
    <row r="124" spans="1:13" ht="11.25">
      <c r="A124" s="103">
        <v>119</v>
      </c>
      <c r="B124" s="175"/>
      <c r="C124" s="176" t="s">
        <v>389</v>
      </c>
      <c r="D124" s="179" t="s">
        <v>140</v>
      </c>
      <c r="E124" s="180" t="s">
        <v>389</v>
      </c>
      <c r="F124" s="181">
        <v>42076</v>
      </c>
      <c r="G124" s="182" t="s">
        <v>16</v>
      </c>
      <c r="H124" s="183">
        <v>11</v>
      </c>
      <c r="I124" s="184">
        <v>1</v>
      </c>
      <c r="J124" s="185">
        <v>6</v>
      </c>
      <c r="K124" s="186">
        <v>13646</v>
      </c>
      <c r="L124" s="187">
        <v>1092</v>
      </c>
      <c r="M124" s="209">
        <f t="shared" si="3"/>
        <v>12.496336996336996</v>
      </c>
    </row>
    <row r="125" spans="1:13" ht="11.25">
      <c r="A125" s="103">
        <v>120</v>
      </c>
      <c r="B125" s="175"/>
      <c r="C125" s="176" t="s">
        <v>418</v>
      </c>
      <c r="D125" s="179" t="s">
        <v>140</v>
      </c>
      <c r="E125" s="180" t="s">
        <v>418</v>
      </c>
      <c r="F125" s="181">
        <v>42090</v>
      </c>
      <c r="G125" s="182" t="s">
        <v>16</v>
      </c>
      <c r="H125" s="183">
        <v>17</v>
      </c>
      <c r="I125" s="184">
        <v>6</v>
      </c>
      <c r="J125" s="185">
        <v>3</v>
      </c>
      <c r="K125" s="186">
        <v>13619.8</v>
      </c>
      <c r="L125" s="187">
        <v>1576</v>
      </c>
      <c r="M125" s="209">
        <f t="shared" si="3"/>
        <v>8.642005076142132</v>
      </c>
    </row>
    <row r="126" spans="1:13" ht="11.25">
      <c r="A126" s="103">
        <v>121</v>
      </c>
      <c r="B126" s="175"/>
      <c r="C126" s="176" t="s">
        <v>464</v>
      </c>
      <c r="D126" s="179"/>
      <c r="E126" s="223" t="s">
        <v>462</v>
      </c>
      <c r="F126" s="181">
        <v>42111</v>
      </c>
      <c r="G126" s="182" t="s">
        <v>16</v>
      </c>
      <c r="H126" s="183">
        <v>7</v>
      </c>
      <c r="I126" s="184">
        <v>5</v>
      </c>
      <c r="J126" s="185">
        <v>2</v>
      </c>
      <c r="K126" s="186">
        <v>12192</v>
      </c>
      <c r="L126" s="187">
        <v>1007</v>
      </c>
      <c r="M126" s="209">
        <f t="shared" si="3"/>
        <v>12.107249255213505</v>
      </c>
    </row>
    <row r="127" spans="1:13" ht="11.25">
      <c r="A127" s="103">
        <v>122</v>
      </c>
      <c r="B127" s="175"/>
      <c r="C127" s="176" t="s">
        <v>503</v>
      </c>
      <c r="D127" s="179"/>
      <c r="E127" s="223" t="s">
        <v>494</v>
      </c>
      <c r="F127" s="181">
        <v>42118</v>
      </c>
      <c r="G127" s="182" t="s">
        <v>16</v>
      </c>
      <c r="H127" s="183">
        <v>7</v>
      </c>
      <c r="I127" s="184">
        <v>7</v>
      </c>
      <c r="J127" s="185">
        <v>1</v>
      </c>
      <c r="K127" s="186">
        <v>11978</v>
      </c>
      <c r="L127" s="187">
        <v>1027</v>
      </c>
      <c r="M127" s="209">
        <f t="shared" si="3"/>
        <v>11.663096397273613</v>
      </c>
    </row>
    <row r="128" spans="1:13" ht="11.25">
      <c r="A128" s="103">
        <v>123</v>
      </c>
      <c r="B128" s="175"/>
      <c r="C128" s="176" t="s">
        <v>326</v>
      </c>
      <c r="D128" s="179" t="s">
        <v>140</v>
      </c>
      <c r="E128" s="180" t="s">
        <v>326</v>
      </c>
      <c r="F128" s="181">
        <v>42048</v>
      </c>
      <c r="G128" s="182" t="s">
        <v>327</v>
      </c>
      <c r="H128" s="183">
        <v>22</v>
      </c>
      <c r="I128" s="184">
        <v>2</v>
      </c>
      <c r="J128" s="185">
        <v>3</v>
      </c>
      <c r="K128" s="194">
        <v>9774.5</v>
      </c>
      <c r="L128" s="195">
        <v>1171</v>
      </c>
      <c r="M128" s="203">
        <f t="shared" si="3"/>
        <v>8.347139197267293</v>
      </c>
    </row>
    <row r="129" spans="1:13" ht="11.25">
      <c r="A129" s="103">
        <v>124</v>
      </c>
      <c r="B129" s="175"/>
      <c r="C129" s="176" t="s">
        <v>138</v>
      </c>
      <c r="D129" s="179" t="s">
        <v>140</v>
      </c>
      <c r="E129" s="180" t="s">
        <v>138</v>
      </c>
      <c r="F129" s="181">
        <v>42006</v>
      </c>
      <c r="G129" s="182" t="s">
        <v>19</v>
      </c>
      <c r="H129" s="183">
        <v>13</v>
      </c>
      <c r="I129" s="183">
        <v>1</v>
      </c>
      <c r="J129" s="185">
        <v>4</v>
      </c>
      <c r="K129" s="196">
        <v>9333</v>
      </c>
      <c r="L129" s="197">
        <v>1051</v>
      </c>
      <c r="M129" s="203">
        <f t="shared" si="3"/>
        <v>8.88011417697431</v>
      </c>
    </row>
    <row r="130" spans="1:13" ht="11.25">
      <c r="A130" s="103">
        <v>125</v>
      </c>
      <c r="B130" s="175"/>
      <c r="C130" s="176" t="s">
        <v>359</v>
      </c>
      <c r="D130" s="179" t="s">
        <v>140</v>
      </c>
      <c r="E130" s="180" t="s">
        <v>360</v>
      </c>
      <c r="F130" s="181">
        <v>42062</v>
      </c>
      <c r="G130" s="182" t="s">
        <v>327</v>
      </c>
      <c r="H130" s="183">
        <v>30</v>
      </c>
      <c r="I130" s="184">
        <v>2</v>
      </c>
      <c r="J130" s="185">
        <v>4</v>
      </c>
      <c r="K130" s="186">
        <v>9140</v>
      </c>
      <c r="L130" s="187">
        <v>1263</v>
      </c>
      <c r="M130" s="203">
        <f t="shared" si="3"/>
        <v>7.2367379255740305</v>
      </c>
    </row>
    <row r="131" spans="1:13" ht="11.25">
      <c r="A131" s="103">
        <v>126</v>
      </c>
      <c r="B131" s="175"/>
      <c r="C131" s="176" t="s">
        <v>441</v>
      </c>
      <c r="D131" s="179"/>
      <c r="E131" s="223" t="s">
        <v>440</v>
      </c>
      <c r="F131" s="181">
        <v>42104</v>
      </c>
      <c r="G131" s="182" t="s">
        <v>16</v>
      </c>
      <c r="H131" s="183">
        <v>9</v>
      </c>
      <c r="I131" s="184">
        <v>3</v>
      </c>
      <c r="J131" s="185">
        <v>3</v>
      </c>
      <c r="K131" s="186">
        <v>8015.5</v>
      </c>
      <c r="L131" s="187">
        <v>669</v>
      </c>
      <c r="M131" s="209">
        <f t="shared" si="3"/>
        <v>11.981315396113603</v>
      </c>
    </row>
    <row r="132" spans="1:13" ht="11.25">
      <c r="A132" s="103">
        <v>127</v>
      </c>
      <c r="B132" s="175"/>
      <c r="C132" s="176" t="s">
        <v>380</v>
      </c>
      <c r="D132" s="179" t="s">
        <v>140</v>
      </c>
      <c r="E132" s="180" t="s">
        <v>380</v>
      </c>
      <c r="F132" s="181">
        <v>42069</v>
      </c>
      <c r="G132" s="182" t="s">
        <v>327</v>
      </c>
      <c r="H132" s="183">
        <v>36</v>
      </c>
      <c r="I132" s="184">
        <v>2</v>
      </c>
      <c r="J132" s="185">
        <v>4</v>
      </c>
      <c r="K132" s="186">
        <v>6110</v>
      </c>
      <c r="L132" s="187">
        <v>1026</v>
      </c>
      <c r="M132" s="209">
        <f t="shared" si="3"/>
        <v>5.955165692007797</v>
      </c>
    </row>
    <row r="133" spans="1:13" ht="11.25">
      <c r="A133" s="103">
        <v>128</v>
      </c>
      <c r="B133" s="175"/>
      <c r="C133" s="176" t="s">
        <v>340</v>
      </c>
      <c r="D133" s="179"/>
      <c r="E133" s="180" t="s">
        <v>341</v>
      </c>
      <c r="F133" s="181">
        <v>42055</v>
      </c>
      <c r="G133" s="182" t="s">
        <v>16</v>
      </c>
      <c r="H133" s="183">
        <v>4</v>
      </c>
      <c r="I133" s="184">
        <v>8</v>
      </c>
      <c r="J133" s="185">
        <v>5</v>
      </c>
      <c r="K133" s="186">
        <v>4738</v>
      </c>
      <c r="L133" s="187">
        <v>390</v>
      </c>
      <c r="M133" s="209">
        <f t="shared" si="3"/>
        <v>12.148717948717948</v>
      </c>
    </row>
    <row r="134" spans="1:13" ht="11.25">
      <c r="A134" s="103">
        <v>129</v>
      </c>
      <c r="B134" s="175"/>
      <c r="C134" s="176" t="s">
        <v>500</v>
      </c>
      <c r="D134" s="179" t="s">
        <v>140</v>
      </c>
      <c r="E134" s="180" t="s">
        <v>500</v>
      </c>
      <c r="F134" s="181">
        <v>42118</v>
      </c>
      <c r="G134" s="182" t="s">
        <v>327</v>
      </c>
      <c r="H134" s="183">
        <v>50</v>
      </c>
      <c r="I134" s="184">
        <v>20</v>
      </c>
      <c r="J134" s="185">
        <v>1</v>
      </c>
      <c r="K134" s="186">
        <v>2455.5</v>
      </c>
      <c r="L134" s="187">
        <v>301</v>
      </c>
      <c r="M134" s="209">
        <f>K134/L134</f>
        <v>8.1578073089701</v>
      </c>
    </row>
    <row r="135" spans="1:13" ht="11.25">
      <c r="A135" s="103">
        <v>130</v>
      </c>
      <c r="B135" s="175"/>
      <c r="C135" s="176" t="s">
        <v>207</v>
      </c>
      <c r="D135" s="179"/>
      <c r="E135" s="180" t="s">
        <v>206</v>
      </c>
      <c r="F135" s="181">
        <v>42020</v>
      </c>
      <c r="G135" s="182" t="s">
        <v>42</v>
      </c>
      <c r="H135" s="183">
        <v>4</v>
      </c>
      <c r="I135" s="184">
        <v>4</v>
      </c>
      <c r="J135" s="185">
        <v>1</v>
      </c>
      <c r="K135" s="194">
        <v>2352</v>
      </c>
      <c r="L135" s="195">
        <v>215</v>
      </c>
      <c r="M135" s="203">
        <f>K135/L135</f>
        <v>10.93953488372093</v>
      </c>
    </row>
    <row r="136" spans="1:13" ht="11.25">
      <c r="A136" s="103">
        <v>131</v>
      </c>
      <c r="B136" s="175"/>
      <c r="C136" s="176" t="s">
        <v>346</v>
      </c>
      <c r="D136" s="179" t="s">
        <v>140</v>
      </c>
      <c r="E136" s="180" t="s">
        <v>346</v>
      </c>
      <c r="F136" s="181">
        <v>42055</v>
      </c>
      <c r="G136" s="182" t="s">
        <v>225</v>
      </c>
      <c r="H136" s="183">
        <v>1</v>
      </c>
      <c r="I136" s="184">
        <v>1</v>
      </c>
      <c r="J136" s="185">
        <v>2</v>
      </c>
      <c r="K136" s="194">
        <v>1110</v>
      </c>
      <c r="L136" s="195">
        <v>238</v>
      </c>
      <c r="M136" s="203">
        <f>K136/L136</f>
        <v>4.663865546218488</v>
      </c>
    </row>
    <row r="137" spans="1:13" ht="11.25">
      <c r="A137" s="103">
        <v>132</v>
      </c>
      <c r="B137" s="175"/>
      <c r="C137" s="176" t="s">
        <v>328</v>
      </c>
      <c r="D137" s="179" t="s">
        <v>140</v>
      </c>
      <c r="E137" s="180" t="s">
        <v>328</v>
      </c>
      <c r="F137" s="181">
        <v>42137</v>
      </c>
      <c r="G137" s="182" t="s">
        <v>225</v>
      </c>
      <c r="H137" s="183">
        <v>1</v>
      </c>
      <c r="I137" s="184">
        <v>1</v>
      </c>
      <c r="J137" s="185">
        <v>1</v>
      </c>
      <c r="K137" s="186">
        <v>1035</v>
      </c>
      <c r="L137" s="187">
        <v>229</v>
      </c>
      <c r="M137" s="203">
        <f>K137/L137</f>
        <v>4.5196506550218345</v>
      </c>
    </row>
    <row r="138" spans="1:13" ht="11.25">
      <c r="A138" s="103">
        <v>133</v>
      </c>
      <c r="B138" s="175"/>
      <c r="C138" s="176" t="s">
        <v>362</v>
      </c>
      <c r="D138" s="179"/>
      <c r="E138" s="180" t="s">
        <v>363</v>
      </c>
      <c r="F138" s="181">
        <v>42062</v>
      </c>
      <c r="G138" s="182" t="s">
        <v>271</v>
      </c>
      <c r="H138" s="183">
        <v>5</v>
      </c>
      <c r="I138" s="184">
        <v>5</v>
      </c>
      <c r="J138" s="185">
        <v>1</v>
      </c>
      <c r="K138" s="194">
        <v>495</v>
      </c>
      <c r="L138" s="195">
        <v>45</v>
      </c>
      <c r="M138" s="203">
        <f>K138/L138</f>
        <v>11</v>
      </c>
    </row>
  </sheetData>
  <sheetProtection/>
  <mergeCells count="4">
    <mergeCell ref="B1:E1"/>
    <mergeCell ref="B2:E2"/>
    <mergeCell ref="B3:E3"/>
    <mergeCell ref="K3:M3"/>
  </mergeCells>
  <hyperlinks>
    <hyperlink ref="B2" r:id="rId1" display="http://www.antraktsinema.com"/>
  </hyperlinks>
  <printOptions/>
  <pageMargins left="0.3" right="0.22" top="0.41" bottom="0.4" header="0.33" footer="0.31496062992125984"/>
  <pageSetup horizontalDpi="600" verticalDpi="600" orientation="portrait" paperSize="9" scale="5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BEBEK TURİZM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Deniz Yavuz - Antrakt</dc:creator>
  <cp:keywords/>
  <dc:description/>
  <cp:lastModifiedBy>DY</cp:lastModifiedBy>
  <cp:lastPrinted>2015-01-21T23:11:37Z</cp:lastPrinted>
  <dcterms:created xsi:type="dcterms:W3CDTF">2006-03-15T09:07:04Z</dcterms:created>
  <dcterms:modified xsi:type="dcterms:W3CDTF">2015-05-11T06:58:11Z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