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07_13-15.02" sheetId="7" r:id="rId1"/>
    <sheet name="2015_06_06-08.02" sheetId="6" r:id="rId2"/>
    <sheet name="2015_05_30.01-01.02" sheetId="5" r:id="rId3"/>
    <sheet name="2015_04_23-25.01" sheetId="4" r:id="rId4"/>
    <sheet name="2015_03_16-18.01" sheetId="3" r:id="rId5"/>
    <sheet name="2015_02_09-11.01" sheetId="2" r:id="rId6"/>
    <sheet name="2015_01_02-04.01" sheetId="1" r:id="rId7"/>
  </sheets>
  <definedNames>
    <definedName name="_xlnm._FilterDatabase" localSheetId="6" hidden="1">'2015_01_02-04.01'!$J$5:$X$5</definedName>
    <definedName name="_xlnm._FilterDatabase" localSheetId="5" hidden="1">'2015_02_09-11.01'!$J$5:$X$5</definedName>
    <definedName name="_xlnm._FilterDatabase" localSheetId="4" hidden="1">'2015_03_16-18.01'!$J$5:$X$5</definedName>
    <definedName name="_xlnm._FilterDatabase" localSheetId="3" hidden="1">'2015_04_23-25.01'!$J$5:$X$5</definedName>
    <definedName name="_xlnm._FilterDatabase" localSheetId="2" hidden="1">'2015_05_30.01-01.02'!$J$5:$X$5</definedName>
    <definedName name="_xlnm._FilterDatabase" localSheetId="1" hidden="1">'2015_06_06-08.02'!$J$5:$X$5</definedName>
    <definedName name="_xlnm._FilterDatabase" localSheetId="0" hidden="1">'2015_07_13-15.02'!$J$5:$X$5</definedName>
  </definedNames>
  <calcPr calcId="145621"/>
</workbook>
</file>

<file path=xl/calcChain.xml><?xml version="1.0" encoding="utf-8"?>
<calcChain xmlns="http://schemas.openxmlformats.org/spreadsheetml/2006/main">
  <c r="X9" i="7" l="1"/>
  <c r="Q9" i="7"/>
  <c r="P9" i="7"/>
  <c r="U9" i="7" s="1"/>
  <c r="X8" i="7"/>
  <c r="Q8" i="7"/>
  <c r="R8" i="7" s="1"/>
  <c r="P8" i="7"/>
  <c r="X7" i="7"/>
  <c r="Q7" i="7"/>
  <c r="P7" i="7"/>
  <c r="U7" i="7" s="1"/>
  <c r="X6" i="7"/>
  <c r="Q6" i="7"/>
  <c r="R6" i="7" s="1"/>
  <c r="P6" i="7"/>
  <c r="U6" i="7" s="1"/>
  <c r="B6" i="7"/>
  <c r="B7" i="7" s="1"/>
  <c r="B8" i="7" s="1"/>
  <c r="B9" i="7" s="1"/>
  <c r="S7" i="7" l="1"/>
  <c r="S8" i="7"/>
  <c r="S9" i="7"/>
  <c r="R7" i="7"/>
  <c r="U8" i="7"/>
  <c r="R9" i="7"/>
  <c r="S6" i="7"/>
  <c r="X7" i="6"/>
  <c r="Q7" i="6"/>
  <c r="P7" i="6"/>
  <c r="U7" i="6" s="1"/>
  <c r="X6" i="6"/>
  <c r="Q6" i="6"/>
  <c r="R6" i="6" s="1"/>
  <c r="P6" i="6"/>
  <c r="B6" i="6"/>
  <c r="B7" i="6" s="1"/>
  <c r="S7" i="6" l="1"/>
  <c r="S6" i="6"/>
  <c r="U6" i="6"/>
  <c r="R7" i="6"/>
  <c r="X8" i="5"/>
  <c r="Q8" i="5"/>
  <c r="R8" i="5" s="1"/>
  <c r="P8" i="5"/>
  <c r="U8" i="5" s="1"/>
  <c r="S8" i="5" l="1"/>
  <c r="X7" i="5" l="1"/>
  <c r="Q7" i="5"/>
  <c r="R7" i="5" s="1"/>
  <c r="P7" i="5"/>
  <c r="X6" i="5"/>
  <c r="Q6" i="5"/>
  <c r="R6" i="5" s="1"/>
  <c r="P6" i="5"/>
  <c r="U6" i="5" s="1"/>
  <c r="B6" i="5"/>
  <c r="B7" i="5" s="1"/>
  <c r="B8" i="5" s="1"/>
  <c r="S7" i="5" l="1"/>
  <c r="S6" i="5"/>
  <c r="U7" i="5"/>
  <c r="X7" i="4"/>
  <c r="Q7" i="4"/>
  <c r="R7" i="4" s="1"/>
  <c r="P7" i="4"/>
  <c r="U7" i="4" s="1"/>
  <c r="B7" i="4"/>
  <c r="X6" i="4"/>
  <c r="Q6" i="4"/>
  <c r="P6" i="4"/>
  <c r="U6" i="4" s="1"/>
  <c r="B6" i="4"/>
  <c r="S6" i="4" l="1"/>
  <c r="S7" i="4"/>
  <c r="R6" i="4"/>
  <c r="B7" i="3"/>
  <c r="B6" i="3"/>
  <c r="P6" i="3"/>
  <c r="U6" i="3"/>
  <c r="X6" i="3"/>
  <c r="Q6" i="3"/>
  <c r="S6" i="3"/>
  <c r="R6" i="3"/>
  <c r="X7" i="3"/>
  <c r="P7" i="3"/>
  <c r="U7" i="3"/>
  <c r="Q7" i="3"/>
  <c r="S7" i="3"/>
  <c r="R7" i="3"/>
  <c r="X7" i="2"/>
  <c r="Q7" i="2"/>
  <c r="R7" i="2"/>
  <c r="P7" i="2"/>
  <c r="B7" i="2"/>
  <c r="S7" i="2"/>
  <c r="X6" i="2"/>
  <c r="Q6" i="2"/>
  <c r="P6" i="2"/>
  <c r="U6" i="2"/>
  <c r="B6" i="2"/>
  <c r="S6" i="2"/>
  <c r="R6" i="2"/>
  <c r="B6" i="1"/>
  <c r="X6" i="1"/>
  <c r="Q6" i="1"/>
  <c r="R6" i="1"/>
  <c r="P6" i="1"/>
  <c r="U6" i="1"/>
  <c r="S6" i="1"/>
</calcChain>
</file>

<file path=xl/sharedStrings.xml><?xml version="1.0" encoding="utf-8"?>
<sst xmlns="http://schemas.openxmlformats.org/spreadsheetml/2006/main" count="279" uniqueCount="44">
  <si>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</si>
  <si>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</si>
  <si>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</si>
  <si>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</si>
  <si>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</si>
  <si>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</si>
  <si>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</si>
  <si>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</si>
  <si>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</si>
  <si>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</si>
  <si>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</si>
  <si>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</si>
  <si>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</si>
  <si>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</si>
  <si>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</si>
  <si>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</si>
  <si>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</si>
  <si>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</si>
  <si>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</si>
  <si>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</si>
  <si>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</si>
  <si>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</si>
  <si>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</si>
  <si>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</si>
  <si>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</si>
  <si>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</si>
  <si>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</si>
  <si>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</si>
  <si>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</si>
  <si>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</si>
  <si>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</si>
  <si>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</si>
  <si>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</si>
  <si>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</si>
  <si>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</si>
  <si>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</si>
  <si>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</si>
  <si>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</si>
  <si>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</si>
  <si>
    <t>2015 / 07</t>
  </si>
  <si>
    <t>13 - 15 Şubat 2015</t>
  </si>
  <si>
    <t>STILL ALICE</t>
  </si>
  <si>
    <t>YAV HE HE</t>
  </si>
  <si>
    <t>YAV HE HE FİLM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</si>
</sst>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69" fontId="9" fillId="3" borderId="38" xfId="0" applyNumberFormat="1" applyFont="1" applyFill="1" applyBorder="1" applyAlignment="1">
      <alignment horizontal="left" vertical="center" shrinkToFit="1"/>
    </xf>
    <xf numFmtId="164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7" fontId="9" fillId="0" borderId="42" xfId="2" applyNumberFormat="1" applyFont="1" applyFill="1" applyBorder="1" applyAlignment="1">
      <alignment horizontal="right" vertical="center" shrinkToFit="1"/>
    </xf>
    <xf numFmtId="168" fontId="9" fillId="0" borderId="39" xfId="2" applyNumberFormat="1" applyFont="1" applyFill="1" applyBorder="1" applyAlignment="1">
      <alignment horizontal="right" vertical="center" shrinkToFit="1"/>
    </xf>
    <xf numFmtId="167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8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7" fontId="5" fillId="0" borderId="42" xfId="2" applyNumberFormat="1" applyFont="1" applyFill="1" applyBorder="1" applyAlignment="1" applyProtection="1">
      <alignment horizontal="right" vertical="center" shrinkToFit="1"/>
    </xf>
    <xf numFmtId="170" fontId="9" fillId="3" borderId="43" xfId="2" applyNumberFormat="1" applyFont="1" applyFill="1" applyBorder="1" applyAlignment="1">
      <alignment vertical="center" shrinkToFit="1"/>
    </xf>
    <xf numFmtId="167" fontId="9" fillId="0" borderId="42" xfId="0" applyNumberFormat="1" applyFont="1" applyFill="1" applyBorder="1" applyAlignment="1">
      <alignment vertical="center" shrinkToFit="1"/>
    </xf>
    <xf numFmtId="168" fontId="9" fillId="0" borderId="39" xfId="2" applyNumberFormat="1" applyFont="1" applyFill="1" applyBorder="1" applyAlignment="1" applyProtection="1">
      <alignment vertical="center" shrinkToFit="1"/>
      <protection locked="0"/>
    </xf>
    <xf numFmtId="167" fontId="9" fillId="3" borderId="43" xfId="0" applyNumberFormat="1" applyFont="1" applyFill="1" applyBorder="1" applyAlignment="1">
      <alignment vertical="center" shrinkToFit="1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33</v>
      </c>
      <c r="I6" s="44">
        <v>1</v>
      </c>
      <c r="J6" s="45">
        <v>31625</v>
      </c>
      <c r="K6" s="46">
        <v>2344</v>
      </c>
      <c r="L6" s="45">
        <v>56036.5</v>
      </c>
      <c r="M6" s="46">
        <v>3674</v>
      </c>
      <c r="N6" s="45">
        <v>51313.5</v>
      </c>
      <c r="O6" s="46">
        <v>3388</v>
      </c>
      <c r="P6" s="47">
        <f>+J6+L6+N6</f>
        <v>138975</v>
      </c>
      <c r="Q6" s="48">
        <f>K6+M6+O6</f>
        <v>9406</v>
      </c>
      <c r="R6" s="49">
        <f>Q6/H6</f>
        <v>285.030303030303</v>
      </c>
      <c r="S6" s="50">
        <f>+P6/Q6</f>
        <v>14.775143525409312</v>
      </c>
      <c r="T6" s="51"/>
      <c r="U6" s="52" t="e">
        <f>-(T6-P6)/T6</f>
        <v>#DIV/0!</v>
      </c>
      <c r="V6" s="53">
        <v>138975</v>
      </c>
      <c r="W6" s="54">
        <v>9406</v>
      </c>
      <c r="X6" s="55">
        <f>V6/W6</f>
        <v>14.775143525409312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56</v>
      </c>
      <c r="I7" s="63">
        <v>1</v>
      </c>
      <c r="J7" s="64">
        <v>17907.5</v>
      </c>
      <c r="K7" s="65">
        <v>1670</v>
      </c>
      <c r="L7" s="64">
        <v>36069</v>
      </c>
      <c r="M7" s="65">
        <v>3453</v>
      </c>
      <c r="N7" s="64">
        <v>35628.5</v>
      </c>
      <c r="O7" s="65">
        <v>3331</v>
      </c>
      <c r="P7" s="66">
        <f t="shared" ref="P7" si="0">+J7+L7+N7</f>
        <v>89605</v>
      </c>
      <c r="Q7" s="67">
        <f t="shared" ref="Q7" si="1">K7+M7+O7</f>
        <v>8454</v>
      </c>
      <c r="R7" s="68">
        <f t="shared" ref="R7" si="2">Q7/H7</f>
        <v>150.96428571428572</v>
      </c>
      <c r="S7" s="69">
        <f t="shared" ref="S7" si="3">+P7/Q7</f>
        <v>10.599124674710197</v>
      </c>
      <c r="T7" s="70"/>
      <c r="U7" s="71" t="e">
        <f>-(T7-P7)/T7</f>
        <v>#DIV/0!</v>
      </c>
      <c r="V7" s="72">
        <v>89605</v>
      </c>
      <c r="W7" s="73">
        <v>8454</v>
      </c>
      <c r="X7" s="74">
        <f t="shared" ref="X7" si="4">V7/W7</f>
        <v>10.599124674710197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27</v>
      </c>
      <c r="I8" s="63">
        <v>3</v>
      </c>
      <c r="J8" s="64">
        <v>1066</v>
      </c>
      <c r="K8" s="65">
        <v>127</v>
      </c>
      <c r="L8" s="64">
        <v>2567.5</v>
      </c>
      <c r="M8" s="65">
        <v>305</v>
      </c>
      <c r="N8" s="64">
        <v>3567.5</v>
      </c>
      <c r="O8" s="65">
        <v>419</v>
      </c>
      <c r="P8" s="66">
        <f>+J8+L8+N8</f>
        <v>7201</v>
      </c>
      <c r="Q8" s="67">
        <f>K8+M8+O8</f>
        <v>851</v>
      </c>
      <c r="R8" s="68">
        <f>Q8/H8</f>
        <v>31.518518518518519</v>
      </c>
      <c r="S8" s="69">
        <f>+P8/Q8</f>
        <v>8.4618096357226786</v>
      </c>
      <c r="T8" s="70">
        <v>40624</v>
      </c>
      <c r="U8" s="71">
        <f>-(T8-P8)/T8</f>
        <v>-0.82274025206774326</v>
      </c>
      <c r="V8" s="72">
        <v>645236.11</v>
      </c>
      <c r="W8" s="73">
        <v>68033</v>
      </c>
      <c r="X8" s="74">
        <f>V8/W8</f>
        <v>9.484163714667881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4</v>
      </c>
      <c r="I9" s="25">
        <v>12</v>
      </c>
      <c r="J9" s="26">
        <v>501</v>
      </c>
      <c r="K9" s="27">
        <v>84</v>
      </c>
      <c r="L9" s="26">
        <v>990</v>
      </c>
      <c r="M9" s="27">
        <v>147</v>
      </c>
      <c r="N9" s="26">
        <v>671</v>
      </c>
      <c r="O9" s="27">
        <v>118</v>
      </c>
      <c r="P9" s="28">
        <f t="shared" ref="P9" si="5">+J9+L9+N9</f>
        <v>2162</v>
      </c>
      <c r="Q9" s="29">
        <f t="shared" ref="Q9" si="6">K9+M9+O9</f>
        <v>349</v>
      </c>
      <c r="R9" s="30">
        <f t="shared" ref="R9" si="7">Q9/H9</f>
        <v>87.25</v>
      </c>
      <c r="S9" s="31">
        <f t="shared" ref="S9" si="8">+P9/Q9</f>
        <v>6.1948424068767904</v>
      </c>
      <c r="T9" s="32">
        <v>1357</v>
      </c>
      <c r="U9" s="33">
        <f>-(T9-P9)/T9</f>
        <v>0.59322033898305082</v>
      </c>
      <c r="V9" s="34">
        <v>2043633.35</v>
      </c>
      <c r="W9" s="35">
        <v>194385</v>
      </c>
      <c r="X9" s="36">
        <f t="shared" ref="X9" si="9">V9/W9</f>
        <v>10.513328446124959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A6" sqref="A6:XFD8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31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32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2015_07_13-15.02</vt:lpstr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dcterms:created xsi:type="dcterms:W3CDTF">2015-01-05T13:31:48Z</dcterms:created>
  <dcterms:modified xsi:type="dcterms:W3CDTF">2015-02-16T12:02:56Z</dcterms:modified>
</cp:coreProperties>
</file>