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35"/>
  </bookViews>
  <sheets>
    <sheet name="2015_01_02-08.01" sheetId="46" r:id="rId1"/>
  </sheets>
  <calcPr calcId="145621"/>
</workbook>
</file>

<file path=xl/calcChain.xml><?xml version="1.0" encoding="utf-8"?>
<calcChain xmlns="http://schemas.openxmlformats.org/spreadsheetml/2006/main">
  <c r="O6" i="46" l="1"/>
  <c r="N6" i="46"/>
  <c r="B7" i="46"/>
  <c r="B8" i="46" s="1"/>
  <c r="B9" i="46" s="1"/>
  <c r="B10" i="46" s="1"/>
  <c r="B6" i="46"/>
  <c r="O9" i="46"/>
  <c r="N9" i="46"/>
  <c r="O10" i="46"/>
  <c r="N10" i="46"/>
  <c r="O8" i="46"/>
  <c r="N8" i="46"/>
  <c r="O7" i="46"/>
  <c r="N7" i="46"/>
  <c r="M8" i="46"/>
  <c r="L8" i="46"/>
  <c r="M7" i="46"/>
  <c r="L7" i="46"/>
  <c r="P8" i="46" l="1"/>
  <c r="P7" i="46"/>
  <c r="P10" i="46" l="1"/>
  <c r="M10" i="46"/>
  <c r="L10" i="46"/>
  <c r="P9" i="46"/>
  <c r="M9" i="46"/>
  <c r="L9" i="46"/>
  <c r="M6" i="46"/>
  <c r="L6" i="46"/>
  <c r="P6" i="46" l="1"/>
</calcChain>
</file>

<file path=xl/sharedStrings.xml><?xml version="1.0" encoding="utf-8"?>
<sst xmlns="http://schemas.openxmlformats.org/spreadsheetml/2006/main" count="36" uniqueCount="26">
  <si>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</si>
  <si>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</si>
  <si>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</si>
  <si>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</si>
  <si>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</si>
  <si>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</si>
  <si>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</si>
  <si>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</si>
  <si>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</si>
  <si>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BİR FİLM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</si>
  <si>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</si>
  <si>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</si>
  <si>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</si>
  <si>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</si>
  <si>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</si>
  <si>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</si>
  <si>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</si>
  <si>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WHO KILLED BAMBI</t>
  </si>
  <si>
    <t>SİYAH BEYAZ MOVIES</t>
  </si>
  <si>
    <t>NICHOLAS ON HOLIDAY</t>
  </si>
  <si>
    <t>FİLMA</t>
  </si>
  <si>
    <t>WINX CLUB: THE MYSTERY OF THE ABYSS</t>
  </si>
  <si>
    <t>KARIŞIK KASET</t>
  </si>
  <si>
    <t>AFRICAN SAFARI (3D)</t>
  </si>
  <si>
    <t>2015 / 01</t>
  </si>
  <si>
    <t>02 - 08 Ocak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</si>
</sst>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dd/mm/yy"/>
    <numFmt numFmtId="165" formatCode="0.00\ "/>
    <numFmt numFmtId="166" formatCode="#,##0.00\ \ "/>
    <numFmt numFmtId="167" formatCode="#,##0\ "/>
    <numFmt numFmtId="168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5">
    <xf numFmtId="0" fontId="0" fillId="0" borderId="0" xfId="0"/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right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17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7" fontId="6" fillId="0" borderId="24" xfId="0" applyNumberFormat="1" applyFont="1" applyFill="1" applyBorder="1" applyAlignment="1" applyProtection="1">
      <alignment horizontal="center" vertical="center" wrapText="1"/>
    </xf>
    <xf numFmtId="3" fontId="6" fillId="0" borderId="25" xfId="0" applyNumberFormat="1" applyFont="1" applyFill="1" applyBorder="1" applyAlignment="1" applyProtection="1">
      <alignment horizontal="center" vertical="center" wrapText="1"/>
    </xf>
    <xf numFmtId="167" fontId="6" fillId="0" borderId="25" xfId="0" applyNumberFormat="1" applyFont="1" applyFill="1" applyBorder="1" applyAlignment="1" applyProtection="1">
      <alignment horizontal="center" vertical="center" wrapText="1"/>
    </xf>
    <xf numFmtId="165" fontId="6" fillId="0" borderId="26" xfId="0" applyNumberFormat="1" applyFont="1" applyFill="1" applyBorder="1" applyAlignment="1" applyProtection="1">
      <alignment horizontal="center" vertical="center" wrapText="1"/>
    </xf>
    <xf numFmtId="166" fontId="6" fillId="0" borderId="24" xfId="0" applyNumberFormat="1" applyFont="1" applyFill="1" applyBorder="1" applyAlignment="1" applyProtection="1">
      <alignment horizontal="center" vertical="center" wrapText="1"/>
    </xf>
    <xf numFmtId="3" fontId="4" fillId="0" borderId="28" xfId="2" applyNumberFormat="1" applyFont="1" applyFill="1" applyBorder="1" applyAlignment="1" applyProtection="1">
      <alignment horizontal="right" vertical="center" shrinkToFit="1"/>
    </xf>
    <xf numFmtId="0" fontId="5" fillId="0" borderId="30" xfId="0" applyFont="1" applyFill="1" applyBorder="1" applyAlignment="1" applyProtection="1">
      <alignment horizontal="right" vertical="center"/>
    </xf>
    <xf numFmtId="0" fontId="5" fillId="0" borderId="34" xfId="0" applyFont="1" applyFill="1" applyBorder="1" applyAlignment="1" applyProtection="1">
      <alignment horizontal="right" vertical="center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166" fontId="4" fillId="0" borderId="37" xfId="2" applyNumberFormat="1" applyFont="1" applyFill="1" applyBorder="1" applyAlignment="1" applyProtection="1">
      <alignment horizontal="right" vertical="center" shrinkToFit="1"/>
    </xf>
    <xf numFmtId="3" fontId="4" fillId="0" borderId="35" xfId="2" applyNumberFormat="1" applyFont="1" applyFill="1" applyBorder="1" applyAlignment="1" applyProtection="1">
      <alignment horizontal="right" vertical="center" shrinkToFit="1"/>
    </xf>
    <xf numFmtId="167" fontId="8" fillId="3" borderId="35" xfId="2" applyNumberFormat="1" applyFont="1" applyFill="1" applyBorder="1" applyAlignment="1">
      <alignment horizontal="right" vertical="center" shrinkToFit="1"/>
    </xf>
    <xf numFmtId="165" fontId="8" fillId="3" borderId="38" xfId="2" applyNumberFormat="1" applyFont="1" applyFill="1" applyBorder="1" applyAlignment="1">
      <alignment vertical="center" shrinkToFit="1"/>
    </xf>
    <xf numFmtId="166" fontId="8" fillId="0" borderId="37" xfId="0" applyNumberFormat="1" applyFont="1" applyFill="1" applyBorder="1" applyAlignment="1">
      <alignment vertical="center" shrinkToFit="1"/>
    </xf>
    <xf numFmtId="167" fontId="8" fillId="0" borderId="35" xfId="2" applyNumberFormat="1" applyFont="1" applyFill="1" applyBorder="1" applyAlignment="1" applyProtection="1">
      <alignment vertical="center" shrinkToFit="1"/>
      <protection locked="0"/>
    </xf>
    <xf numFmtId="166" fontId="8" fillId="3" borderId="38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166" fontId="4" fillId="0" borderId="14" xfId="2" applyNumberFormat="1" applyFont="1" applyFill="1" applyBorder="1" applyAlignment="1" applyProtection="1">
      <alignment horizontal="right" vertical="center" shrinkToFit="1"/>
    </xf>
    <xf numFmtId="3" fontId="4" fillId="0" borderId="11" xfId="2" applyNumberFormat="1" applyFont="1" applyFill="1" applyBorder="1" applyAlignment="1" applyProtection="1">
      <alignment horizontal="right" vertical="center" shrinkToFit="1"/>
    </xf>
    <xf numFmtId="166" fontId="8" fillId="0" borderId="14" xfId="0" applyNumberFormat="1" applyFont="1" applyFill="1" applyBorder="1" applyAlignment="1">
      <alignment vertical="center" shrinkToFit="1"/>
    </xf>
    <xf numFmtId="167" fontId="8" fillId="0" borderId="11" xfId="2" applyNumberFormat="1" applyFont="1" applyFill="1" applyBorder="1" applyAlignment="1" applyProtection="1">
      <alignment vertical="center" shrinkToFit="1"/>
      <protection locked="0"/>
    </xf>
    <xf numFmtId="168" fontId="8" fillId="3" borderId="10" xfId="0" applyNumberFormat="1" applyFont="1" applyFill="1" applyBorder="1" applyAlignment="1">
      <alignment horizontal="left" vertical="center" shrinkToFit="1"/>
    </xf>
    <xf numFmtId="164" fontId="8" fillId="3" borderId="11" xfId="0" applyNumberFormat="1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left" vertical="center" shrinkToFit="1"/>
    </xf>
    <xf numFmtId="0" fontId="8" fillId="3" borderId="12" xfId="0" applyFont="1" applyFill="1" applyBorder="1" applyAlignment="1">
      <alignment horizontal="left" vertical="center" shrinkToFit="1"/>
    </xf>
    <xf numFmtId="0" fontId="8" fillId="3" borderId="11" xfId="0" applyFont="1" applyFill="1" applyBorder="1" applyAlignment="1">
      <alignment horizontal="center" vertical="center" shrinkToFit="1"/>
    </xf>
    <xf numFmtId="167" fontId="8" fillId="3" borderId="11" xfId="2" applyNumberFormat="1" applyFont="1" applyFill="1" applyBorder="1" applyAlignment="1">
      <alignment horizontal="right" vertical="center" shrinkToFit="1"/>
    </xf>
    <xf numFmtId="165" fontId="8" fillId="3" borderId="15" xfId="2" applyNumberFormat="1" applyFont="1" applyFill="1" applyBorder="1" applyAlignment="1">
      <alignment vertical="center" shrinkToFit="1"/>
    </xf>
    <xf numFmtId="166" fontId="8" fillId="3" borderId="15" xfId="0" applyNumberFormat="1" applyFont="1" applyFill="1" applyBorder="1" applyAlignment="1">
      <alignment vertical="center" shrinkToFit="1"/>
    </xf>
    <xf numFmtId="168" fontId="8" fillId="3" borderId="31" xfId="0" applyNumberFormat="1" applyFont="1" applyFill="1" applyBorder="1" applyAlignment="1">
      <alignment horizontal="left" vertical="center" shrinkToFit="1"/>
    </xf>
    <xf numFmtId="164" fontId="8" fillId="3" borderId="28" xfId="0" applyNumberFormat="1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left" vertical="center" shrinkToFit="1"/>
    </xf>
    <xf numFmtId="0" fontId="8" fillId="3" borderId="32" xfId="0" applyFont="1" applyFill="1" applyBorder="1" applyAlignment="1">
      <alignment horizontal="left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167" fontId="8" fillId="3" borderId="28" xfId="2" applyNumberFormat="1" applyFont="1" applyFill="1" applyBorder="1" applyAlignment="1">
      <alignment horizontal="right" vertical="center" shrinkToFit="1"/>
    </xf>
    <xf numFmtId="165" fontId="8" fillId="3" borderId="29" xfId="2" applyNumberFormat="1" applyFont="1" applyFill="1" applyBorder="1" applyAlignment="1">
      <alignment vertical="center" shrinkToFit="1"/>
    </xf>
    <xf numFmtId="166" fontId="4" fillId="0" borderId="27" xfId="2" applyNumberFormat="1" applyFont="1" applyFill="1" applyBorder="1" applyAlignment="1" applyProtection="1">
      <alignment horizontal="right" vertical="center" shrinkToFit="1"/>
    </xf>
    <xf numFmtId="166" fontId="8" fillId="0" borderId="27" xfId="0" applyNumberFormat="1" applyFont="1" applyFill="1" applyBorder="1" applyAlignment="1">
      <alignment vertical="center" shrinkToFit="1"/>
    </xf>
    <xf numFmtId="167" fontId="8" fillId="0" borderId="28" xfId="2" applyNumberFormat="1" applyFont="1" applyFill="1" applyBorder="1" applyAlignment="1" applyProtection="1">
      <alignment vertical="center" shrinkToFit="1"/>
      <protection locked="0"/>
    </xf>
    <xf numFmtId="166" fontId="8" fillId="3" borderId="29" xfId="0" applyNumberFormat="1" applyFont="1" applyFill="1" applyBorder="1" applyAlignment="1">
      <alignment vertical="center" shrinkToFit="1"/>
    </xf>
    <xf numFmtId="168" fontId="8" fillId="3" borderId="39" xfId="0" applyNumberFormat="1" applyFont="1" applyFill="1" applyBorder="1" applyAlignment="1">
      <alignment horizontal="left" vertical="center" shrinkToFit="1"/>
    </xf>
    <xf numFmtId="164" fontId="8" fillId="3" borderId="40" xfId="0" applyNumberFormat="1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left" vertical="center" shrinkToFit="1"/>
    </xf>
    <xf numFmtId="0" fontId="8" fillId="3" borderId="41" xfId="0" applyFont="1" applyFill="1" applyBorder="1" applyAlignment="1">
      <alignment horizontal="left" vertical="center" shrinkToFit="1"/>
    </xf>
    <xf numFmtId="0" fontId="8" fillId="3" borderId="40" xfId="0" applyFont="1" applyFill="1" applyBorder="1" applyAlignment="1">
      <alignment horizontal="center" vertical="center" shrinkToFit="1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5" fontId="5" fillId="0" borderId="7" xfId="0" applyNumberFormat="1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17" xfId="0" applyFont="1" applyBorder="1" applyAlignment="1">
      <alignment horizontal="right" vertical="center" shrinkToFit="1"/>
    </xf>
    <xf numFmtId="0" fontId="10" fillId="0" borderId="19" xfId="0" applyFont="1" applyBorder="1" applyAlignment="1">
      <alignment horizontal="right" vertical="center" shrinkToFit="1"/>
    </xf>
    <xf numFmtId="0" fontId="10" fillId="0" borderId="16" xfId="0" applyFont="1" applyBorder="1" applyAlignment="1">
      <alignment horizontal="right" vertical="center" shrinkToFit="1"/>
    </xf>
    <xf numFmtId="2" fontId="3" fillId="0" borderId="17" xfId="0" applyNumberFormat="1" applyFont="1" applyBorder="1" applyAlignment="1">
      <alignment horizontal="center" vertical="center" shrinkToFit="1"/>
    </xf>
    <xf numFmtId="2" fontId="3" fillId="0" borderId="18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43" fontId="5" fillId="0" borderId="2" xfId="1" applyFont="1" applyFill="1" applyBorder="1" applyAlignment="1" applyProtection="1">
      <alignment horizontal="center" vertical="center"/>
    </xf>
    <xf numFmtId="43" fontId="5" fillId="0" borderId="21" xfId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tabSelected="1"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67" t="s">
        <v>12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8" t="s">
        <v>15</v>
      </c>
      <c r="O2" s="71" t="s">
        <v>24</v>
      </c>
      <c r="P2" s="72"/>
    </row>
    <row r="3" spans="1:18" ht="30.75" customHeight="1" thickBot="1" x14ac:dyDescent="0.3">
      <c r="B3" s="69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9" t="s">
        <v>16</v>
      </c>
      <c r="O3" s="73" t="s">
        <v>25</v>
      </c>
      <c r="P3" s="74"/>
    </row>
    <row r="4" spans="1:18" s="3" customFormat="1" ht="16.5" customHeight="1" x14ac:dyDescent="0.25">
      <c r="A4" s="1"/>
      <c r="B4" s="2"/>
      <c r="C4" s="75" t="s">
        <v>0</v>
      </c>
      <c r="D4" s="77" t="s">
        <v>1</v>
      </c>
      <c r="E4" s="79" t="s">
        <v>2</v>
      </c>
      <c r="F4" s="79" t="s">
        <v>3</v>
      </c>
      <c r="G4" s="81" t="s">
        <v>4</v>
      </c>
      <c r="H4" s="81" t="s">
        <v>5</v>
      </c>
      <c r="I4" s="83" t="s">
        <v>11</v>
      </c>
      <c r="J4" s="62" t="s">
        <v>13</v>
      </c>
      <c r="K4" s="63"/>
      <c r="L4" s="63"/>
      <c r="M4" s="64"/>
      <c r="N4" s="62" t="s">
        <v>14</v>
      </c>
      <c r="O4" s="65"/>
      <c r="P4" s="66"/>
    </row>
    <row r="5" spans="1:18" s="3" customFormat="1" ht="15" customHeight="1" thickBot="1" x14ac:dyDescent="0.3">
      <c r="A5" s="1"/>
      <c r="B5" s="10"/>
      <c r="C5" s="76"/>
      <c r="D5" s="78"/>
      <c r="E5" s="80"/>
      <c r="F5" s="80"/>
      <c r="G5" s="82"/>
      <c r="H5" s="82"/>
      <c r="I5" s="84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7</v>
      </c>
      <c r="J6" s="53">
        <v>7414</v>
      </c>
      <c r="K6" s="16">
        <v>809</v>
      </c>
      <c r="L6" s="51">
        <f t="shared" ref="L6:L10" si="0">K6/H6</f>
        <v>161.80000000000001</v>
      </c>
      <c r="M6" s="52">
        <f t="shared" ref="M6:M10" si="1">+J6/K6</f>
        <v>9.1644004944375776</v>
      </c>
      <c r="N6" s="54">
        <f>1099708.11+593370.74+224185+52839.5+17039.5+9578+7414</f>
        <v>2004134.85</v>
      </c>
      <c r="O6" s="55">
        <f>102148+56106+22339+5539+1692+934+809</f>
        <v>189567</v>
      </c>
      <c r="P6" s="56">
        <f t="shared" ref="P6:P10" si="2">N6/O6</f>
        <v>10.572171580496606</v>
      </c>
      <c r="Q6" s="29"/>
      <c r="R6" s="5"/>
    </row>
    <row r="7" spans="1:18" s="3" customFormat="1" ht="22.5" customHeight="1" x14ac:dyDescent="0.25">
      <c r="B7" s="18">
        <f t="shared" ref="B7:B10" si="3">B6+1</f>
        <v>2</v>
      </c>
      <c r="C7" s="57" t="s">
        <v>19</v>
      </c>
      <c r="D7" s="58">
        <v>41831</v>
      </c>
      <c r="E7" s="59" t="s">
        <v>9</v>
      </c>
      <c r="F7" s="60" t="s">
        <v>20</v>
      </c>
      <c r="G7" s="61">
        <v>35</v>
      </c>
      <c r="H7" s="19">
        <v>1</v>
      </c>
      <c r="I7" s="20">
        <v>15</v>
      </c>
      <c r="J7" s="21">
        <v>1425.6</v>
      </c>
      <c r="K7" s="22">
        <v>285</v>
      </c>
      <c r="L7" s="23">
        <f>K7/H7</f>
        <v>285</v>
      </c>
      <c r="M7" s="24">
        <f>+J7/K7</f>
        <v>5.0021052631578948</v>
      </c>
      <c r="N7" s="25">
        <f>204425.4+130339.21+47866.4+41040.53+24854.45+10673+4557.5+1594+1611.5+4273+260+202.5+1010+8553.6+1425.6</f>
        <v>482686.69</v>
      </c>
      <c r="O7" s="26">
        <f>19421+12650+4370+3566+2047+958+545+202+192+659+33+26+109+1176+285</f>
        <v>46239</v>
      </c>
      <c r="P7" s="27">
        <f>N7/O7</f>
        <v>10.43895175068665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17</v>
      </c>
      <c r="D8" s="58">
        <v>41824</v>
      </c>
      <c r="E8" s="59" t="s">
        <v>9</v>
      </c>
      <c r="F8" s="60" t="s">
        <v>18</v>
      </c>
      <c r="G8" s="61">
        <v>32</v>
      </c>
      <c r="H8" s="19">
        <v>1</v>
      </c>
      <c r="I8" s="20">
        <v>17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32706.88+12882.41+6333.12+6483.62+4511.26+5741+4355+3243+1066.5+593+509+337+113+162+78+76+950.4</f>
        <v>80141.19</v>
      </c>
      <c r="O8" s="26">
        <f>3102+1318+704+809+562+700+596+539+215+94+84+50+17+29+10+10+190</f>
        <v>9029</v>
      </c>
      <c r="P8" s="27">
        <f t="shared" ref="P8" si="6">N8/O8</f>
        <v>8.8759762985934216</v>
      </c>
      <c r="Q8" s="29"/>
      <c r="R8" s="5"/>
    </row>
    <row r="9" spans="1:18" s="3" customFormat="1" ht="22.5" customHeight="1" x14ac:dyDescent="0.25">
      <c r="B9" s="18">
        <f t="shared" si="3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4</v>
      </c>
      <c r="J9" s="21">
        <v>617</v>
      </c>
      <c r="K9" s="22">
        <v>36</v>
      </c>
      <c r="L9" s="23">
        <f>K9/H9</f>
        <v>36</v>
      </c>
      <c r="M9" s="24">
        <f>+J9/K9</f>
        <v>17.138888888888889</v>
      </c>
      <c r="N9" s="25">
        <f>8510.8+3886.5+2097.5+617</f>
        <v>15111.8</v>
      </c>
      <c r="O9" s="26">
        <f>645+331+220+36</f>
        <v>1232</v>
      </c>
      <c r="P9" s="27">
        <f>N9/O9</f>
        <v>12.266071428571427</v>
      </c>
      <c r="Q9" s="29"/>
      <c r="R9" s="5"/>
    </row>
    <row r="10" spans="1:18" s="3" customFormat="1" ht="22.5" customHeight="1" thickBot="1" x14ac:dyDescent="0.3">
      <c r="B10" s="4">
        <f t="shared" si="3"/>
        <v>5</v>
      </c>
      <c r="C10" s="36" t="s">
        <v>21</v>
      </c>
      <c r="D10" s="37">
        <v>41915</v>
      </c>
      <c r="E10" s="38" t="s">
        <v>9</v>
      </c>
      <c r="F10" s="39" t="s">
        <v>20</v>
      </c>
      <c r="G10" s="40">
        <v>52</v>
      </c>
      <c r="H10" s="30">
        <v>2</v>
      </c>
      <c r="I10" s="31">
        <v>14</v>
      </c>
      <c r="J10" s="32">
        <v>592</v>
      </c>
      <c r="K10" s="33">
        <v>75</v>
      </c>
      <c r="L10" s="41">
        <f t="shared" si="0"/>
        <v>37.5</v>
      </c>
      <c r="M10" s="42">
        <f t="shared" si="1"/>
        <v>7.8933333333333335</v>
      </c>
      <c r="N10" s="34">
        <f>917082.76+408148.93+229733.98+293566.8+49586.5+3383+1551.5+689+116+162+2648+22.5+69+592</f>
        <v>1907351.97</v>
      </c>
      <c r="O10" s="35">
        <f>78453+36692+20370+24581+3906+438+199+89+14+20+350+3+10+75</f>
        <v>165200</v>
      </c>
      <c r="P10" s="43">
        <f t="shared" si="2"/>
        <v>11.545714104116223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2015_01_02-08.01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2014-12-05T12:05:46Z</cp:lastPrinted>
  <dcterms:created xsi:type="dcterms:W3CDTF">2014-02-17T12:24:16Z</dcterms:created>
  <dcterms:modified xsi:type="dcterms:W3CDTF">2015-01-09T09:59:54Z</dcterms:modified>
</cp:coreProperties>
</file>